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igración Colombia" sheetId="1" r:id="rId4"/>
    <sheet state="visible" name="Aten-salud-Proce-Vene" sheetId="2" r:id="rId5"/>
    <sheet state="visible" name="Person-aten-salud-migran" sheetId="3" r:id="rId6"/>
    <sheet state="visible" name="Afiliados al SGSSS" sheetId="4" r:id="rId7"/>
    <sheet state="visible" name="Permiso Especial de Permanencia" sheetId="5" r:id="rId8"/>
    <sheet state="visible" name="atenciones geografia " sheetId="6" r:id="rId9"/>
    <sheet state="visible" name="ATN_X Prestador" sheetId="7" r:id="rId10"/>
    <sheet state="visible" name="diagnosticos generales " sheetId="8" r:id="rId11"/>
    <sheet state="visible" name="MEDICT15" sheetId="9" r:id="rId12"/>
    <sheet state="visible" name="X tipo de regimen" sheetId="10" r:id="rId13"/>
    <sheet state="visible" name="Metadata" sheetId="11" r:id="rId14"/>
    <sheet state="visible" name="Diccionario_variables" sheetId="12" r:id="rId15"/>
  </sheets>
  <externalReferences>
    <externalReference r:id="rId16"/>
  </externalReferences>
  <definedNames>
    <definedName localSheetId="6" name="_ftnref1">#REF!</definedName>
    <definedName localSheetId="6" name="_ftn1">'ATN_X Prestador'!$B$3</definedName>
    <definedName hidden="1" localSheetId="1" name="_xlnm._FilterDatabase">'Aten-salud-Proce-Vene'!$B$27:$C$27</definedName>
    <definedName hidden="1" localSheetId="5" name="_xlnm._FilterDatabase">'atenciones geografia '!$A$7:$Z$143</definedName>
    <definedName hidden="1" localSheetId="7" name="_xlnm._FilterDatabase">'diagnosticos generales '!$A$8:$Z$235</definedName>
  </definedNames>
  <calcPr/>
  <extLst>
    <ext uri="GoogleSheetsCustomDataVersion1">
      <go:sheetsCustomData xmlns:go="http://customooxmlschemas.google.com/" r:id="rId17" roundtripDataSignature="AMtx7mjnz2DgGIzx4ou4FLa+3MzLCgysqw=="/>
    </ext>
  </extLst>
</workbook>
</file>

<file path=xl/sharedStrings.xml><?xml version="1.0" encoding="utf-8"?>
<sst xmlns="http://schemas.openxmlformats.org/spreadsheetml/2006/main" count="6300" uniqueCount="3186">
  <si>
    <t>Datos para mapa de migrantes en Colombia a 31 de Marzo de 2020</t>
  </si>
  <si>
    <t xml:space="preserve">Departamento </t>
  </si>
  <si>
    <t>DIVIPOLA</t>
  </si>
  <si>
    <t xml:space="preserve">Porcentaje </t>
  </si>
  <si>
    <t xml:space="preserve">Venezolanos </t>
  </si>
  <si>
    <t>#admin1+name</t>
  </si>
  <si>
    <t>#admin1+code</t>
  </si>
  <si>
    <t>#population+percent</t>
  </si>
  <si>
    <t>#population+nationality</t>
  </si>
  <si>
    <t>BogotáD.C</t>
  </si>
  <si>
    <t xml:space="preserve">Norte de Santander </t>
  </si>
  <si>
    <t xml:space="preserve">Atlántico </t>
  </si>
  <si>
    <t xml:space="preserve">La Guajira </t>
  </si>
  <si>
    <t>Antioquia</t>
  </si>
  <si>
    <t>Santander</t>
  </si>
  <si>
    <t>Cundinamarca</t>
  </si>
  <si>
    <t xml:space="preserve">Valle del Cauca </t>
  </si>
  <si>
    <t xml:space="preserve">Magdalena </t>
  </si>
  <si>
    <t>Bolívar</t>
  </si>
  <si>
    <t>Cesar</t>
  </si>
  <si>
    <t xml:space="preserve">Arauca </t>
  </si>
  <si>
    <t>Sucre</t>
  </si>
  <si>
    <t xml:space="preserve">Casanare </t>
  </si>
  <si>
    <t xml:space="preserve">Risaralda </t>
  </si>
  <si>
    <t>Boyacá</t>
  </si>
  <si>
    <t xml:space="preserve">Córdoba </t>
  </si>
  <si>
    <t>Nariño</t>
  </si>
  <si>
    <t>Tolima</t>
  </si>
  <si>
    <t xml:space="preserve">Quindío </t>
  </si>
  <si>
    <t xml:space="preserve">Cauca </t>
  </si>
  <si>
    <t>Meta</t>
  </si>
  <si>
    <t>Caldas</t>
  </si>
  <si>
    <t xml:space="preserve">Guainía </t>
  </si>
  <si>
    <t>Huila</t>
  </si>
  <si>
    <t>Putumayo</t>
  </si>
  <si>
    <t>Vichada</t>
  </si>
  <si>
    <t xml:space="preserve">Amazonas </t>
  </si>
  <si>
    <t>Chocó</t>
  </si>
  <si>
    <t>Caquetá</t>
  </si>
  <si>
    <t>Archipiélago de San Andres</t>
  </si>
  <si>
    <t xml:space="preserve">Guaviare </t>
  </si>
  <si>
    <t>Vaupés</t>
  </si>
  <si>
    <t>Total</t>
  </si>
  <si>
    <t>Fuente: Migración Colombia a corte: 29/02/2020</t>
  </si>
  <si>
    <t>#date+year</t>
  </si>
  <si>
    <t>Año</t>
  </si>
  <si>
    <t>2017</t>
  </si>
  <si>
    <t>2018</t>
  </si>
  <si>
    <t>2019</t>
  </si>
  <si>
    <t>#activity</t>
  </si>
  <si>
    <t xml:space="preserve">Atenciones </t>
  </si>
  <si>
    <t>#reached+population</t>
  </si>
  <si>
    <t xml:space="preserve">Personas </t>
  </si>
  <si>
    <t>Del 2017 al 2019 hubo un aumento de las atenciones en un 923%</t>
  </si>
  <si>
    <t>Número de Atenciones</t>
  </si>
  <si>
    <t>Anno</t>
  </si>
  <si>
    <t>Tipo Evento RIPS</t>
  </si>
  <si>
    <t>Total general</t>
  </si>
  <si>
    <t>PROCEDIMIENTOS DE SALUD</t>
  </si>
  <si>
    <t>CONSULTAS</t>
  </si>
  <si>
    <t>URGENCIAS</t>
  </si>
  <si>
    <t>HOSPITALIZACIONES</t>
  </si>
  <si>
    <t>Atenciones en salud</t>
  </si>
  <si>
    <t>2020</t>
  </si>
  <si>
    <t>MEDICAMENTOS</t>
  </si>
  <si>
    <t>RECIEN NACIDOS</t>
  </si>
  <si>
    <t>Personas atendidas</t>
  </si>
  <si>
    <t xml:space="preserve">Grupo terapéutico </t>
  </si>
  <si>
    <t>Unidades farmacéuticas formuladas</t>
  </si>
  <si>
    <t xml:space="preserve">Antibióticos para uso sistemico </t>
  </si>
  <si>
    <t>Soluciones para infusión</t>
  </si>
  <si>
    <t>Analgésicos/ antinflamatorios</t>
  </si>
  <si>
    <t>Nutrición</t>
  </si>
  <si>
    <t>antianemicos</t>
  </si>
  <si>
    <t>Antihelmiticos</t>
  </si>
  <si>
    <t>Protectores gástricos</t>
  </si>
  <si>
    <t>Anti diabéticos-insulinas</t>
  </si>
  <si>
    <t>Sistema respiratorio</t>
  </si>
  <si>
    <t>Antiparasitarios</t>
  </si>
  <si>
    <t>Uso hospitalario</t>
  </si>
  <si>
    <t>Antieméticos</t>
  </si>
  <si>
    <t>Oncológicos</t>
  </si>
  <si>
    <t>Retrovirales</t>
  </si>
  <si>
    <t>Antifúngicos</t>
  </si>
  <si>
    <t>Hipolipemiantes</t>
  </si>
  <si>
    <t>Anticonceptivos</t>
  </si>
  <si>
    <t>Antipsicóticos</t>
  </si>
  <si>
    <t>Heparinas</t>
  </si>
  <si>
    <t>Másd e 19 millones de medicamentos dispensados</t>
  </si>
  <si>
    <t xml:space="preserve">Total de Personas y atenciones de salud a migrantes venezolanos de 2017 a 2020 </t>
  </si>
  <si>
    <t>Departamento</t>
  </si>
  <si>
    <t>Municipio</t>
  </si>
  <si>
    <t>#loc+municipality+name</t>
  </si>
  <si>
    <t>05 - Antioquia</t>
  </si>
  <si>
    <t>08001 - Barranquilla</t>
  </si>
  <si>
    <t>08 - Atlántico</t>
  </si>
  <si>
    <t>11 - Bogotá, D.C.</t>
  </si>
  <si>
    <t>13 - Bolívar</t>
  </si>
  <si>
    <t>13001 - Cartagena</t>
  </si>
  <si>
    <t>13042 - Arenal</t>
  </si>
  <si>
    <t>13052 - Arjona</t>
  </si>
  <si>
    <t>13062 - Arroyohondo</t>
  </si>
  <si>
    <t>13074 - Barranco De Loba</t>
  </si>
  <si>
    <t>13140 - Calamar</t>
  </si>
  <si>
    <t>13244 - El Carmen De Bolívar</t>
  </si>
  <si>
    <t>13430 - Magangué</t>
  </si>
  <si>
    <t>13433 - Mahates</t>
  </si>
  <si>
    <t>13442 - María La Baja</t>
  </si>
  <si>
    <t>13468 - Mompós</t>
  </si>
  <si>
    <t>13650 - San Fernando</t>
  </si>
  <si>
    <t>13655 - San Jacinto Del Cauca</t>
  </si>
  <si>
    <t>13657 - San Juan Nepomuceno</t>
  </si>
  <si>
    <t>13667 - San Martín De Loba</t>
  </si>
  <si>
    <t>13670 - San Pablo</t>
  </si>
  <si>
    <t>13683 - Santa Rosa</t>
  </si>
  <si>
    <t>13688 - Santa Rosa Del Sur</t>
  </si>
  <si>
    <t>13744 - Simití</t>
  </si>
  <si>
    <t>13760 - Soplaviento</t>
  </si>
  <si>
    <t>13836 - Turbaco</t>
  </si>
  <si>
    <t>Total 13 - Bolívar</t>
  </si>
  <si>
    <t>15 - Boyacá</t>
  </si>
  <si>
    <t>17 - Caldas</t>
  </si>
  <si>
    <t>18 - Caquetá</t>
  </si>
  <si>
    <t>19 - Cauca</t>
  </si>
  <si>
    <t>20 - Cesar</t>
  </si>
  <si>
    <t>23 - Córdoba</t>
  </si>
  <si>
    <t>25 - Cundinamarca</t>
  </si>
  <si>
    <t>27 - Chocó</t>
  </si>
  <si>
    <t>41 - Huila</t>
  </si>
  <si>
    <t>44 - La Guajira</t>
  </si>
  <si>
    <t>44001 - Riohacha</t>
  </si>
  <si>
    <t>44035 - Albania</t>
  </si>
  <si>
    <t>44078 - Barrancas</t>
  </si>
  <si>
    <t>44090 - Dibulla</t>
  </si>
  <si>
    <t>44098 - Distracción</t>
  </si>
  <si>
    <t>44110 - El Molino</t>
  </si>
  <si>
    <t>44279 - Fonseca</t>
  </si>
  <si>
    <t>44420 - La Jagua Del Pilar</t>
  </si>
  <si>
    <t>44430 - Maicao</t>
  </si>
  <si>
    <t>44650 - San Juan Del Cesar</t>
  </si>
  <si>
    <t>44847 - Uribia</t>
  </si>
  <si>
    <t>44855 - Urumita</t>
  </si>
  <si>
    <t>44874 - Villanueva</t>
  </si>
  <si>
    <t>Total 44 - La Guajira</t>
  </si>
  <si>
    <t>47 - Magdalena</t>
  </si>
  <si>
    <t>47001 - Santa Marta</t>
  </si>
  <si>
    <t>47030 - Algarrobo</t>
  </si>
  <si>
    <t>47053 - Aracataca</t>
  </si>
  <si>
    <t>47058 - Ariguaní</t>
  </si>
  <si>
    <t>47161 - Cerro San Antonio</t>
  </si>
  <si>
    <t>47189 - Ciénaga</t>
  </si>
  <si>
    <t>47205 - Concordia</t>
  </si>
  <si>
    <t>47245 - El Banco</t>
  </si>
  <si>
    <t>47268 - El Retén</t>
  </si>
  <si>
    <t>47288 - Fundación</t>
  </si>
  <si>
    <t>47318 - Guamal</t>
  </si>
  <si>
    <t>47460 - Nueva Granada</t>
  </si>
  <si>
    <t>47541 - Pedraza</t>
  </si>
  <si>
    <t>47545 - Pijiño Del Carmen</t>
  </si>
  <si>
    <t>47551 - Pivijay</t>
  </si>
  <si>
    <t>47555 - Plato</t>
  </si>
  <si>
    <t>47570 - Puebloviejo</t>
  </si>
  <si>
    <t>47605 - Remolino</t>
  </si>
  <si>
    <t>47660 - Sabanas De San Angel</t>
  </si>
  <si>
    <t>47675 - Salamina</t>
  </si>
  <si>
    <t>47692 - San Sebastián De Buenavista</t>
  </si>
  <si>
    <t>47703 - San Zenón</t>
  </si>
  <si>
    <t>47707 - Santa Ana</t>
  </si>
  <si>
    <t>47720 - Santa Bárbara De Pinto</t>
  </si>
  <si>
    <t>47745 - Sitionuevo</t>
  </si>
  <si>
    <t>47798 - Tenerife</t>
  </si>
  <si>
    <t>47960 - Zapayán</t>
  </si>
  <si>
    <t>47980 - Zona Bananera</t>
  </si>
  <si>
    <t>Total 47 - Magdalena</t>
  </si>
  <si>
    <t>50 - Meta</t>
  </si>
  <si>
    <t>52 - Nariño</t>
  </si>
  <si>
    <t>54 - Norte de Santander</t>
  </si>
  <si>
    <t>63 - Quindio</t>
  </si>
  <si>
    <t>66 - Risaralda</t>
  </si>
  <si>
    <t>68 - Santander</t>
  </si>
  <si>
    <t>70 - Sucre</t>
  </si>
  <si>
    <t>73 - Tolima</t>
  </si>
  <si>
    <t>76 - Valle del Cauca</t>
  </si>
  <si>
    <t>76001 - Cali</t>
  </si>
  <si>
    <t>76020 - Alcalá</t>
  </si>
  <si>
    <t>76041 - Ansermanuevo</t>
  </si>
  <si>
    <t>76054 - Argelia</t>
  </si>
  <si>
    <t>76111 - Guadalajara De Buga</t>
  </si>
  <si>
    <t>76113 - Bugalagrande</t>
  </si>
  <si>
    <t>76147 - Cartago</t>
  </si>
  <si>
    <t>76246 - El Cairo</t>
  </si>
  <si>
    <t>76250 - El Dovio</t>
  </si>
  <si>
    <t>76306 - Ginebra</t>
  </si>
  <si>
    <t>76364 - Jamundí</t>
  </si>
  <si>
    <t>76377 - La Cumbre</t>
  </si>
  <si>
    <t>76403 - La Victoria</t>
  </si>
  <si>
    <t>76520 - Palmira</t>
  </si>
  <si>
    <t>76622 - Roldanillo</t>
  </si>
  <si>
    <t>76670 - San Pedro</t>
  </si>
  <si>
    <t>76736 - Sevilla</t>
  </si>
  <si>
    <t>76823 - Toro</t>
  </si>
  <si>
    <t>76834 - Tuluá</t>
  </si>
  <si>
    <t>76863 - Versalles</t>
  </si>
  <si>
    <t>76890 - Yotoco</t>
  </si>
  <si>
    <t>76895 - Zarzal</t>
  </si>
  <si>
    <t>Total 76 - Valle del Cauca</t>
  </si>
  <si>
    <t>81 - Arauca</t>
  </si>
  <si>
    <t>85 - Casanare</t>
  </si>
  <si>
    <t>86 - Putumayo</t>
  </si>
  <si>
    <t>88 - Archipiélago de San Andrés, Providencia y Santa Catalina</t>
  </si>
  <si>
    <t>91 - Amazonas</t>
  </si>
  <si>
    <t>94 - Guainía</t>
  </si>
  <si>
    <t>95 - Guaviare</t>
  </si>
  <si>
    <t>97 - Vaupés</t>
  </si>
  <si>
    <t>99 - Vichada</t>
  </si>
  <si>
    <t>Venezonalos afiliados al Sistema General de Seguridad Social en Salud</t>
  </si>
  <si>
    <t>AMAZONAS</t>
  </si>
  <si>
    <t>91001 - LETICIA</t>
  </si>
  <si>
    <t>Total AMAZONAS</t>
  </si>
  <si>
    <t>ANTIOQUIA</t>
  </si>
  <si>
    <t>05001 - MEDELLÍN</t>
  </si>
  <si>
    <t>05002 - ABEJORRAL</t>
  </si>
  <si>
    <t>05030 - AMAGÁ</t>
  </si>
  <si>
    <t>05031 - AMALFI</t>
  </si>
  <si>
    <t>05034 - ANDES</t>
  </si>
  <si>
    <t>05036 - ANGELÓPOLIS</t>
  </si>
  <si>
    <t>05040 - ANORÍ</t>
  </si>
  <si>
    <t>05042 - SANTAFÉ DE ANTIOQUIA</t>
  </si>
  <si>
    <t>05045 - APARTADÓ</t>
  </si>
  <si>
    <t>05051 - ARBOLETES</t>
  </si>
  <si>
    <t>05055 - ARGELIA</t>
  </si>
  <si>
    <t>05059 - ARMENIA</t>
  </si>
  <si>
    <t>05079 - BARBOSA</t>
  </si>
  <si>
    <t>05086 - BELMIRA</t>
  </si>
  <si>
    <t>05088 - BELLO</t>
  </si>
  <si>
    <t>05091 - BETANIA</t>
  </si>
  <si>
    <t>05101 - CIUDAD BOLÍVAR</t>
  </si>
  <si>
    <t>05107 - BRICEÑO</t>
  </si>
  <si>
    <t>05113 - BURITICÁ</t>
  </si>
  <si>
    <t>05125 - CAICEDO</t>
  </si>
  <si>
    <t>05129 - CALDAS</t>
  </si>
  <si>
    <t>05138 - CAÑASGORDAS</t>
  </si>
  <si>
    <t>05142 - CARACOLÍ</t>
  </si>
  <si>
    <t>05145 - CARAMANTA</t>
  </si>
  <si>
    <t>05147 - CAREPA</t>
  </si>
  <si>
    <t>05148 - EL CARMEN DE VIBORAL</t>
  </si>
  <si>
    <t>05150 - CAROLINA</t>
  </si>
  <si>
    <t>05154 - CAUCASIA</t>
  </si>
  <si>
    <t>05172 - CHIGORODÓ</t>
  </si>
  <si>
    <t>05190 - CISNEROS</t>
  </si>
  <si>
    <t>05197 - COCORNÁ</t>
  </si>
  <si>
    <t>05206 - CONCEPCIÓN</t>
  </si>
  <si>
    <t>05209 - CONCORDIA</t>
  </si>
  <si>
    <t>05212 - COPACABANA</t>
  </si>
  <si>
    <t>05234 - DABEIBA</t>
  </si>
  <si>
    <t>05237 - DON MATÍAS</t>
  </si>
  <si>
    <t>05240 - EBÉJICO</t>
  </si>
  <si>
    <t>05250 - EL BAGRE</t>
  </si>
  <si>
    <t>05264 - ENTRERRÍOS</t>
  </si>
  <si>
    <t>05266 - ENVIGADO</t>
  </si>
  <si>
    <t>05282 - FREDONIA</t>
  </si>
  <si>
    <t>05284 - FRONTINO</t>
  </si>
  <si>
    <t>05306 - GIRALDO</t>
  </si>
  <si>
    <t>05308 - GIRARDOTA</t>
  </si>
  <si>
    <t>05310 - GÓMEZ PLATA</t>
  </si>
  <si>
    <t>05313 - GRANADA</t>
  </si>
  <si>
    <t>05315 - GUADALUPE</t>
  </si>
  <si>
    <t>05318 - GUARNE</t>
  </si>
  <si>
    <t>05321 - GUATAPÉ</t>
  </si>
  <si>
    <t>05347 - HELICONIA</t>
  </si>
  <si>
    <t>05353 - HISPANIA</t>
  </si>
  <si>
    <t>05360 - ITAGUÍ</t>
  </si>
  <si>
    <t>05361 - ITUANGO</t>
  </si>
  <si>
    <t>05364 - JARDÍN</t>
  </si>
  <si>
    <t>05368 - JERICÓ</t>
  </si>
  <si>
    <t>05376 - LA CEJA</t>
  </si>
  <si>
    <t>05380 - LA ESTRELLA</t>
  </si>
  <si>
    <t>05390 - LA PINTADA</t>
  </si>
  <si>
    <t>05400 - LA UNIÓN</t>
  </si>
  <si>
    <t>05425 - MACEO</t>
  </si>
  <si>
    <t>05440 - MARINILLA</t>
  </si>
  <si>
    <t>05480 - MUTATÁ</t>
  </si>
  <si>
    <t>05483 - NARIÑO</t>
  </si>
  <si>
    <t>05490 - NECOCLÍ</t>
  </si>
  <si>
    <t>05541 - PEÑOL</t>
  </si>
  <si>
    <t>05576 - PUEBLORRICO</t>
  </si>
  <si>
    <t>05579 - PUERTO BERRÍO</t>
  </si>
  <si>
    <t>05585 - PUERTO NARE</t>
  </si>
  <si>
    <t>05591 - PUERTO TRIUNFO</t>
  </si>
  <si>
    <t>05604 - REMEDIOS</t>
  </si>
  <si>
    <t>05607 - RETIRO</t>
  </si>
  <si>
    <t>05615 - RIONEGRO</t>
  </si>
  <si>
    <t>05628 - SABANALARGA</t>
  </si>
  <si>
    <t>05631 - SABANETA</t>
  </si>
  <si>
    <t>05642 - SALGAR</t>
  </si>
  <si>
    <t>05647 - SAN ANDRÉS</t>
  </si>
  <si>
    <t>05649 - SAN CARLOS</t>
  </si>
  <si>
    <t>05656 - SAN JERÓNIMO</t>
  </si>
  <si>
    <t>05659 - SAN JUAN DE URABÁ</t>
  </si>
  <si>
    <t>05660 - SAN LUIS</t>
  </si>
  <si>
    <t>05664 - SAN PEDRO</t>
  </si>
  <si>
    <t>05665 - SAN PEDRO DE URABÁ</t>
  </si>
  <si>
    <t>05667 - SAN RAFAEL</t>
  </si>
  <si>
    <t>05670 - SAN ROQUE</t>
  </si>
  <si>
    <t>05674 - SAN VICENTE</t>
  </si>
  <si>
    <t>05679 - SANTA BÁRBARA</t>
  </si>
  <si>
    <t>05686 - SANTA ROSA DE OSOS</t>
  </si>
  <si>
    <t>05697 - EL SANTUARIO</t>
  </si>
  <si>
    <t>05736 - SEGOVIA</t>
  </si>
  <si>
    <t>05756 - SONSÓN</t>
  </si>
  <si>
    <t>05761 - SOPETRÁN</t>
  </si>
  <si>
    <t>05789 - TÁMESIS</t>
  </si>
  <si>
    <t>05792 - TARSO</t>
  </si>
  <si>
    <t>05809 - TITIRIBÍ</t>
  </si>
  <si>
    <t>05819 - TOLEDO</t>
  </si>
  <si>
    <t>05837 - TURBO</t>
  </si>
  <si>
    <t>05847 - URRAO</t>
  </si>
  <si>
    <t>05854 - VALDIVIA</t>
  </si>
  <si>
    <t>05856 - VALPARAÍSO</t>
  </si>
  <si>
    <t>05858 - VEGACHÍ</t>
  </si>
  <si>
    <t>05861 - VENECIA</t>
  </si>
  <si>
    <t>05885 - YALÍ</t>
  </si>
  <si>
    <t>05887 - YARUMAL</t>
  </si>
  <si>
    <t>05890 - YOLOMBÓ</t>
  </si>
  <si>
    <t>05893 - YONDÓ</t>
  </si>
  <si>
    <t>Total ANTIOQUIA</t>
  </si>
  <si>
    <t>ARAUCA</t>
  </si>
  <si>
    <t>81001 - ARAUCA</t>
  </si>
  <si>
    <t>81065 - ARAUQUITA</t>
  </si>
  <si>
    <t>81220 - CRAVO NORTE</t>
  </si>
  <si>
    <t>81300 - FORTUL</t>
  </si>
  <si>
    <t>81591 - PUERTO RONDÓN</t>
  </si>
  <si>
    <t>81736 - SARAVENA</t>
  </si>
  <si>
    <t>81794 - TAME</t>
  </si>
  <si>
    <t>Total ARAUCA</t>
  </si>
  <si>
    <t>ATLANTICO</t>
  </si>
  <si>
    <t>08001 - BARRANQUILLA</t>
  </si>
  <si>
    <t>08078 - BARANOA</t>
  </si>
  <si>
    <t>08137 - CAMPO DE LA CRUZ</t>
  </si>
  <si>
    <t>08141 - CANDELARIA</t>
  </si>
  <si>
    <t>08296 - GALAPA</t>
  </si>
  <si>
    <t>08372 - JUAN DE ACOSTA</t>
  </si>
  <si>
    <t>08421 - LURUACO</t>
  </si>
  <si>
    <t>08433 - MALAMBO</t>
  </si>
  <si>
    <t>08436 - MANATÍ</t>
  </si>
  <si>
    <t>08520 - PALMAR DE VARELA</t>
  </si>
  <si>
    <t>08549 - PIOJÓ</t>
  </si>
  <si>
    <t>08558 - POLONUEVO</t>
  </si>
  <si>
    <t>08560 - PONEDERA</t>
  </si>
  <si>
    <t>08573 - PUERTO COLOMBIA</t>
  </si>
  <si>
    <t>08606 - REPELÓN</t>
  </si>
  <si>
    <t>08634 - SABANAGRANDE</t>
  </si>
  <si>
    <t>08638 - SABANALARGA</t>
  </si>
  <si>
    <t>08675 - SANTA LUCÍA</t>
  </si>
  <si>
    <t>08685 - SANTO TOMÁS</t>
  </si>
  <si>
    <t>08758 - SOLEDAD</t>
  </si>
  <si>
    <t>08770 - SUAN</t>
  </si>
  <si>
    <t>08832 - TUBARÁ</t>
  </si>
  <si>
    <t>08849 - USIACURÍ</t>
  </si>
  <si>
    <t>Total ATLANTICO</t>
  </si>
  <si>
    <t>BOGOTA D.C.</t>
  </si>
  <si>
    <t>11001 - BOGOTÁ D.C.</t>
  </si>
  <si>
    <t>Total BOGOTA D.C.</t>
  </si>
  <si>
    <t>BOLIVAR</t>
  </si>
  <si>
    <t>13001 - CARTAGENA</t>
  </si>
  <si>
    <t>13030 - ALTOS DEL ROSARIO</t>
  </si>
  <si>
    <t>13042 - ARENAL</t>
  </si>
  <si>
    <t>13052 - ARJONA</t>
  </si>
  <si>
    <t>13062 - ARROYOHONDO</t>
  </si>
  <si>
    <t>13074 - BARRANCO DE LOBA</t>
  </si>
  <si>
    <t>13140 - CALAMAR</t>
  </si>
  <si>
    <t>13160 - CANTAGALLO</t>
  </si>
  <si>
    <t>13188 - CICUCO</t>
  </si>
  <si>
    <t>13222 - CLEMENCIA</t>
  </si>
  <si>
    <t>13244 - EL CARMEN DE BOLÍVAR</t>
  </si>
  <si>
    <t>13430 - MAGANGUÉ</t>
  </si>
  <si>
    <t>13433 - MAHATES</t>
  </si>
  <si>
    <t>13440 - MARGARITA</t>
  </si>
  <si>
    <t>13442 - MARÍA LA BAJA</t>
  </si>
  <si>
    <t>13468 - MOMPÓS</t>
  </si>
  <si>
    <t>13473 - MORALES</t>
  </si>
  <si>
    <t>13490 - NOROSÍ</t>
  </si>
  <si>
    <t>13580 - REGIDOR</t>
  </si>
  <si>
    <t>13600 - RÍO VIEJO</t>
  </si>
  <si>
    <t>13620 - SAN CRISTÓBAL</t>
  </si>
  <si>
    <t>13647 - SAN ESTANISLAO</t>
  </si>
  <si>
    <t>13650 - SAN FERNANDO</t>
  </si>
  <si>
    <t>13654 - SAN JACINTO</t>
  </si>
  <si>
    <t>13657 - SAN JUAN NEPOMUCENO</t>
  </si>
  <si>
    <t>13667 - SAN MARTÍN DE LOBA</t>
  </si>
  <si>
    <t>13670 - SAN PABLO</t>
  </si>
  <si>
    <t>13673 - SANTA CATALINA</t>
  </si>
  <si>
    <t>13683 - SANTA ROSA</t>
  </si>
  <si>
    <t>13688 - SANTA ROSA DEL SUR</t>
  </si>
  <si>
    <t>13744 - SIMITÍ</t>
  </si>
  <si>
    <t>13760 - SOPLAVIENTO</t>
  </si>
  <si>
    <t>13780 - TALAIGUA NUEVO</t>
  </si>
  <si>
    <t>13836 - TURBACO</t>
  </si>
  <si>
    <t>13838 - TURBANÁ</t>
  </si>
  <si>
    <t>13873 - VILLANUEVA</t>
  </si>
  <si>
    <t>13894 - ZAMBRANO</t>
  </si>
  <si>
    <t>Total BOLIVAR</t>
  </si>
  <si>
    <t>BOYACA</t>
  </si>
  <si>
    <t>15001 - TUNJA</t>
  </si>
  <si>
    <t>15047 - AQUITANIA</t>
  </si>
  <si>
    <t>15051 - ARCABUCO</t>
  </si>
  <si>
    <t>15087 - BELÉN</t>
  </si>
  <si>
    <t>15097 - BOAVITA</t>
  </si>
  <si>
    <t>15104 - BOYACÁ</t>
  </si>
  <si>
    <t>15162 - CERINZA</t>
  </si>
  <si>
    <t>15176 - CHIQUINQUIRÁ</t>
  </si>
  <si>
    <t>15183 - CHITA</t>
  </si>
  <si>
    <t>15185 - CHITARAQUE</t>
  </si>
  <si>
    <t>15189 - CIÉNEGA</t>
  </si>
  <si>
    <t>15204 - COMBITA</t>
  </si>
  <si>
    <t>15215 - CORRALES</t>
  </si>
  <si>
    <t>15218 - COVARACHÍA</t>
  </si>
  <si>
    <t>15223 - CUBARÁ</t>
  </si>
  <si>
    <t>15224 - CUCAITA</t>
  </si>
  <si>
    <t>15236 - CHIVOR</t>
  </si>
  <si>
    <t>15238 - DUITAMA</t>
  </si>
  <si>
    <t>15272 - FIRAVITOBA</t>
  </si>
  <si>
    <t>15276 - FLORESTA</t>
  </si>
  <si>
    <t>15293 - GACHANTIVÁ</t>
  </si>
  <si>
    <t>15296 - GÁMEZA</t>
  </si>
  <si>
    <t>15299 - GARAGOA</t>
  </si>
  <si>
    <t>15322 - GUATEQUE</t>
  </si>
  <si>
    <t>15325 - GUAYATÁ</t>
  </si>
  <si>
    <t>15367 - JENESANO</t>
  </si>
  <si>
    <t>15403 - LA UVITA</t>
  </si>
  <si>
    <t>15407 - VILLA DE LEIVA</t>
  </si>
  <si>
    <t>15425 - MACANAL</t>
  </si>
  <si>
    <t>15442 - MARIPÍ</t>
  </si>
  <si>
    <t>15455 - MIRAFLORES</t>
  </si>
  <si>
    <t>15466 - MONGUÍ</t>
  </si>
  <si>
    <t>15469 - MONIQUIRÁ</t>
  </si>
  <si>
    <t>15476 - MOTAVITA</t>
  </si>
  <si>
    <t>15480 - MUZO</t>
  </si>
  <si>
    <t>15491 - NOBSA</t>
  </si>
  <si>
    <t>15507 - OTANCHE</t>
  </si>
  <si>
    <t>15516 - PAIPA</t>
  </si>
  <si>
    <t>15518 - PAJARITO</t>
  </si>
  <si>
    <t>15522 - PANQUEBA</t>
  </si>
  <si>
    <t>15537 - PAZ DEL RÍO</t>
  </si>
  <si>
    <t>15542 - PESCA</t>
  </si>
  <si>
    <t>15572 - PUERTO BOYACÁ</t>
  </si>
  <si>
    <t>15580 - QUIPAMA</t>
  </si>
  <si>
    <t>15599 - RAMIRIQUÍ</t>
  </si>
  <si>
    <t>15600 - RÁQUIRA</t>
  </si>
  <si>
    <t>15632 - SABOYÁ</t>
  </si>
  <si>
    <t>15638 - SÁCHICA</t>
  </si>
  <si>
    <t>15646 - SAMACÁ</t>
  </si>
  <si>
    <t>15664 - SAN JOSÉ DE PARE</t>
  </si>
  <si>
    <t>15667 - SAN LUIS DE GACENO</t>
  </si>
  <si>
    <t>15673 - SAN MATEO</t>
  </si>
  <si>
    <t>15681 - SAN PABLO DE BORBUR</t>
  </si>
  <si>
    <t>15686 - SANTANA</t>
  </si>
  <si>
    <t>15690 - SANTA MARÍA</t>
  </si>
  <si>
    <t>15693 - SANTA ROSA DE VITERBO</t>
  </si>
  <si>
    <t>15696 - SANTA SOFÍA</t>
  </si>
  <si>
    <t>15720 - SATIVANORTE</t>
  </si>
  <si>
    <t>15740 - SIACHOQUE</t>
  </si>
  <si>
    <t>15753 - SOATÁ</t>
  </si>
  <si>
    <t>15755 - SOCOTÁ</t>
  </si>
  <si>
    <t>15757 - SOCHA</t>
  </si>
  <si>
    <t>15759 - SOGAMOSO</t>
  </si>
  <si>
    <t>15761 - SOMONDOCO</t>
  </si>
  <si>
    <t>15776 - SUTAMARCHÁN</t>
  </si>
  <si>
    <t>15790 - TASCO</t>
  </si>
  <si>
    <t>15804 - TIBANÁ</t>
  </si>
  <si>
    <t>15806 - TIBASOSA</t>
  </si>
  <si>
    <t>15808 - TINJACÁ</t>
  </si>
  <si>
    <t>15814 - TOCA</t>
  </si>
  <si>
    <t>15816 - TOGUÍ</t>
  </si>
  <si>
    <t>15820 - TÓPAGA</t>
  </si>
  <si>
    <t>15835 - TURMEQUÉ</t>
  </si>
  <si>
    <t>15837 - TUTA</t>
  </si>
  <si>
    <t>15861 - VENTAQUEMADA</t>
  </si>
  <si>
    <t>15897 - ZETAQUIRÁ</t>
  </si>
  <si>
    <t>Total BOYACA</t>
  </si>
  <si>
    <t>CALDAS</t>
  </si>
  <si>
    <t>17001 - MANIZALES</t>
  </si>
  <si>
    <t>17013 - AGUADAS</t>
  </si>
  <si>
    <t>17042 - ANSERMA</t>
  </si>
  <si>
    <t>17050 - ARANZAZU</t>
  </si>
  <si>
    <t>17088 - BELALCÁZAR</t>
  </si>
  <si>
    <t>17174 - CHINCHINÁ</t>
  </si>
  <si>
    <t>17380 - LA DORADA</t>
  </si>
  <si>
    <t>17388 - LA MERCED</t>
  </si>
  <si>
    <t>17433 - MANZANARES</t>
  </si>
  <si>
    <t>17442 - MARMATO</t>
  </si>
  <si>
    <t>17486 - NEIRA</t>
  </si>
  <si>
    <t>17495 - NORCASIA</t>
  </si>
  <si>
    <t>17513 - PÁCORA</t>
  </si>
  <si>
    <t>17524 - PALESTINA</t>
  </si>
  <si>
    <t>17614 - RIOSUCIO</t>
  </si>
  <si>
    <t>17616 - RISARALDA</t>
  </si>
  <si>
    <t>17653 - SALAMINA</t>
  </si>
  <si>
    <t>17662 - SAMANÁ</t>
  </si>
  <si>
    <t>17777 - SUPÍA</t>
  </si>
  <si>
    <t>17873 - VILLAMARÍA</t>
  </si>
  <si>
    <t>17877 - VITERBO</t>
  </si>
  <si>
    <t>Total CALDAS</t>
  </si>
  <si>
    <t>CAQUETA</t>
  </si>
  <si>
    <t>18001 - FLORENCIA</t>
  </si>
  <si>
    <t>18150 - CARTAGENA DEL CHAIRÁ</t>
  </si>
  <si>
    <t>18205 - CURILLO</t>
  </si>
  <si>
    <t>18256 - EL PAUJIL</t>
  </si>
  <si>
    <t>18592 - PUERTO RICO</t>
  </si>
  <si>
    <t>18610 - SAN JOSÉ DEL FRAGUA</t>
  </si>
  <si>
    <t>18753 - SAN VICENTE DEL CAGUÁN</t>
  </si>
  <si>
    <t>Total CAQUETA</t>
  </si>
  <si>
    <t>CASANARE</t>
  </si>
  <si>
    <t>85001 - YOPAL</t>
  </si>
  <si>
    <t>85010 - AGUAZUL</t>
  </si>
  <si>
    <t>85015 - CHAMEZA</t>
  </si>
  <si>
    <t>85125 - HATO COROZAL</t>
  </si>
  <si>
    <t>85139 - MANÍ</t>
  </si>
  <si>
    <t>85162 - MONTERREY</t>
  </si>
  <si>
    <t>85225 - NUNCHÍA</t>
  </si>
  <si>
    <t>85230 - OROCUÉ</t>
  </si>
  <si>
    <t>85250 - PAZ DE ARIPORO</t>
  </si>
  <si>
    <t>85263 - PORE</t>
  </si>
  <si>
    <t>85315 - SACAMA</t>
  </si>
  <si>
    <t>85400 - TAMARA</t>
  </si>
  <si>
    <t>85410 - TAURAMENA</t>
  </si>
  <si>
    <t>85430 - TRINIDAD</t>
  </si>
  <si>
    <t>85440 - VILLANUEVA</t>
  </si>
  <si>
    <t>Total CASANARE</t>
  </si>
  <si>
    <t>CAUCA</t>
  </si>
  <si>
    <t>19001 - POPAYÁN</t>
  </si>
  <si>
    <t>19050 - ARGELIA</t>
  </si>
  <si>
    <t>19100 - BOLÍVAR</t>
  </si>
  <si>
    <t>19110 - BUENOS AIRES</t>
  </si>
  <si>
    <t>19130 - CAJIBÍO</t>
  </si>
  <si>
    <t>19137 - CALDONO</t>
  </si>
  <si>
    <t>19142 - CALOTO</t>
  </si>
  <si>
    <t>19212 - CORINTO</t>
  </si>
  <si>
    <t>19318 - GUAPI</t>
  </si>
  <si>
    <t>19450 - MERCADERES</t>
  </si>
  <si>
    <t>19455 - MIRANDA</t>
  </si>
  <si>
    <t>19473 - MORALES</t>
  </si>
  <si>
    <t>19517 - PÁEZ</t>
  </si>
  <si>
    <t>19532 - PATÍA (EL BORDO)</t>
  </si>
  <si>
    <t>19548 - PIENDAMÓ</t>
  </si>
  <si>
    <t>19573 - PUERTO TEJADA</t>
  </si>
  <si>
    <t>19585 - PURACÉ</t>
  </si>
  <si>
    <t>19622 - ROSAS</t>
  </si>
  <si>
    <t>19698 - SANTANDER DE QUILICHAO</t>
  </si>
  <si>
    <t>19701 - SANTA ROSA</t>
  </si>
  <si>
    <t>19743 - SILVIA</t>
  </si>
  <si>
    <t>19780 - SUÁREZ</t>
  </si>
  <si>
    <t>19807 - TIMBÍO</t>
  </si>
  <si>
    <t>19845 - VILLA RICA</t>
  </si>
  <si>
    <t>Total CAUCA</t>
  </si>
  <si>
    <t>CESAR</t>
  </si>
  <si>
    <t>20001 - VALLEDUPAR</t>
  </si>
  <si>
    <t>20011 - AGUACHICA</t>
  </si>
  <si>
    <t>20013 - AGUSTÍN CODAZZI</t>
  </si>
  <si>
    <t>20032 - ASTREA</t>
  </si>
  <si>
    <t>20045 - BECERRIL</t>
  </si>
  <si>
    <t>20060 - BOSCONIA</t>
  </si>
  <si>
    <t>20175 - CHIMICHAGUA</t>
  </si>
  <si>
    <t>20178 - CHIRIGUANÁ</t>
  </si>
  <si>
    <t>20228 - CURUMANÍ</t>
  </si>
  <si>
    <t>20238 - EL COPEY</t>
  </si>
  <si>
    <t>20250 - EL PASO</t>
  </si>
  <si>
    <t>20295 - GAMARRA</t>
  </si>
  <si>
    <t>20310 - GONZÁLEZ</t>
  </si>
  <si>
    <t>20383 - LA GLORIA</t>
  </si>
  <si>
    <t>20400 - LA JAGUA DE IBIRICO</t>
  </si>
  <si>
    <t>20443 - MANAURE BALCÓN DEL CESAR</t>
  </si>
  <si>
    <t>20517 - PAILITAS</t>
  </si>
  <si>
    <t>20550 - PELAYA</t>
  </si>
  <si>
    <t>20570 - PUEBLO BELLO</t>
  </si>
  <si>
    <t>20614 - RÍO DE ORO</t>
  </si>
  <si>
    <t>20621 - ROBLES (LA PAZ)</t>
  </si>
  <si>
    <t>20710 - SAN ALBERTO</t>
  </si>
  <si>
    <t>20750 - SAN DIEGO</t>
  </si>
  <si>
    <t>20770 - SAN MARTÍN</t>
  </si>
  <si>
    <t>20787 - TAMALAMEQUE</t>
  </si>
  <si>
    <t>Total CESAR</t>
  </si>
  <si>
    <t>CHOCO</t>
  </si>
  <si>
    <t>27001 - QUIBDÓ</t>
  </si>
  <si>
    <t>27006 - ACANDÍ</t>
  </si>
  <si>
    <t>27150 - CARMEN DEL DARIÉN</t>
  </si>
  <si>
    <t>27205 - CONDOTO</t>
  </si>
  <si>
    <t>27245 - EL CARMEN DE ATRATO</t>
  </si>
  <si>
    <t>27361 - ISTMINA</t>
  </si>
  <si>
    <t>Total CHOCO</t>
  </si>
  <si>
    <t>CORDOBA</t>
  </si>
  <si>
    <t>23001 - MONTERÍA</t>
  </si>
  <si>
    <t>23068 - AYAPEL</t>
  </si>
  <si>
    <t>23079 - BUENAVISTA</t>
  </si>
  <si>
    <t>23162 - CERETÉ</t>
  </si>
  <si>
    <t>23168 - CHIMÁ</t>
  </si>
  <si>
    <t>23182 - CHINÚ</t>
  </si>
  <si>
    <t>23189 - CIÉNAGA DE ORO</t>
  </si>
  <si>
    <t>23300 - COTORRA</t>
  </si>
  <si>
    <t>23350 - LA APARTADA</t>
  </si>
  <si>
    <t>23417 - LORICA</t>
  </si>
  <si>
    <t>23419 - LOS CÓRDOBAS</t>
  </si>
  <si>
    <t>23464 - MOMIL</t>
  </si>
  <si>
    <t>23466 - MONTELÍBANO</t>
  </si>
  <si>
    <t>23500 - MOÑITOS</t>
  </si>
  <si>
    <t>23555 - PLANETA RICA</t>
  </si>
  <si>
    <t>23570 - PUEBLO NUEVO</t>
  </si>
  <si>
    <t>23574 - PUERTO ESCONDIDO</t>
  </si>
  <si>
    <t>23586 - PURÍSIMA</t>
  </si>
  <si>
    <t>23660 - SAHAGÚN</t>
  </si>
  <si>
    <t>23672 - SAN ANTERO</t>
  </si>
  <si>
    <t>23675 - SAN BERNARDO DEL VIENTO</t>
  </si>
  <si>
    <t>23686 - SAN PELAYO</t>
  </si>
  <si>
    <t>23807 - TIERRALTA</t>
  </si>
  <si>
    <t>23815 - TUCHÍN</t>
  </si>
  <si>
    <t>23855 - VALENCIA</t>
  </si>
  <si>
    <t>Total CORDOBA</t>
  </si>
  <si>
    <t>CUNDINAMARCA</t>
  </si>
  <si>
    <t>25001 - AGUA DE DIOS</t>
  </si>
  <si>
    <t>25019 - ALBÁN</t>
  </si>
  <si>
    <t>25035 - ANAPOIMA</t>
  </si>
  <si>
    <t>25040 - ANOLAIMA</t>
  </si>
  <si>
    <t>25099 - BOJACÁ</t>
  </si>
  <si>
    <t>25123 - CACHIPAY</t>
  </si>
  <si>
    <t>25126 - CAJICÁ</t>
  </si>
  <si>
    <t>25148 - CAPARRAPÍ</t>
  </si>
  <si>
    <t>25151 - CAQUEZA</t>
  </si>
  <si>
    <t>25154 - CARMEN DE CARUPA</t>
  </si>
  <si>
    <t>25168 - CHAGUANÍ</t>
  </si>
  <si>
    <t>25175 - CHÍA</t>
  </si>
  <si>
    <t>25178 - CHIPAQUE</t>
  </si>
  <si>
    <t>25181 - CHOACHÍ</t>
  </si>
  <si>
    <t>25183 - CHOCONTÁ</t>
  </si>
  <si>
    <t>25200 - COGUA</t>
  </si>
  <si>
    <t>25214 - COTA</t>
  </si>
  <si>
    <t>25224 - CUCUNUBÁ</t>
  </si>
  <si>
    <t>25245 - EL COLEGIO</t>
  </si>
  <si>
    <t>25260 - EL ROSAL</t>
  </si>
  <si>
    <t>25269 - FACATATIVA</t>
  </si>
  <si>
    <t>25279 - FÓMEQUE</t>
  </si>
  <si>
    <t>25281 - FOSCA</t>
  </si>
  <si>
    <t>25286 - FUNZA</t>
  </si>
  <si>
    <t>25288 - FÚQUENE</t>
  </si>
  <si>
    <t>25290 - FUSAGASUGÁ</t>
  </si>
  <si>
    <t>25295 - GACHANCIPÁ</t>
  </si>
  <si>
    <t>25297 - GACHETÁ</t>
  </si>
  <si>
    <t>25299 - GAMA</t>
  </si>
  <si>
    <t>25307 - GIRARDOT</t>
  </si>
  <si>
    <t>25312 - GRANADA</t>
  </si>
  <si>
    <t>25317 - GUACHETÁ</t>
  </si>
  <si>
    <t>25320 - GUADUAS</t>
  </si>
  <si>
    <t>25322 - GUASCA</t>
  </si>
  <si>
    <t>25326 - GUATAVITA</t>
  </si>
  <si>
    <t>25328 - GUAYABAL DE SIQUIMA</t>
  </si>
  <si>
    <t>25335 - GUAYABETAL</t>
  </si>
  <si>
    <t>25339 - GUTIÉRREZ</t>
  </si>
  <si>
    <t>25368 - JERUSALÉN</t>
  </si>
  <si>
    <t>25377 - LA CALERA</t>
  </si>
  <si>
    <t>25386 - LA MESA</t>
  </si>
  <si>
    <t>25394 - LA PALMA</t>
  </si>
  <si>
    <t>25402 - LA VEGA</t>
  </si>
  <si>
    <t>25407 - LENGUAZAQUE</t>
  </si>
  <si>
    <t>25426 - MACHETÁ</t>
  </si>
  <si>
    <t>25430 - MADRID</t>
  </si>
  <si>
    <t>25438 - MEDINA</t>
  </si>
  <si>
    <t>25473 - MOSQUERA</t>
  </si>
  <si>
    <t>25486 - NEMOCÓN</t>
  </si>
  <si>
    <t>25489 - NIMAIMA</t>
  </si>
  <si>
    <t>25491 - NOCAIMA</t>
  </si>
  <si>
    <t>25506 - VENECIA (OSPINA PÉREZ)</t>
  </si>
  <si>
    <t>25513 - PACHO</t>
  </si>
  <si>
    <t>25524 - PANDI</t>
  </si>
  <si>
    <t>25530 - PARATEBUENO</t>
  </si>
  <si>
    <t>25572 - PUERTO SALGAR</t>
  </si>
  <si>
    <t>25592 - QUEBRADANEGRA</t>
  </si>
  <si>
    <t>25594 - QUETAME</t>
  </si>
  <si>
    <t>25599 - APULO (RAFAEL REYES)</t>
  </si>
  <si>
    <t>25612 - RICAURTE</t>
  </si>
  <si>
    <t>25645 - SAN ANTONIO DEL TEQUENDAMA</t>
  </si>
  <si>
    <t>25649 - SAN BERNARDO</t>
  </si>
  <si>
    <t>25653 - SAN CAYETANO</t>
  </si>
  <si>
    <t>25658 - SAN FRANCISCO</t>
  </si>
  <si>
    <t>25662 - SAN JUAN DE RIOSECO</t>
  </si>
  <si>
    <t>25718 - SASAIMA</t>
  </si>
  <si>
    <t>25736 - SESQUILÉ</t>
  </si>
  <si>
    <t>25740 - SIBATÉ</t>
  </si>
  <si>
    <t>25743 - SILVANIA</t>
  </si>
  <si>
    <t>25745 - SIMIJACA</t>
  </si>
  <si>
    <t>25754 - SOACHA</t>
  </si>
  <si>
    <t>25758 - SOPÓ</t>
  </si>
  <si>
    <t>25769 - SUBACHOQUE</t>
  </si>
  <si>
    <t>25772 - SUESCA</t>
  </si>
  <si>
    <t>25777 - SUPATÁ</t>
  </si>
  <si>
    <t>25779 - SUSA</t>
  </si>
  <si>
    <t>25781 - SUTATAUSA</t>
  </si>
  <si>
    <t>25785 - TABIO</t>
  </si>
  <si>
    <t>25793 - TAUSA</t>
  </si>
  <si>
    <t>25797 - TENA</t>
  </si>
  <si>
    <t>25799 - TENJO</t>
  </si>
  <si>
    <t>25805 - TIBACUY</t>
  </si>
  <si>
    <t>25815 - TOCAIMA</t>
  </si>
  <si>
    <t>25817 - TOCANCIPÁ</t>
  </si>
  <si>
    <t>25841 - UBAQUE</t>
  </si>
  <si>
    <t>25843 - UBATÉ</t>
  </si>
  <si>
    <t>25845 - UNE</t>
  </si>
  <si>
    <t>25851 - UTICA</t>
  </si>
  <si>
    <t>25862 - VERGARA</t>
  </si>
  <si>
    <t>25867 - VIANÍ</t>
  </si>
  <si>
    <t>25873 - VILLAPINZÓN</t>
  </si>
  <si>
    <t>25875 - VILLETA</t>
  </si>
  <si>
    <t>25878 - VIOTÁ</t>
  </si>
  <si>
    <t>25885 - YACOPÍ</t>
  </si>
  <si>
    <t>25898 - ZIPACÓN</t>
  </si>
  <si>
    <t>25899 - ZIPAQUIRÁ</t>
  </si>
  <si>
    <t>Total CUNDINAMARCA</t>
  </si>
  <si>
    <t>GUAINIA</t>
  </si>
  <si>
    <t>94000 - GUAINIA (TOTAL CD.)</t>
  </si>
  <si>
    <t>94001 - PUERTO INÍRIDA</t>
  </si>
  <si>
    <t>Total GUAINIA</t>
  </si>
  <si>
    <t>GUAVIARE</t>
  </si>
  <si>
    <t>95001 - SAN JOSÉ DEL GUAVIARE</t>
  </si>
  <si>
    <t>95015 - CALAMAR</t>
  </si>
  <si>
    <t>Total GUAVIARE</t>
  </si>
  <si>
    <t>HUILA</t>
  </si>
  <si>
    <t>41001 - NEIVA</t>
  </si>
  <si>
    <t>41006 - ACEVEDO</t>
  </si>
  <si>
    <t>41016 - AIPE</t>
  </si>
  <si>
    <t>41020 - ALGECIRAS</t>
  </si>
  <si>
    <t>41078 - BARAYA</t>
  </si>
  <si>
    <t>41132 - CAMPOALEGRE</t>
  </si>
  <si>
    <t>41206 - COLOMBIA</t>
  </si>
  <si>
    <t>41244 - ELÍAS</t>
  </si>
  <si>
    <t>41298 - GARZÓN</t>
  </si>
  <si>
    <t>41306 - GIGANTE</t>
  </si>
  <si>
    <t>41319 - GUADALUPE</t>
  </si>
  <si>
    <t>41359 - ISNOS</t>
  </si>
  <si>
    <t>41396 - LA PLATA</t>
  </si>
  <si>
    <t>41530 - PALESTINA</t>
  </si>
  <si>
    <t>41548 - PITAL</t>
  </si>
  <si>
    <t>41551 - PITALITO</t>
  </si>
  <si>
    <t>41615 - RIVERA</t>
  </si>
  <si>
    <t>41660 - SALADOBLANCO</t>
  </si>
  <si>
    <t>41668 - SAN AGUSTÍN</t>
  </si>
  <si>
    <t>41770 - SUAZA</t>
  </si>
  <si>
    <t>41791 - TARQUI</t>
  </si>
  <si>
    <t>41797 - TESALIA</t>
  </si>
  <si>
    <t>41799 - TELLO</t>
  </si>
  <si>
    <t>41801 - TERUEL</t>
  </si>
  <si>
    <t>41807 - TIMANÁ</t>
  </si>
  <si>
    <t>41872 - VILLAVIEJA</t>
  </si>
  <si>
    <t>41885 - YAGUARÁ</t>
  </si>
  <si>
    <t>Total HUILA</t>
  </si>
  <si>
    <t>LA GUAJIRA</t>
  </si>
  <si>
    <t>44001 - RIOHACHA</t>
  </si>
  <si>
    <t>44035 - ALBANIA</t>
  </si>
  <si>
    <t>44078 - BARRANCAS</t>
  </si>
  <si>
    <t>44090 - DIBULLA</t>
  </si>
  <si>
    <t>44098 - DISTRACCIÓN</t>
  </si>
  <si>
    <t>44110 - EL MOLINO</t>
  </si>
  <si>
    <t>44279 - FONSECA</t>
  </si>
  <si>
    <t>44378 - HATONUEVO</t>
  </si>
  <si>
    <t>44420 - LA JAGUA DEL PILAR</t>
  </si>
  <si>
    <t>44430 - MAICAO</t>
  </si>
  <si>
    <t>44560 - MANAURE</t>
  </si>
  <si>
    <t>44650 - SAN JUAN DEL CESAR</t>
  </si>
  <si>
    <t>44847 - URIBIA</t>
  </si>
  <si>
    <t>44855 - URUMITA</t>
  </si>
  <si>
    <t>44874 - VILLANUEVA</t>
  </si>
  <si>
    <t>Total LA GUAJIRA</t>
  </si>
  <si>
    <t>MAGDALENA</t>
  </si>
  <si>
    <t>47001 - SANTA MARTA</t>
  </si>
  <si>
    <t>47030 - ALGARROBO</t>
  </si>
  <si>
    <t>47053 - ARACATACA</t>
  </si>
  <si>
    <t>47058 - ARIGUANÍ</t>
  </si>
  <si>
    <t>47189 - CIÉNAGA</t>
  </si>
  <si>
    <t>47205 - CONCORDIA</t>
  </si>
  <si>
    <t>47245 - EL BANCO</t>
  </si>
  <si>
    <t>47258 - EL PIÑON</t>
  </si>
  <si>
    <t>47268 - EL RETÉN</t>
  </si>
  <si>
    <t>47288 - FUNDACIÓN</t>
  </si>
  <si>
    <t>47318 - GUAMAL</t>
  </si>
  <si>
    <t>47460 - NUEVA GRANADA</t>
  </si>
  <si>
    <t>47545 - PIJIÑO DEL CARMEN</t>
  </si>
  <si>
    <t>47551 - PIVIJAY</t>
  </si>
  <si>
    <t>47555 - PLATO</t>
  </si>
  <si>
    <t>47570 - PUEBLOVIEJO</t>
  </si>
  <si>
    <t>47675 - SALAMINA</t>
  </si>
  <si>
    <t>47692 - SAN SEBASTIÁN DE BUENAVISTA</t>
  </si>
  <si>
    <t>47703 - SAN ZENÓN</t>
  </si>
  <si>
    <t>47707 - SANTA ANA</t>
  </si>
  <si>
    <t>47745 - SITIONUEVO</t>
  </si>
  <si>
    <t>47798 - TENERIFE</t>
  </si>
  <si>
    <t>47980 - ZONA BANANERA</t>
  </si>
  <si>
    <t>Total MAGDALENA</t>
  </si>
  <si>
    <t>META</t>
  </si>
  <si>
    <t>50001 - VILLAVICENCIO</t>
  </si>
  <si>
    <t>50006 - ACACÍAS</t>
  </si>
  <si>
    <t>50110 - BARRANCA DE UPÍA</t>
  </si>
  <si>
    <t>50150 - CASTILLA LA NUEVA</t>
  </si>
  <si>
    <t>50223 - CUBARRAL</t>
  </si>
  <si>
    <t>50226 - CUMARAL</t>
  </si>
  <si>
    <t>50245 - EL CALVARIO</t>
  </si>
  <si>
    <t>50251 - EL CASTILLO</t>
  </si>
  <si>
    <t>50287 - FUENTE DE ORO</t>
  </si>
  <si>
    <t>50313 - GRANADA</t>
  </si>
  <si>
    <t>50318 - GUAMAL</t>
  </si>
  <si>
    <t>50325 - MAPIRIPÁN</t>
  </si>
  <si>
    <t>50350 - LA MACARENA</t>
  </si>
  <si>
    <t>50370 - LA URIBE</t>
  </si>
  <si>
    <t>50400 - LEJANÍAS</t>
  </si>
  <si>
    <t>50450 - PUERTO CONCORDIA</t>
  </si>
  <si>
    <t>50568 - PUERTO GAITÁN</t>
  </si>
  <si>
    <t>50573 - PUERTO LÓPEZ</t>
  </si>
  <si>
    <t>50590 - PUERTO RICO</t>
  </si>
  <si>
    <t>50606 - RESTREPO</t>
  </si>
  <si>
    <t>50680 - SAN CARLOS DE GUAROA</t>
  </si>
  <si>
    <t>50683 - SAN JUAN DE ARAMA</t>
  </si>
  <si>
    <t>50686 - SAN JUANITO</t>
  </si>
  <si>
    <t>50689 - SAN MARTÍN</t>
  </si>
  <si>
    <t>50711 - VISTAHERMOSA</t>
  </si>
  <si>
    <t>Total META</t>
  </si>
  <si>
    <t>NARINO</t>
  </si>
  <si>
    <t>52001 - PASTO</t>
  </si>
  <si>
    <t>52036 - ANCUYÁ</t>
  </si>
  <si>
    <t>52079 - BARBACOAS</t>
  </si>
  <si>
    <t>52110 - BUESACO</t>
  </si>
  <si>
    <t>52207 - CONSACÁ</t>
  </si>
  <si>
    <t>52227 - CUMBAL</t>
  </si>
  <si>
    <t>52254 - EL PEÑOL</t>
  </si>
  <si>
    <t>52320 - GUAITARILLA</t>
  </si>
  <si>
    <t>52352 - ILES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</si>
  <si>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</si>
  <si>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</si>
  <si>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</si>
  <si>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</si>
  <si>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</si>
  <si>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</si>
  <si>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</si>
  <si>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52427 - MAGUI</t>
  </si>
  <si>
    <t>52480 - NARIÑO</t>
  </si>
  <si>
    <t>52560 - POTOSÍ</t>
  </si>
  <si>
    <t>52573 - PUERRÉS</t>
  </si>
  <si>
    <t>52678 - SAMANIEGO</t>
  </si>
  <si>
    <t>52786 - TAMINANGO</t>
  </si>
  <si>
    <t>52835 - TUMACO</t>
  </si>
  <si>
    <t>52838 - TÚQUERRES</t>
  </si>
  <si>
    <t>Total NARINO</t>
  </si>
  <si>
    <t>NORTE DE SANTANDER</t>
  </si>
  <si>
    <t>54001 - CÚCUTA</t>
  </si>
  <si>
    <t>54003 - ABREGO</t>
  </si>
  <si>
    <t>54051 - ARBOLEDAS</t>
  </si>
  <si>
    <t>54099 - BOCHALEMA</t>
  </si>
  <si>
    <t>54109 - BUCARASICA</t>
  </si>
  <si>
    <t>54125 - CÁCOTA</t>
  </si>
  <si>
    <t>54172 - CHINÁCOTA</t>
  </si>
  <si>
    <t>54174 - CHITAGÁ</t>
  </si>
  <si>
    <t>54206 - CONVENCIÓN</t>
  </si>
  <si>
    <t>54223 - CUCUTILLA</t>
  </si>
  <si>
    <t>54239 - DURANIA</t>
  </si>
  <si>
    <t>54245 - EL CARMEN</t>
  </si>
  <si>
    <t>54250 - EL TARRA</t>
  </si>
  <si>
    <t>54261 - EL ZULIA</t>
  </si>
  <si>
    <t>54344 - HACARÍ</t>
  </si>
  <si>
    <t>54347 - HERRÁN</t>
  </si>
  <si>
    <t>54377 - LABATECA</t>
  </si>
  <si>
    <t>54385 - LA ESPERANZA</t>
  </si>
  <si>
    <t>54405 - LOS PATIOS</t>
  </si>
  <si>
    <t>54418 - LOURDES</t>
  </si>
  <si>
    <t>54480 - MUTISCUA</t>
  </si>
  <si>
    <t>54498 - OCAÑA</t>
  </si>
  <si>
    <t>54518 - PAMPLONA</t>
  </si>
  <si>
    <t>54520 - PAMPLONITA</t>
  </si>
  <si>
    <t>54553 - PUERTO SANTANDER</t>
  </si>
  <si>
    <t>54660 - SALAZAR</t>
  </si>
  <si>
    <t>54670 - SAN CALIXTO</t>
  </si>
  <si>
    <t>54673 - SAN CAYETANO</t>
  </si>
  <si>
    <t>54680 - SANTIAGO</t>
  </si>
  <si>
    <t>54720 - SARDINATA</t>
  </si>
  <si>
    <t>54743 - SILOS</t>
  </si>
  <si>
    <t>54800 - TEORAMA</t>
  </si>
  <si>
    <t>54810 - TIBÚ</t>
  </si>
  <si>
    <t>54820 - TOLEDO</t>
  </si>
  <si>
    <t>54871 - VILLA CARO</t>
  </si>
  <si>
    <t>54874 - VILLA DEL ROSARIO</t>
  </si>
  <si>
    <t>Total NORTE DE SANTANDER</t>
  </si>
  <si>
    <t>PUTUMAYO</t>
  </si>
  <si>
    <t>86001 - MOCOA</t>
  </si>
  <si>
    <t>86219 - COLÓN</t>
  </si>
  <si>
    <t>86320 - ORITO</t>
  </si>
  <si>
    <t>86568 - PUERTO ASÍS</t>
  </si>
  <si>
    <t>86569 - PUERTO CAICEDO</t>
  </si>
  <si>
    <t>86749 - SIBUNDOY</t>
  </si>
  <si>
    <t>86755 - SAN FRANCISCO</t>
  </si>
  <si>
    <t>86757 - SAN MIGUEL</t>
  </si>
  <si>
    <t>86760 - SANTIAGO</t>
  </si>
  <si>
    <t>86865 - VALLE DEL GUAMUEZ</t>
  </si>
  <si>
    <t>86885 - VILLAGARZÓN</t>
  </si>
  <si>
    <t>Total PUTUMAYO</t>
  </si>
  <si>
    <t>QUINDIO</t>
  </si>
  <si>
    <t>63001 - ARMENIA</t>
  </si>
  <si>
    <t>63111 - BUENAVISTA</t>
  </si>
  <si>
    <t>63130 - CALARCÁ</t>
  </si>
  <si>
    <t>63190 - CIRCASIA</t>
  </si>
  <si>
    <t>63272 - FILANDIA</t>
  </si>
  <si>
    <t>63302 - GÉNOVA</t>
  </si>
  <si>
    <t>63401 - LA TEBAIDA</t>
  </si>
  <si>
    <t>63470 - MONTENEGRO</t>
  </si>
  <si>
    <t>63548 - PIJAO</t>
  </si>
  <si>
    <t>63594 - QUIMBAYA</t>
  </si>
  <si>
    <t>63690 - SALENTO</t>
  </si>
  <si>
    <t>Total QUINDIO</t>
  </si>
  <si>
    <t>RISARALDA</t>
  </si>
  <si>
    <t>66001 - PEREIRA</t>
  </si>
  <si>
    <t>66045 - APÍA</t>
  </si>
  <si>
    <t>66075 - BALBOA</t>
  </si>
  <si>
    <t>66088 - BELÉN DE UMBRÍA</t>
  </si>
  <si>
    <t>66170 - DOSQUEBRADAS</t>
  </si>
  <si>
    <t>66318 - GUÁTICA</t>
  </si>
  <si>
    <t>66383 - LA CELIA</t>
  </si>
  <si>
    <t>66400 - LA VIRGINIA</t>
  </si>
  <si>
    <t>66440 - MARSELLA</t>
  </si>
  <si>
    <t>66456 - MISTRATÓ</t>
  </si>
  <si>
    <t>66594 - QUINCHÍA</t>
  </si>
  <si>
    <t>66682 - SANTA ROSA DE CABAL</t>
  </si>
  <si>
    <t>66687 - SANTUARIO</t>
  </si>
  <si>
    <t>Total RISARALDA</t>
  </si>
  <si>
    <t>SAN ANDRES</t>
  </si>
  <si>
    <t>88001 - SAN ANDRÉS</t>
  </si>
  <si>
    <t>Total SAN ANDRES</t>
  </si>
  <si>
    <t>SANTANDER</t>
  </si>
  <si>
    <t>68001 - BUCARAMANGA</t>
  </si>
  <si>
    <t>68051 - ARATOCA</t>
  </si>
  <si>
    <t>68077 - BARBOSA</t>
  </si>
  <si>
    <t>68079 - BARICHARA</t>
  </si>
  <si>
    <t>68081 - BARRANCABERMEJA</t>
  </si>
  <si>
    <t>68092 - BETULIA</t>
  </si>
  <si>
    <t>68101 - BOLÍVAR</t>
  </si>
  <si>
    <t>68132 - CALIFORNIA</t>
  </si>
  <si>
    <t>68147 - CAPITANEJO</t>
  </si>
  <si>
    <t>68152 - CARCASÍ</t>
  </si>
  <si>
    <t>68160 - CEPITÁ</t>
  </si>
  <si>
    <t>68162 - CERRITO</t>
  </si>
  <si>
    <t>68167 - CHARALÁ</t>
  </si>
  <si>
    <t>68176 - CHIMA</t>
  </si>
  <si>
    <t>68179 - CHIPATÁ</t>
  </si>
  <si>
    <t>68190 - CIMITARRA</t>
  </si>
  <si>
    <t>68207 - CONCEPCIÓN</t>
  </si>
  <si>
    <t>68209 - CONFINES</t>
  </si>
  <si>
    <t>68211 - CONTRATACIÓN</t>
  </si>
  <si>
    <t>68229 - CURITÍ</t>
  </si>
  <si>
    <t>68235 - EL CARMEN DE CHUCURÍ</t>
  </si>
  <si>
    <t>68255 - EL PLAYÓN</t>
  </si>
  <si>
    <t>68266 - ENCISO</t>
  </si>
  <si>
    <t>68276 - FLORIDABLANCA</t>
  </si>
  <si>
    <t>68307 - GIRÓN</t>
  </si>
  <si>
    <t>68318 - GUACA</t>
  </si>
  <si>
    <t>68320 - GUADALUPE</t>
  </si>
  <si>
    <t>68322 - GUAPOTÁ</t>
  </si>
  <si>
    <t>68324 - GUAVATÁ</t>
  </si>
  <si>
    <t>68327 - GUEPSA</t>
  </si>
  <si>
    <t>68344 - HATO</t>
  </si>
  <si>
    <t>68377 - LA BELLEZA</t>
  </si>
  <si>
    <t>68406 - LEBRIJA</t>
  </si>
  <si>
    <t>68418 - LOS SANTOS</t>
  </si>
  <si>
    <t>68432 - MÁLAGA</t>
  </si>
  <si>
    <t>68444 - MATANZA</t>
  </si>
  <si>
    <t>68464 - MOGOTES</t>
  </si>
  <si>
    <t>68468 - MOLAGAVITA</t>
  </si>
  <si>
    <t>68498 - OCAMONTE</t>
  </si>
  <si>
    <t>68500 - OIBA</t>
  </si>
  <si>
    <t>68502 - ONZAGA</t>
  </si>
  <si>
    <t>68524 - PALMAS DEL SOCORRO</t>
  </si>
  <si>
    <t>68533 - PÁRAMO</t>
  </si>
  <si>
    <t>68547 - PIEDECUESTA</t>
  </si>
  <si>
    <t>68549 - PINCHOTE</t>
  </si>
  <si>
    <t>68572 - PUENTE NACIONAL</t>
  </si>
  <si>
    <t>68573 - PUERTO PARRA</t>
  </si>
  <si>
    <t>68575 - PUERTO WILCHES</t>
  </si>
  <si>
    <t>68615 - RIONEGRO</t>
  </si>
  <si>
    <t>68655 - SABANA DE TORRES</t>
  </si>
  <si>
    <t>68669 - SAN ANDRÉS</t>
  </si>
  <si>
    <t>68679 - SAN GIL</t>
  </si>
  <si>
    <t>68684 - SAN JOSÉ DE MIRANDA</t>
  </si>
  <si>
    <t>68686 - SAN MIGUEL</t>
  </si>
  <si>
    <t>68689 - SAN VICENTE DE CHUCURÍ</t>
  </si>
  <si>
    <t>68745 - SIMACOTA</t>
  </si>
  <si>
    <t>68755 - SOCORRO</t>
  </si>
  <si>
    <t>68770 - SUAITA</t>
  </si>
  <si>
    <t>68780 - SURATÁ</t>
  </si>
  <si>
    <t>68820 - TONA</t>
  </si>
  <si>
    <t>68855 - VALLE DE SAN JOSÉ</t>
  </si>
  <si>
    <t>68861 - VÉLEZ</t>
  </si>
  <si>
    <t>68867 - VETAS</t>
  </si>
  <si>
    <t>68872 - VILLANUEVA</t>
  </si>
  <si>
    <t>68895 - ZAPATOCA</t>
  </si>
  <si>
    <t>Total SANTANDER</t>
  </si>
  <si>
    <t>SUCRE</t>
  </si>
  <si>
    <t>70001 - SINCELEJO</t>
  </si>
  <si>
    <t>70204 - COLOSÓ</t>
  </si>
  <si>
    <t>70215 - COROZAL</t>
  </si>
  <si>
    <t>70221 - COVEÑAS</t>
  </si>
  <si>
    <t>70235 - GALERAS</t>
  </si>
  <si>
    <t>70265 - GUARANDA</t>
  </si>
  <si>
    <t>70400 - LA UNIÓN</t>
  </si>
  <si>
    <t>70418 - LOS PALMITOS</t>
  </si>
  <si>
    <t>70429 - MAJAGUAL</t>
  </si>
  <si>
    <t>70473 - MORROA</t>
  </si>
  <si>
    <t>70508 - OVEJAS</t>
  </si>
  <si>
    <t>70523 - PALMITO</t>
  </si>
  <si>
    <t>70670 - SAMPUÉS</t>
  </si>
  <si>
    <t>70678 - SAN BENITO ABAD</t>
  </si>
  <si>
    <t>70702 - SAN JUAN DE BETULIA</t>
  </si>
  <si>
    <t>70708 - SAN MARCOS</t>
  </si>
  <si>
    <t>70713 - SAN ONOFRE</t>
  </si>
  <si>
    <t>70742 - SINCÉ</t>
  </si>
  <si>
    <t>70820 - TOLÚ</t>
  </si>
  <si>
    <t>70823 - TOLUVIEJO</t>
  </si>
  <si>
    <t>Total SUCRE</t>
  </si>
  <si>
    <t>TOLIMA</t>
  </si>
  <si>
    <t>73001 - IBAGUÉ</t>
  </si>
  <si>
    <t>73026 - ALVARADO</t>
  </si>
  <si>
    <t>73030 - AMBALEMA</t>
  </si>
  <si>
    <t>73043 - ANZÓATEGUI</t>
  </si>
  <si>
    <t>73055 - ARMERO (GUAYABAL)</t>
  </si>
  <si>
    <t>73124 - CAJAMARCA</t>
  </si>
  <si>
    <t>73148 - CARMEN DE APICALÁ</t>
  </si>
  <si>
    <t>73152 - CASABIANCA</t>
  </si>
  <si>
    <t>73168 - CHAPARRAL</t>
  </si>
  <si>
    <t>73200 - COELLO</t>
  </si>
  <si>
    <t>73217 - COYAIMA</t>
  </si>
  <si>
    <t>73236 - DOLORES</t>
  </si>
  <si>
    <t>73268 - ESPINAL</t>
  </si>
  <si>
    <t>73270 - FALÁN</t>
  </si>
  <si>
    <t>73275 - FLANDES</t>
  </si>
  <si>
    <t>73283 - FRESNO</t>
  </si>
  <si>
    <t>73319 - GUAMO</t>
  </si>
  <si>
    <t>73349 - HONDA</t>
  </si>
  <si>
    <t>73352 - ICONONZO</t>
  </si>
  <si>
    <t>73408 - LÉRIDA</t>
  </si>
  <si>
    <t>73411 - LÍBANO</t>
  </si>
  <si>
    <t>73443 - MARIQUITA</t>
  </si>
  <si>
    <t>73449 - MELGAR</t>
  </si>
  <si>
    <t>73504 - ORTEGA</t>
  </si>
  <si>
    <t>73520 - PALOCABILDO</t>
  </si>
  <si>
    <t>73555 - PLANADAS</t>
  </si>
  <si>
    <t>73563 - PRADO</t>
  </si>
  <si>
    <t>73585 - PURIFICACIÓN</t>
  </si>
  <si>
    <t>73616 - RIOBLANCO</t>
  </si>
  <si>
    <t>73622 - RONCESVALLES</t>
  </si>
  <si>
    <t>73624 - ROVIRA</t>
  </si>
  <si>
    <t>73671 - SALDAÑA</t>
  </si>
  <si>
    <t>73678 - SAN LUIS</t>
  </si>
  <si>
    <t>73854 - VALLE DE SAN JUAN</t>
  </si>
  <si>
    <t>73861 - VENADILLO</t>
  </si>
  <si>
    <t>73870 - VILLAHERMOSA</t>
  </si>
  <si>
    <t>73873 - VILLARRICA</t>
  </si>
  <si>
    <t>Total TOLIMA</t>
  </si>
  <si>
    <t>VALLE</t>
  </si>
  <si>
    <t>76001 - CALI</t>
  </si>
  <si>
    <t>76020 - ALCALÁ</t>
  </si>
  <si>
    <t>76036 - ANDALUCÍA</t>
  </si>
  <si>
    <t>76041 - ANSERMANUEVO</t>
  </si>
  <si>
    <t>76054 - ARGELIA</t>
  </si>
  <si>
    <t>76100 - BOLÍVAR</t>
  </si>
  <si>
    <t>76109 - BUENAVENTURA</t>
  </si>
  <si>
    <t>76111 - BUGA</t>
  </si>
  <si>
    <t>76113 - BUGALAGRANDE</t>
  </si>
  <si>
    <t>76122 - CAICEDONIA</t>
  </si>
  <si>
    <t>76126 - CALIMA (DARIÉN)</t>
  </si>
  <si>
    <t>76130 - CANDELARIA</t>
  </si>
  <si>
    <t>76147 - CARTAGO</t>
  </si>
  <si>
    <t>76233 - DAGUA</t>
  </si>
  <si>
    <t>76246 - EL CAIRO</t>
  </si>
  <si>
    <t>76248 - EL CERRITO</t>
  </si>
  <si>
    <t>76250 - EL DOVIO</t>
  </si>
  <si>
    <t>76275 - FLORIDA</t>
  </si>
  <si>
    <t>76306 - GINEBRA</t>
  </si>
  <si>
    <t>76318 - GUACARÍ</t>
  </si>
  <si>
    <t>76364 - JAMUNDÍ</t>
  </si>
  <si>
    <t>76377 - LA CUMBRE</t>
  </si>
  <si>
    <t>76400 - LA UNIÓN</t>
  </si>
  <si>
    <t>76403 - LA VICTORIA</t>
  </si>
  <si>
    <t>76497 - OBANDO</t>
  </si>
  <si>
    <t>76520 - PALMIRA</t>
  </si>
  <si>
    <t>76563 - PRADERA</t>
  </si>
  <si>
    <t>76606 - RESTREPO</t>
  </si>
  <si>
    <t>76616 - RIOFRÍO</t>
  </si>
  <si>
    <t>76622 - ROLDANILLO</t>
  </si>
  <si>
    <t>76670 - SAN PEDRO</t>
  </si>
  <si>
    <t>76736 - SEVILLA</t>
  </si>
  <si>
    <t>76828 - TRUJILLO</t>
  </si>
  <si>
    <t>76834 - TULUÁ</t>
  </si>
  <si>
    <t>76863 - VERSALLES</t>
  </si>
  <si>
    <t>76869 - VIJES</t>
  </si>
  <si>
    <t>76890 - YOTOCO</t>
  </si>
  <si>
    <t>76892 - YUMBO</t>
  </si>
  <si>
    <t>76895 - ZARZAL</t>
  </si>
  <si>
    <t>Total VALLE</t>
  </si>
  <si>
    <t>VAUPES</t>
  </si>
  <si>
    <t>VICHADA</t>
  </si>
  <si>
    <t>99001 - PUERTO CARREÑO</t>
  </si>
  <si>
    <t>99524 - LA PRIMAVERA</t>
  </si>
  <si>
    <t>99624 - SANTA ROSALÍA</t>
  </si>
  <si>
    <t>99773 - CUMARIBO</t>
  </si>
  <si>
    <t>Total VICHADA</t>
  </si>
  <si>
    <t>Venezolanos con Permiso Especial de Permanencia</t>
  </si>
  <si>
    <t>Total poblacion</t>
  </si>
  <si>
    <t>94 - Guainia</t>
  </si>
  <si>
    <t xml:space="preserve">95- Guaviare </t>
  </si>
  <si>
    <t>97 - Vaupes</t>
  </si>
  <si>
    <t>Pais</t>
  </si>
  <si>
    <t>VENEZUELA</t>
  </si>
  <si>
    <t>(Varios elementos)</t>
  </si>
  <si>
    <t>Clasificación CUPS</t>
  </si>
  <si>
    <t>All</t>
  </si>
  <si>
    <t xml:space="preserve">Partos y cesareas </t>
  </si>
  <si>
    <t>#country</t>
  </si>
  <si>
    <t>1 - Colombia</t>
  </si>
  <si>
    <t>08078 - Baranoa</t>
  </si>
  <si>
    <t>08296 - Galapa</t>
  </si>
  <si>
    <t>08372 - Juan De Acosta</t>
  </si>
  <si>
    <t>08421 - Luruaco</t>
  </si>
  <si>
    <t>08433 - Malambo</t>
  </si>
  <si>
    <t>08436 - Manatí</t>
  </si>
  <si>
    <t>08520 - Palmar De Varela</t>
  </si>
  <si>
    <t>08558 - Polonuevo</t>
  </si>
  <si>
    <t>08573 - Puerto Colombia</t>
  </si>
  <si>
    <t>08606 - Repelón</t>
  </si>
  <si>
    <t>08638 - Sabanalarga</t>
  </si>
  <si>
    <t>08685 - Santo Tomás</t>
  </si>
  <si>
    <t>08758 - Soledad</t>
  </si>
  <si>
    <t>08832 - Tubará</t>
  </si>
  <si>
    <t>08849 - Usiacurí</t>
  </si>
  <si>
    <t>Total 08 - Atlántico</t>
  </si>
  <si>
    <t>Total 1 - Colombia</t>
  </si>
  <si>
    <t>Marzo 2017 a noviembre de 2019</t>
  </si>
  <si>
    <t>Prestador.Geografía</t>
  </si>
  <si>
    <t xml:space="preserve">Consulta Externa </t>
  </si>
  <si>
    <t xml:space="preserve">Consulta de urgencias </t>
  </si>
  <si>
    <t>#activity+type</t>
  </si>
  <si>
    <t>Número de Personas Atendidas</t>
  </si>
  <si>
    <t>Marzo 2017 a agosto de 2019</t>
  </si>
  <si>
    <t>Año - Semestre - Mes</t>
  </si>
  <si>
    <t>Sexo</t>
  </si>
  <si>
    <t>Capitulo</t>
  </si>
  <si>
    <t>Grupo</t>
  </si>
  <si>
    <t>Subgrupo</t>
  </si>
  <si>
    <t>FEMENINO</t>
  </si>
  <si>
    <t>INDEFINIDO</t>
  </si>
  <si>
    <t>MASCULINO</t>
  </si>
  <si>
    <t>#meta+code+illness</t>
  </si>
  <si>
    <t>#meta+subcode1+illness</t>
  </si>
  <si>
    <t>#meta+subcode2+illness</t>
  </si>
  <si>
    <t>#gender+f</t>
  </si>
  <si>
    <t>#gender+i</t>
  </si>
  <si>
    <t>#gender+m</t>
  </si>
  <si>
    <t>C01 - CIERTAS ENFERMEDADES INFECCIOSAS Y PARASITARIAS</t>
  </si>
  <si>
    <t>A00-B99 CIERTAS ENFERMEDADES INFECCIOSAS Y PARASITARIAS</t>
  </si>
  <si>
    <t>A00-A09 ENFERMEDADES INFECCIOSAS INTESTINALES</t>
  </si>
  <si>
    <t>A15-A19 TUBERCULOSIS</t>
  </si>
  <si>
    <t>A20-A28 CIERTAS ZOONOSIS BACTERIANAS</t>
  </si>
  <si>
    <t>A30-A49 OTRAS ENFERMEDADES BACTERIANAS</t>
  </si>
  <si>
    <t>A50-A64 INFECCIONES CON MODO DE TRANSMISIÓN PREDOMINANTEMENTE SEXUAL</t>
  </si>
  <si>
    <t>A65-A69 OTRAS ENFERMEDADES DEBIDAS A ESPIROQUETAS</t>
  </si>
  <si>
    <t>A70-A74 OTRAS ENFERMEDADES CAUSADAS POR CLAMIDIAS</t>
  </si>
  <si>
    <t>A75-A79 RICKETTSIOSIS</t>
  </si>
  <si>
    <t>A80-A89 INFECCIONES VIRALES DEL SISTEMA NERVIOSO CENTRAL</t>
  </si>
  <si>
    <t>A90-A99 FIEBRES VIRALES TRANSMITIDAS POR ARTROPODOS Y FIEBRES VIRALES HEMORRAGICAS</t>
  </si>
  <si>
    <t>B00-B09 INFECCIONES VIRALES CARACTERIZADAS POR LESIONES DE LA PIEL Y DE LAS MEMBRANAS MUCOSAS</t>
  </si>
  <si>
    <t>B15-B19 HEPATITIS VIRAL</t>
  </si>
  <si>
    <t>B20-B24 ENFERMEDAD POR VIRUS DE LA INMUNODEFICIENCIA HUMANA (VIH)</t>
  </si>
  <si>
    <t>B25-B34 OTRAS ENFERMEDADES VIRALES</t>
  </si>
  <si>
    <t>B35-B49 MICOSIS</t>
  </si>
  <si>
    <t>B50-B64 ENFERMEDADES DEBIDAS A PROTOZOARIOS</t>
  </si>
  <si>
    <t>B65-B83 HELMINTIASIS</t>
  </si>
  <si>
    <t>B85-B89 PEDICULOSIS, ACARIASIS Y OTRAS INFESTACIONES</t>
  </si>
  <si>
    <t>B90-B94 SECUELAS DE ENFERMEDADES INFECCIOSAS  Y PARASITARIAS</t>
  </si>
  <si>
    <t>B95-B98 BACTERIAS, VIRUS Y OTROS AGENTES INFECCIOSOS</t>
  </si>
  <si>
    <t>B99        OTRAS ENFERMEDADES INFECCIOSAS</t>
  </si>
  <si>
    <t>C02 - TUMORES</t>
  </si>
  <si>
    <t>C00-D48 TUMORES</t>
  </si>
  <si>
    <t>C00-C14 TUMORES MALIGNOS DEL LABIO DE LA CAVIDAD BUCAL Y DE FARINGE</t>
  </si>
  <si>
    <t>C15-C26 TUMORES MALIGNOS DE LOS ROGANOS DIGESTIVOS</t>
  </si>
  <si>
    <t>C30-C39 TUMORES MALIGNOS DE LOS ORGANOS RESPIRATORIOS E INTRATORACICOS</t>
  </si>
  <si>
    <t>C40-C41 TUMORES MALIGNOS DE LOS HUESOS Y DE LOS CARTLAGOS ARTICULARES</t>
  </si>
  <si>
    <t>C43-C44 MELANOMA Y OTROS TUMORES MALIGNOS DE LA PIEL</t>
  </si>
  <si>
    <t>C45-C49 TUMORES MALIGNOS DE LOS TEJIDOS MESOTELIALES Y DE LOS TEJODOS BLANDOS</t>
  </si>
  <si>
    <t>C50        TUMOR MALIGNO DE LA MAMA</t>
  </si>
  <si>
    <t>C51-C58 TUMORES MALIGNOS DE LOS ORGANOS GENITALES FEMENINOS</t>
  </si>
  <si>
    <t>C60-C63 TUMORES MALIGNOS DE LOS ORGANOS GENITALES MASCULINOS</t>
  </si>
  <si>
    <t>C64-C68 TUMORES MALIGNOS DE LAS VIAS URINARIAS</t>
  </si>
  <si>
    <t>C69-C72 TUMORES MALIGNOS DEL OJO, DEL ENCEFALO Y DE OTRAS PARTES DEL SISTEMA NERVIOSO CENTRAL</t>
  </si>
  <si>
    <t>C73-C75 TUMORES MALIGNOS DE LA GLANDULA TIROIDES Y DE OTRAS GLANDULAS ENDOCRINAS</t>
  </si>
  <si>
    <t>C76-C80 TUMORES MALIGNOS DE SITIOS MAL DEFINIDOS, SECUNDARIOS Y DE SITIOS NO ESPECIFICADOS</t>
  </si>
  <si>
    <t>C81-C96 TUMORES MALIGNOS DEL TEJIDO LINFATICO, DE LOS ORGANOS HEMATOPEYETICOS Y DE TEJIDOS AFINES</t>
  </si>
  <si>
    <t>D00-D09 TUMORES IN SITU</t>
  </si>
  <si>
    <t>D10-D36 TUMORES BENIGNOS</t>
  </si>
  <si>
    <t>D37-D48 TUMORES DE COMPORTAMIENTO INCIERTO O DESCONOCIDO</t>
  </si>
  <si>
    <t>C03 - ENFERMEDADES DE LA SANGRE Y DE LOS ORGANOS HEMATOPOYETICOS, Y CIERTOS TRASTORNOS QUE AFECTAN EL MECANISMO DE LA INMUNIDAD</t>
  </si>
  <si>
    <t>D50-D89 ENFERMEDADES DE LA SANGRE Y DE LOS ORGANOS HEMATOPOYETICOS, Y CIERTOS TRASTORNOS QUE AFECTAN EL MECANISMO DE LA INMUNIDAD</t>
  </si>
  <si>
    <t>D50-D53 ANEMIAS NUTRICIONALES</t>
  </si>
  <si>
    <t>D55-D59 ANEMIAS HEMOLITICAS</t>
  </si>
  <si>
    <t>D60-D64 ANEMIAS APLASTICAS Y OTRAS ANEMIAS</t>
  </si>
  <si>
    <t>D65-D69 DEFECTOS DE LA COAGULACION, PURPURA Y OTRAS AFECCIONES HEMORRAGICAS</t>
  </si>
  <si>
    <t>D70-D77 OTRAS ENFERMEDADES DE LA SANGRE Y DE LOS ORGANOS HEMATOPOYETICOS</t>
  </si>
  <si>
    <t>D80-D89 CIERTOS TRANSTORNOS QUE AFECTAN EL MECANISMO DE LA INMUNIDAD</t>
  </si>
  <si>
    <t>C04 - ENFERMEDADES ENDOCRINAS, NUTRICIONALES Y METABOLICAS</t>
  </si>
  <si>
    <t>E00-E90 ENFERMEDADES ENDOCRINAS, NUTRICIONALES Y METABOLICAS</t>
  </si>
  <si>
    <t>E00-E07 TRASTORNOS DE LA GLANDULA TIROIDES</t>
  </si>
  <si>
    <t>E10-E14 DIABETES MELLITUS</t>
  </si>
  <si>
    <t>E15-E16 OTROS TRASTORNOS DE LA REGULACIÓN DE LA GLUCOSA Y DE LA SECRECIO N INTERNA DEL PANCREAS</t>
  </si>
  <si>
    <t>E20-E35 TRASTORNOS DE OTRAS GLANDULAS ENDOCRINAS</t>
  </si>
  <si>
    <t>E40-E46 DESNUTRICION</t>
  </si>
  <si>
    <t>E50-E64 OTRAS DEFICIENCIAS NUTRICIONALES</t>
  </si>
  <si>
    <t>E65-E68 OBESIDAD Y OTROS TIPOS DE HIPERALIMENTACION</t>
  </si>
  <si>
    <t>E70-E90 TRASTORNOS METABOLICOS</t>
  </si>
  <si>
    <t>C05 - TRASTORNOS MENTALES Y DEL COMPORTAMIENTO</t>
  </si>
  <si>
    <t>F00-F99 TRASTORNOS MENTALES Y DEL COMPORTAMIENTO</t>
  </si>
  <si>
    <t>F00-F09 TRASTORNOS MENTALESORGANICOS, INCLUIDOS LOS TRASTORNOS SINTOMATICOS</t>
  </si>
  <si>
    <t>F10-F19 TRASTORNOS MENTALES Y DEL COMPORTAMIENTO DEBIDOS AL USO DE SUSTANCIAS PSICOACTIVAS</t>
  </si>
  <si>
    <t>F20-F29 ESQUISOFRENIA, TRASTORNOS ESQUIZOTIPICOS Y TRASTORNOS DELIRANTES</t>
  </si>
  <si>
    <t>F30-F39 TRASTORNOS DEL HUMOR</t>
  </si>
  <si>
    <t>F40-F48 TRASTORNOS NEUROTICOS, TRASTORNOS RELACIONADOS CON EL ESTRÉS Y TRASTORNOS SOMATOMORFOS</t>
  </si>
  <si>
    <t>F50-F59 SINDROMES DEL COMPORTAMIENTO ASOCIADO CON ALTERACIONES FISIOLOGICAS Y FACTORES FISICOS</t>
  </si>
  <si>
    <t>F60-F69 TRASTORNOS DE LA PERSONALIDAD Y DEL COMPORTAMIENTO EN ADULTOS</t>
  </si>
  <si>
    <t>F70-F79 RETRASO MENTAL</t>
  </si>
  <si>
    <t>F80-F89 TRASTORNOS DEL DESARROLLO PSICOLOGICO</t>
  </si>
  <si>
    <t>F90-F98 TRASTORNOS EMOCIONALES Y DEL COMPORTAMIENTO QUE APARECEN HABITUALMENTE EN LA NIÑEZ Y EN LA ADOLESCENCIA</t>
  </si>
  <si>
    <t>F99        TRASTORNO MENTAL NO ESPECIFICADO</t>
  </si>
  <si>
    <t>C06 - ENFERMEDADES DEL SISTEMA NERVIOSO</t>
  </si>
  <si>
    <t>G00-G99 ENFERMEDADES DEL SISTEMA NERVIOSO</t>
  </si>
  <si>
    <t>G00-G09 ENFERMEDADES INFLAMATORIAS DEL SISTEMA NERVIOSO CENTRAL</t>
  </si>
  <si>
    <t>G10-G13 ATROFIAS SISTEMICAS QUE AFECTAN PRINCIPALMENTE EL SISTEMA NERVIOSO CENTRAL</t>
  </si>
  <si>
    <t>G20-G26 TRASTORNOS EXTRAPIRAMIDALES Y DEL MIVIMIENTO</t>
  </si>
  <si>
    <t>G30-G32 OTRAS ENFERMEDADES DEGENERATIVAS DEL SISTEMA NERVIOSO</t>
  </si>
  <si>
    <t>G35-G37 ENFERMEDADES DESMIELINIZANTES DEL SISTEMA NERVIOSO CENTRAL</t>
  </si>
  <si>
    <t>G40-G47 TRASTORNOS EPISODICOS Y PAROXISTICOS</t>
  </si>
  <si>
    <t>G50-G59 TRASTORNOS DE LOS NERVIOS, DE LAS RAICES Y DE LOS PLEXOS NERVIOSOS</t>
  </si>
  <si>
    <t>G60-G64 POLINEUROPATIAS Y OTROS TRASTORNOS DEL SISTEMA NERVIOSO PERIFERICO</t>
  </si>
  <si>
    <t>G70-G73 ENFERMEDADES MUSCULARES Y DE LA UNION NEUROMUSCULAR</t>
  </si>
  <si>
    <t>G80-G83 PARALISIS CEREBRAL Y OTROS SINDROMES PARALITICOS</t>
  </si>
  <si>
    <t>G90-G99 OTROS TRASTORNOS DEL SISTEMA NERVIOSO</t>
  </si>
  <si>
    <t>C07 - ENFERMEDADES DEL OJO Y SUS ANEXOS</t>
  </si>
  <si>
    <t>H00-H59 ENFERMEDADES DEL OJO Y SUS ANEXOS</t>
  </si>
  <si>
    <t>H00-H06 TRASTORNOS DEL PARPADO, APARATO LAGRIMAL Y ORBITA</t>
  </si>
  <si>
    <t>H10-H13 TRASTORNOS DE LA CONJUTIVA</t>
  </si>
  <si>
    <t>H15-H22 TRASTORNOS DE LA ESCLEROTICA, CORNEA, IRIS Y CUERPO CILIAR</t>
  </si>
  <si>
    <t>H25-H28 TRASTORNOS DEL CRISTALINO</t>
  </si>
  <si>
    <t>H30-H36 TRASTORNOS DE LA COROIDES Y DE LA RETINA</t>
  </si>
  <si>
    <t>H40-H42 GLAUCOMA</t>
  </si>
  <si>
    <t>H43-H45 TRASTORNOS DEL CUERPO VITREO Y DEL GLOBO OCULAR</t>
  </si>
  <si>
    <t>H46-H48 TRASTORNOS DEL NERVIO OPTICO Y DE LAS VIAS OPTICAS</t>
  </si>
  <si>
    <t>H49-H52 TRASTORNOS DE LOS MUSCULOS OCULARES, DEL MOVIMIENTO BINOCULAR, DE LA ACOMODACION Y DE LA REFRACCIÓN</t>
  </si>
  <si>
    <t>H53-H54 ALTERACIONES DE LA VISION Y CEGUERA</t>
  </si>
  <si>
    <t>H55-H59 OTROS TRASTORNOS DEL OJO Y SUS ANEXOS</t>
  </si>
  <si>
    <t>C08 - ENFERMEDADES DEL OIDO Y DE LA APOFISIS MASTOIDES</t>
  </si>
  <si>
    <t>H60-H95 ENFERMEDADES DEL OIDO Y DE LA APOFISIS MASTOIDES</t>
  </si>
  <si>
    <t>H60-H62 ENFERMEDADES DEL OIDO EXTERNO</t>
  </si>
  <si>
    <t>H65-H75 ENFERMEDADES DEL OIDO MEDIO Y DE LA MASTOIDES</t>
  </si>
  <si>
    <t>H80-H83 ENFERMEDADES DEL OIDO INTERNO</t>
  </si>
  <si>
    <t>H90-H95 OTROS TRASTORNOS DEL OIDO</t>
  </si>
  <si>
    <t>C09 - ENFERMEDADES DEL SISTEMA CIRCULATORIO</t>
  </si>
  <si>
    <t>I00-I99 ENFERMEDADES DEL SISTEMA CIRCULATORIO</t>
  </si>
  <si>
    <t>I00-I02    FIEBRE REUMATICA AGUDA</t>
  </si>
  <si>
    <t>I05-I09    ENFERMEDADES CARDIACAS REUMATICAS CRONICAS</t>
  </si>
  <si>
    <t>I10-I15    ENFERMEDADES HIPERTENSIVAS</t>
  </si>
  <si>
    <t>I20-I25    ENFERMEDADES ISQUEMICAS DEL CORAZON</t>
  </si>
  <si>
    <t>I26-I28    ENFERMEDAD CARDIOPULMONAR Y ENFERMEDADES DE LA CIRCULACION PULMONAR</t>
  </si>
  <si>
    <t>I30-I52    OTRAS FORMAS DE ENFERMEDAD DEL CORAZON</t>
  </si>
  <si>
    <t>I60-I69    ENFERMEDADES CEREBROVASCULARES</t>
  </si>
  <si>
    <t>I70-I79 ENFERMEDADES DE LAS ARTERIAS, DE LAS ARTERIOLAS Y DE LOS VASOS CAPILARES</t>
  </si>
  <si>
    <t>I80-I89 ENFERMEDADES DE LAS VENAS Y DELOS VASOS Y GANGLIOS LINFATICOS, NO CLASIFICADAS EN OTRA PARTE</t>
  </si>
  <si>
    <t>I95-I99 OTROS TRASTORNOS Y LOS NO ESPECIFICADOS DEL SISTEMA CIRCULATORIO</t>
  </si>
  <si>
    <t>C10 - ENFERMEDADES DEL SISTEMA RESPIRATORIO</t>
  </si>
  <si>
    <t>J00-J99 ENFERMEDADES DEL SISTEMA RESPIRATORIO</t>
  </si>
  <si>
    <t>J00-J06 INFECCIONES AGUDAS DE LAS VIAS RESPIRATORIAS SUPERIORES</t>
  </si>
  <si>
    <t>J09-J18 INFLUENZA (GRIPE) Y NEUMONIA</t>
  </si>
  <si>
    <t>J20-J22 OTRAS INFECCIONES AGUDAS DE LAS VIAS RESPIRATORIAS INFERIORES</t>
  </si>
  <si>
    <t>J30-J39 OTRAS INFECCIONES AGUDAS DE LAS VIAS RESPIRATORIAS SUPERIORES</t>
  </si>
  <si>
    <t>J40-J47 ENFERMEDADES CRONICAS DE LAS VIAS RESPIRATORIAS INFERIORES</t>
  </si>
  <si>
    <t>J60-J70 ENFERMEDADES DEL PULMON DEBIDAS A AGENTES EXTERNOS</t>
  </si>
  <si>
    <t>J80-J84 OTRAS ENFERMEDADES RESPIRATORIAS QUE AFECTAN PRINCIPALMENTE AL INTERSTICIO</t>
  </si>
  <si>
    <t>J85-J86 AFECCIONES SUPURATIVAS Y NECROTICAS DE LAS VIAS RESPIRATORIAS INFERIORES</t>
  </si>
  <si>
    <t>J90-J94 OTRAS ENFERMEDADES DE LA PLEURA</t>
  </si>
  <si>
    <t>J95-J99 OTRAS ENFERMEDADES DEL SISTEMA RESPIRATORIO</t>
  </si>
  <si>
    <t>C11 - ENFERMEDADES DEL SISTEMA DIGESTIVO</t>
  </si>
  <si>
    <t>K00-K93 ENFERMEDADES DEL SISTEMA DIGESTIVO</t>
  </si>
  <si>
    <t>K00-K14 ENFERMEDADES DE LA CAVIDAD BUCAL, DE LAS GLANDULAS SALIVALES Y DE LOS MAXILARES</t>
  </si>
  <si>
    <t>K20-K31 ENFERMEDADES DEL ESOFAGO, DEL ESTOMAGO Y DEL DEUDENO</t>
  </si>
  <si>
    <t>K35-K38 ENFERMEDADES DEL APENDICE</t>
  </si>
  <si>
    <t>K40-K46 HERNIA</t>
  </si>
  <si>
    <t>K50-K52 ENTERITIS Y COLITIS NO INFECCIOSA</t>
  </si>
  <si>
    <t>K55-K64 OTRAS ENFERMEDADES DE LOS INTESTINOS</t>
  </si>
  <si>
    <t>K65-K67 ENFERMEDADES DEL PERITONEO</t>
  </si>
  <si>
    <t>K70-K77 ENFERMEDADES DEL HIGADO</t>
  </si>
  <si>
    <t>K80-K87 TRASTORNOS DE LA VESICULA BILIAR, DE LAS VIAS BILIARES Y DEL PANCREAS</t>
  </si>
  <si>
    <t>K90-K93 OTRAS ENFERMEDADES DEL SISTEMA DIGESTIVO</t>
  </si>
  <si>
    <t>C12 - ENFERMEDADES DE LA PIEL Y DEL TEJIDO SUBCUTANEO</t>
  </si>
  <si>
    <t>L00-L99 ENFERMEDADES DE LA PIEL Y DEL TEJIDO SUBCUTANEO</t>
  </si>
  <si>
    <t>L00-L08 INFECCIONES DE LA PIEL Y DEL TEJIDO SUBCUTANEO</t>
  </si>
  <si>
    <t>L10-L14 TRASTORNOS FLICTENULARES</t>
  </si>
  <si>
    <t>L20-L30 DERMATITIS Y ECZEMA</t>
  </si>
  <si>
    <t>L40-L45 TRASTORNOS PAPULOESCAMOSOS</t>
  </si>
  <si>
    <t>L50-L54 URTICARIA Y ERITEMA</t>
  </si>
  <si>
    <t>L55-L59 TRASTORNOS DE LA PIEL Y DEL TEJIDO SUBCUTANEO RELACIONADOS CON RADIACION</t>
  </si>
  <si>
    <t>L60-L75 TRASTORNOS DE LAS FANERAS</t>
  </si>
  <si>
    <t>L80-L99 OTROS TRASTORNOS DE LA PIEL Y DEL TEJIDO SUBCUTANEO</t>
  </si>
  <si>
    <t>C13 - ENFERMEDADES DEL SISTEMA OSTEOMUSCULAR Y DEL TEJIDO CONJUNTIVO</t>
  </si>
  <si>
    <t>M00-M99 ENFERMEDADES DEL SISTEMA OSTEOMUSCULAR Y DEL TEJIDO CONJUNTIVO</t>
  </si>
  <si>
    <t>M00-M25 ARTROPATIAS</t>
  </si>
  <si>
    <t>M30-M36 TRASTORNOS SISTEMICOS DEL TEJIDO CONJUTIVO</t>
  </si>
  <si>
    <t>M40-M54 DORSOPATIAS</t>
  </si>
  <si>
    <t>M60-M79 TRASTORNOS DE LOS TEJIDOS BLANDOS</t>
  </si>
  <si>
    <t>M80-M94 OSTEOPATIAS Y CONDROPATIAS</t>
  </si>
  <si>
    <t>M95-M99 OTROS TRASTORNOS DEL SISTEMA OSTEOMUSCULAR Y DEL TEJIDO CONJUTIVO</t>
  </si>
  <si>
    <t>C14 - ENFERMEDADS DEL SISTEMA GENITOURINARIO</t>
  </si>
  <si>
    <t>N00-N99 ENFERMEDADS DEL SISTEMA GENITOURINARIO</t>
  </si>
  <si>
    <t>N00-N08 ENFERMEDADES GLOMERULARES</t>
  </si>
  <si>
    <t>N10-N16 ENFERMEDAD RENAL TUBULOINTERSTICIAL</t>
  </si>
  <si>
    <t>N17-N19 INSUFICIENCIA RENAL</t>
  </si>
  <si>
    <t>N20-N23 LITIASIS URINARIA</t>
  </si>
  <si>
    <t>N25-N29 OTROS TRASTORNOS DEL RIÑON Y DEL URETER</t>
  </si>
  <si>
    <t>N30-N39 OTRAS ENFERMEDADES DEL SISTEMA URINARIO</t>
  </si>
  <si>
    <t>N40-N51 ENFERMEDADES DE LOS ORGANOS GENITALES MASCULINOS</t>
  </si>
  <si>
    <t>N60-N64 TRASTORNOS DE LA MAMA</t>
  </si>
  <si>
    <t>N70-N77 ENFERMEDADES INFLAMATORIAS DE LOS ORGANOS PELVICOS FEMENINOS</t>
  </si>
  <si>
    <t>N80-N98 TRASTORNOS NO INFLAMATORIOS DE LOS ORGANOS GENITALES FEMENINOS</t>
  </si>
  <si>
    <t>N99 OTROS TRASTORNOS DEL SISTEMA GENITOURINARIO</t>
  </si>
  <si>
    <t>C15 - EMBARAZO, PARTO Y PUERPERIO</t>
  </si>
  <si>
    <t>O00-O99 EMBARAZO, PARTO Y PUERPERIO</t>
  </si>
  <si>
    <t>O00-O08 EMBARAZO TERMINADO EN ABORTO</t>
  </si>
  <si>
    <t>O10-O16 EDEMA, PROTEINURIA Y TRASTORNOS HIPERTENSIVOS EN EL EMBARAZO, EL PARTO Y EL PUERPERIO</t>
  </si>
  <si>
    <t>O20-O29 OTROS TRASTORNOS MATERNOS RELACIONADOS PRINCIPALMENTE CON EL EMBARAZO</t>
  </si>
  <si>
    <t>O30-O48 ATENCION MATERNA RELACIONADA CON EL FETO Y LA CAVIDAD AMNIOTICA Y CON POSIBLES PROBLEMAS DEL PARTO</t>
  </si>
  <si>
    <t>O60-O75 COMPLICACIONES DEL TRABAJO DE PARTO Y DEL PARTO</t>
  </si>
  <si>
    <t>O80-O84 PARTO</t>
  </si>
  <si>
    <t>O85-O92 COMPLICACIONES PRINCIPALMENTE RELACIONADAS CON EL PUERPERIO</t>
  </si>
  <si>
    <t>O94-O99 OTRAS AFECCIONES OBSTETRICAS NO CLASIFICADAS EN OTRA PARTE</t>
  </si>
  <si>
    <t>C16 - CIERTAS AFECCIONES ORIGINALES EN EL PERIODO PERINATAL</t>
  </si>
  <si>
    <t>P00-P96 CIERTAS AFECCIONES ORIGINALES EN EL PERIODO PERINATAL</t>
  </si>
  <si>
    <t>P00-P04 FETO Y RECIEN NACIDO AFECTADOS POR FACTORES MATERNOS Y POR COMPLICACIONES DEL EMBARAZO, DEL TRABAJO DE PARTO Y DEL PARTO</t>
  </si>
  <si>
    <t>P05-P08 TRASTORNOS RELACIONADOS CON LA DURACION DE LA GESTACION Y EL CRECIMIENTO FETAL</t>
  </si>
  <si>
    <t>P10-P15 TRAUMATISMO DEL NACIMIENTO</t>
  </si>
  <si>
    <t>P20-P29 TRASTORNOS RESPIRATORIOS Y CARDIOVASCULARES ESPECIFICOS DEL PERIODO PERINATAL</t>
  </si>
  <si>
    <t>P35-P39 INFECCIONES ESPECIFICAS DEL PERIODO PERINATAL</t>
  </si>
  <si>
    <t>P50-P61 TRASTORNOS HEMORRAGICOS Y HEMATOLOGICOS DEL FETO Y DEL RECIEN NACIDO</t>
  </si>
  <si>
    <t>P70-P74 TRASTORNOS ENDOCRINOS Y METABOLICOS TRANSITORIOS ESPECIFICADOS DEL FETO Y DEL RECIEN NACIDO</t>
  </si>
  <si>
    <t>P75-P78 TRASTORNOS DEL SISTEMA DIGESTIVO DEL FETO Y DEL RECIEN NACIDO</t>
  </si>
  <si>
    <t>P80-P83 AFECCIONES ASOCIADAS CON LA REGULACION TEGUMENTARIA Y LA TEMPERATURA DEL FETO Y DEL RECIEN NACIDO</t>
  </si>
  <si>
    <t>P90-P96 OTROS TRASTORNOS ORIGINADOS EN EL PERIODO PERINATAL</t>
  </si>
  <si>
    <t>C17 - MALFORMACIONES CONGENITAS, DEFORMIDADES Y ANOMALIAS CROSOMICAS</t>
  </si>
  <si>
    <t>Q00-Q99 MALFORMACIONES CONGENITAS, DEFORMIDADES Y ANOMALIAS CROSOMICAS</t>
  </si>
  <si>
    <t>Q00-Q07 MALFORMACIONES CONGENITAS DEL SISTEMA NERVISOSO</t>
  </si>
  <si>
    <t>Q10-Q18 MALFORMACIONES CONGENITAS DEL OJO, DEL OIDO, DE LA CARA Y DEL CUELLO</t>
  </si>
  <si>
    <t>Q20-Q28 MALFORMACIONES CONGENITAS DEL SISTEMA CIRCULATORIO</t>
  </si>
  <si>
    <t>Q30-Q34 MALFORMACIONES CONGENITAS DEL SISTEMA RESPIRATORIO</t>
  </si>
  <si>
    <t>Q35-Q37 FISURAS DEL PALADAR Y LABIO LEPORINO</t>
  </si>
  <si>
    <t>Q38-Q45 OTRAS MALFORMACIONES CONGENITAS DEL SISTEMA DIGESTIVO</t>
  </si>
  <si>
    <t>Q50-Q56 MALFORMACIONES CONGENITAS DE LOS ORGANOS GENITALES</t>
  </si>
  <si>
    <t>Q60-Q64 MALFORMACIONES CONGENITAS DEL SISTEMA URINARIO</t>
  </si>
  <si>
    <t>Q65-Q79 MALFORMACIONES Y DEFORMIDADES CONGENITAS DEL SISTEMA OSTEOMUSCULAR</t>
  </si>
  <si>
    <t>Q80-Q89 OTRAS MALFORMACIONES CONGENITAS</t>
  </si>
  <si>
    <t>Q90-Q99 ANOMALIAS CROMOSOMICAS, NO CLASIFICADAS EN OTRA PARTE</t>
  </si>
  <si>
    <t>C18 - SINTOMAS, SIGNOS Y HALLAZGOS ANORMALES CLINICOS Y DE LABORATORIO, NO CLASIFICADOS EN OTRA PARTE</t>
  </si>
  <si>
    <t>R00-R99 SINTOMAS, SIGNOS Y HALLAZGOS ANORMALES CLINICOS Y DE LABORATORIO, NO CLASIFICADOS EN OTRA PARTE</t>
  </si>
  <si>
    <t>R00-R09 SINTOMAS Y SIGNOS QUE INVOLUCRAN LOS SISTEMAS CIRCULATOTIO Y RESPIRATORIO</t>
  </si>
  <si>
    <t>R10-R19 SISNTOMAS Y SIGNOS QUE INVOLUCRAN EL SISTEMA DIGESTIVO Y EL ABDOMEN</t>
  </si>
  <si>
    <t>R20-R23 SINTOMAS Y SIGNOS QUE INVOLUCARN LA PIEL Y EL TEJIDO SUBCUTANEO</t>
  </si>
  <si>
    <t>R25-R29 SINTOMAS Y SIGNOS QUE INVOLUCRAN LOS SITEMAS NERVIOSO Y OSTEOMUSCULAR</t>
  </si>
  <si>
    <t>R30-R39 SINTOMAS Y SIGNOS QUE INVOLUCRAN EL SISTEMA URINARIO</t>
  </si>
  <si>
    <t>R40-R46 SINTOMAS Y SIGNOS QUE INVOLUCRAN EL CONOCIMIENTO, LA PERCEPCION, EL ESTADO EMOCIONAL Y LA CONDUCTA</t>
  </si>
  <si>
    <t>R47-R49 SINTOMAS Y SIGNOS QUE INVOLUCRAN EL HABLA Y LA VOZ</t>
  </si>
  <si>
    <t>R50-R69 SINTOMAS Y SIGNOS GENERALES</t>
  </si>
  <si>
    <t>R70-R79 HALLAZGOS ANORMALES EN EL EXAMEN DE SANGRE, SIN DIAGNOSTICOS</t>
  </si>
  <si>
    <t>R80-R82 HALLAZGOS ANORMALES EN EL EXAMEN DE ORINA, SIN DIAGNOSTICO</t>
  </si>
  <si>
    <t>R83-R89 HALLAZGOS ANORMALES EN EL EXAMEN DE OTROS LIQUIDOS, SUSTANCIAS Y TEJIDOS CORPORALES, SIN DIAGNOSTICO</t>
  </si>
  <si>
    <t>R90-R94 HALLAZGOS ANORMALES EN DIAGNOSTICO POR IMÁGENES Y EN ESTUDIOS FUNCIONALES, SIN DIAGNOSTICO</t>
  </si>
  <si>
    <t>R95-R99 CAUSAS DE MORTALIDAD MAL DEFINIDAS Y DESCONOCIDAS</t>
  </si>
  <si>
    <t>C19 - TRAUMATISMOS, ENVENENAMIENTOS Y ALGUNAS OTRAS CONSECUENCIAS DE CAUSA EXTERNAS</t>
  </si>
  <si>
    <t>S00-T98 TRAUMATISMOS, ENVENENAMIENTOS Y ALGUNAS OTRAS CONSECUENCIAS DE CAUSA EXTERNAS</t>
  </si>
  <si>
    <t>S00-S09 TRAUMATISMOS DE CABEZA</t>
  </si>
  <si>
    <t>S10-S19 TRAUMATISMOS DEL CUELLO</t>
  </si>
  <si>
    <t>S20-S29 TRAUMATISMOS DEL TORAX</t>
  </si>
  <si>
    <t>S30-S39 TRAUMATISMOS DEL ABDOMEN, DE LA REGION LUMBOSACRA, DE LA COLUMNA LUMBAR Y DE LA PELVIS</t>
  </si>
  <si>
    <t>S40-S49 TRAUMATISMOS DEL HOMBRO Y DEL BRAZO</t>
  </si>
  <si>
    <t>S50-S59 TRAUMATISMOS DEL ANTEBRAZO Y DEL CODO</t>
  </si>
  <si>
    <t>S60-S69 TRAUMATISMOS DE LA MUÑECA Y DE LA MANO</t>
  </si>
  <si>
    <t>S70-S79 TRAUMATISMOS DE LA CADERA Y DEL MUSLO</t>
  </si>
  <si>
    <t>S80-S89 TRAUMATISMOS DE LA RODILLA Y DE LA PIERNA</t>
  </si>
  <si>
    <t>S90-S99 TRAUMATISMOS DEL TOBILLO Y DEL PIE</t>
  </si>
  <si>
    <t>T00-T07 TRAUMATISMOS QUE AFECTAN MULTIPLES REGIONES DEL CUERPO</t>
  </si>
  <si>
    <t>T08-T14 TRAUMATISMOS DE PARTE NO ESPECIFICADA DEL TRONCO, MIEMBRO O REGIÓN DEL CUERPO</t>
  </si>
  <si>
    <t>T15-T19 EFECTOS DE CUERPOS EXTRAÑOS QUE PENETRAN POR ORIFICIOS NATURALES</t>
  </si>
  <si>
    <t>T20-T32 QUEMADURAS Y CORROSIONES</t>
  </si>
  <si>
    <t>T33-T35 CONGELAMIENTO</t>
  </si>
  <si>
    <t>T36-T50 ENVENENAMIENTO POR DROGAS, MEDICAMENTOS Y SUSTANCIAS BIOLOGICAS</t>
  </si>
  <si>
    <t>T51-T65 EFECTOS TOXICOS DE SUSTANCIAS DE PROCEDENCIA PRINCIPALMENTE NO MEDICINAL</t>
  </si>
  <si>
    <t>T66-T78 OTROS EFECTOS Y LOS NO ESPECIFICADOS DE CAUSAS EXTERNAS</t>
  </si>
  <si>
    <t>T79 ALGUNAS COMPLICACIONES PRECOCES DE TRAUMATISMO</t>
  </si>
  <si>
    <t>T80-T88 COMPLICACIONES DE LA ATENCION MEDICA Y QUIRURGICA, NO CLASIFICADAS EN OTRA PARTE</t>
  </si>
  <si>
    <t>T90-T98 SECUELAS DE TRAUMATISMOS, DE ENVENENAMIENTOS Y DE OTRAS CONSECUENCIAS DE CAUSA EXTERNAS</t>
  </si>
  <si>
    <t>C20 - CAUSAS EXTERNAS DE MORBILIDAD Y DE MORTALIDAD</t>
  </si>
  <si>
    <t>V01-Y98 CAUSAS EXTERNAS DE MORBILIDAD Y DE MORTALIDAD</t>
  </si>
  <si>
    <t>V01-V99 ACCIDENTES DE TRANSPORTE</t>
  </si>
  <si>
    <t>W00-X59 OTRAS CAUSAS EXTERNAS DE TRAUMATISMOS ACCIDENTALES</t>
  </si>
  <si>
    <t>X60-X84 LESIONES AUTOINFLIGIDAS INTENCIONALMENTE</t>
  </si>
  <si>
    <t>X85-Y09 AGRESIONES</t>
  </si>
  <si>
    <t>Y10-Y34 EVENTOS DE INTENCION NO DETERMINADA</t>
  </si>
  <si>
    <t>Y35-Y36 INTERVENCION LEGAL Y OPERACIONES DE GUERRA</t>
  </si>
  <si>
    <t>Y40-Y84 COMPLICACIONES DE LA ATENCION MEDICA Y QUIRURGICA</t>
  </si>
  <si>
    <t>Y85-Y89 SECUELAS DE CAUSAS EXTERNAS DE MORBILIDAD Y DE MORTALIDAD</t>
  </si>
  <si>
    <t>Y90-Y98 FACTORES SUPLEMENTARIOS RELACIONADOS CON CAUSAS DE MORBILIDAD Y DE MORTALIDAD CLASIFICADAS EN OTRA PARTE</t>
  </si>
  <si>
    <t>C21 - FACTORES QUE INFLUYEN EN EL ESTADO DE SALUD Y CONTACTO CON LOS SERVICIOS DE SALUD</t>
  </si>
  <si>
    <t>Z00-Z99 FACTORES QUE INFLUYEN EN EL ESTADO DE SALUD Y CONTACTO CON LOS SERVICIOS DE SALUD</t>
  </si>
  <si>
    <t>Z00-Z13 PERSONAS EN CONTACTO CON LOS SERVICIOS DE SALUD PARA INVESTIGACION Y EXAMENES</t>
  </si>
  <si>
    <t>Z20-Z29 PERSONAS CON RIESGOS POTENCIALES PARA SU SALUD, RELACIONADOS CON ENFERMEDADES TRANSMISIBLES</t>
  </si>
  <si>
    <t>Z30-Z39 PERSONAS EN CONTACTO CON LOS SERVICIOS DE SALUD EN CIRCUNSTANCIAS RELACIONADAS CON LA REPRODUCCION</t>
  </si>
  <si>
    <t>Z40-Z54 PERSONAS EN CONTACTO CON LOS SERVICIOS DE SALUD PARA PROCEDIMIENTOS ESPECIFICOS Y CUIDADOS DE SALUD</t>
  </si>
  <si>
    <t>Z55-Z65 PERSONAS CON RIESGOS POTENCIALES PARA SU SALUD, RELACIONADOS CON CIRCUNSTANCIAS SOCIOECONOMICAS Y PSICOSOCIALES</t>
  </si>
  <si>
    <t>Z70-Z76 PERSONAS EN CONTACTO CON LOS SERVICIOS DE SALUD POR OTRAS CIRCUNSTANCIAS</t>
  </si>
  <si>
    <t>Z80-Z99 PERSONAS CON RIESGOS POTENCIALES PARA SU SALUD, RELACIONADOS CON SU HISTORIA FAMILIAR Y PERSONAL, Y ALGUNAS CONDICIONES QUE INFLUYEN SOBRE SU ESTADO DE SALUD</t>
  </si>
  <si>
    <t>C22 - CODIGOS PARA PROPOSITOS ESPECIALES</t>
  </si>
  <si>
    <t>U00-U99 CODIGOS PARA PROPOSITOS ESPECIALES</t>
  </si>
  <si>
    <t>U50-U99 CODIGOS PARA INVESTIGACIONES Y SUBCLASIFICACIONES ALTERNATIVAS</t>
  </si>
  <si>
    <t>NO DEFINIDO</t>
  </si>
  <si>
    <t>NO REPORTADO</t>
  </si>
  <si>
    <t>Nombre</t>
  </si>
  <si>
    <t>Unidades</t>
  </si>
  <si>
    <t>%  en unidades formuladas</t>
  </si>
  <si>
    <t>ATC</t>
  </si>
  <si>
    <t>#meta+code</t>
  </si>
  <si>
    <t>V03AN01</t>
  </si>
  <si>
    <t>C05BA53</t>
  </si>
  <si>
    <t>B05CB01</t>
  </si>
  <si>
    <t>J01CR01</t>
  </si>
  <si>
    <t>J01DB04</t>
  </si>
  <si>
    <t>B05BB01</t>
  </si>
  <si>
    <t>J01CR05</t>
  </si>
  <si>
    <t>N02BE01</t>
  </si>
  <si>
    <t>J01DE01</t>
  </si>
  <si>
    <t>B03AA07</t>
  </si>
  <si>
    <t>J01DH02</t>
  </si>
  <si>
    <t>J01XA01</t>
  </si>
  <si>
    <t>B01AB01</t>
  </si>
  <si>
    <t>J01CA01</t>
  </si>
  <si>
    <t>N02AB03</t>
  </si>
  <si>
    <t>J01FF01</t>
  </si>
  <si>
    <t>A11AA02</t>
  </si>
  <si>
    <t>A11GA01</t>
  </si>
  <si>
    <t>B03BB01</t>
  </si>
  <si>
    <t>B05XA30</t>
  </si>
  <si>
    <t>N02BB02</t>
  </si>
  <si>
    <t>A12AA04</t>
  </si>
  <si>
    <t>J01DD54</t>
  </si>
  <si>
    <t>J01XD01</t>
  </si>
  <si>
    <t>A10AB01</t>
  </si>
  <si>
    <t>B05XA03</t>
  </si>
  <si>
    <t>A02BA02</t>
  </si>
  <si>
    <t>M01AB05</t>
  </si>
  <si>
    <t>A02AC01</t>
  </si>
  <si>
    <t>B03AD02</t>
  </si>
  <si>
    <t>V07ABX1</t>
  </si>
  <si>
    <t>J01DF01</t>
  </si>
  <si>
    <t>R03AC02</t>
  </si>
  <si>
    <t>A03FA01</t>
  </si>
  <si>
    <t>B05BA03</t>
  </si>
  <si>
    <t>J01DH51</t>
  </si>
  <si>
    <t>N03AB02</t>
  </si>
  <si>
    <t>N02AX02</t>
  </si>
  <si>
    <t>C09CA01</t>
  </si>
  <si>
    <t>H02AB02</t>
  </si>
  <si>
    <t>A12AA20</t>
  </si>
  <si>
    <t>A02BC01</t>
  </si>
  <si>
    <t>1</t>
  </si>
  <si>
    <t>A03BB01</t>
  </si>
  <si>
    <t>N01AH01</t>
  </si>
  <si>
    <t>B05BA01</t>
  </si>
  <si>
    <t>C08CA05</t>
  </si>
  <si>
    <t>J01GB06</t>
  </si>
  <si>
    <t>J01CF04</t>
  </si>
  <si>
    <t>N05CD08</t>
  </si>
  <si>
    <t>J01DB01</t>
  </si>
  <si>
    <t>P01AB01</t>
  </si>
  <si>
    <t>J01FA09</t>
  </si>
  <si>
    <t>J01DB03</t>
  </si>
  <si>
    <t>B05XA01</t>
  </si>
  <si>
    <t>B05BB02</t>
  </si>
  <si>
    <t>N03AE01</t>
  </si>
  <si>
    <t>N02BA01</t>
  </si>
  <si>
    <t>B01AB05</t>
  </si>
  <si>
    <t>J01XX08</t>
  </si>
  <si>
    <t>N02BE51</t>
  </si>
  <si>
    <t>R01AX99</t>
  </si>
  <si>
    <t>C08CA01</t>
  </si>
  <si>
    <t>J05AF07</t>
  </si>
  <si>
    <t>J01EE01</t>
  </si>
  <si>
    <t>C03CA01</t>
  </si>
  <si>
    <t>A11AA03</t>
  </si>
  <si>
    <t>A03DB04</t>
  </si>
  <si>
    <t>M01AE02</t>
  </si>
  <si>
    <t>G03AC03</t>
  </si>
  <si>
    <t>J01GB03</t>
  </si>
  <si>
    <t>A01AB02</t>
  </si>
  <si>
    <t>C02AC01</t>
  </si>
  <si>
    <t>C07AG02</t>
  </si>
  <si>
    <t>H01BB02</t>
  </si>
  <si>
    <t>C09AA02</t>
  </si>
  <si>
    <t>A10BA02</t>
  </si>
  <si>
    <t>J01DB09</t>
  </si>
  <si>
    <t>C10AA05</t>
  </si>
  <si>
    <t>H02AB06</t>
  </si>
  <si>
    <t>C02CA01</t>
  </si>
  <si>
    <t>N03AG01</t>
  </si>
  <si>
    <t>A06AD04</t>
  </si>
  <si>
    <t>J01CA51</t>
  </si>
  <si>
    <t>H02AB04</t>
  </si>
  <si>
    <t>J01CE01</t>
  </si>
  <si>
    <t>C03AA03</t>
  </si>
  <si>
    <t>H02AB09</t>
  </si>
  <si>
    <t>J01MA02</t>
  </si>
  <si>
    <t>A01AC03</t>
  </si>
  <si>
    <t>J01DH03</t>
  </si>
  <si>
    <t>B05BA02</t>
  </si>
  <si>
    <t>N01BB52</t>
  </si>
  <si>
    <t>J02AC01</t>
  </si>
  <si>
    <t>J05AB01</t>
  </si>
  <si>
    <t>J05AR10</t>
  </si>
  <si>
    <t>J01DD01</t>
  </si>
  <si>
    <t>B03AD03</t>
  </si>
  <si>
    <t>J05AR03</t>
  </si>
  <si>
    <t>J06BA01</t>
  </si>
  <si>
    <t>J01CA04</t>
  </si>
  <si>
    <t>A12CC02</t>
  </si>
  <si>
    <t>L01AA06</t>
  </si>
  <si>
    <t>A07CA99</t>
  </si>
  <si>
    <t>H02AB01</t>
  </si>
  <si>
    <t>A12AX01</t>
  </si>
  <si>
    <t>C07AB02</t>
  </si>
  <si>
    <t>M01AE01</t>
  </si>
  <si>
    <t>A02AA01</t>
  </si>
  <si>
    <t>C01CA24</t>
  </si>
  <si>
    <t>N02AA59</t>
  </si>
  <si>
    <t>N02AA01</t>
  </si>
  <si>
    <t>J01XE01</t>
  </si>
  <si>
    <t>R06AX13</t>
  </si>
  <si>
    <t>B02BA01</t>
  </si>
  <si>
    <t>H03AA01</t>
  </si>
  <si>
    <t>A12AA01</t>
  </si>
  <si>
    <t>C08CA06</t>
  </si>
  <si>
    <t>V08AA05</t>
  </si>
  <si>
    <t>G02AD06</t>
  </si>
  <si>
    <t>V07AB98</t>
  </si>
  <si>
    <t>A11CC04</t>
  </si>
  <si>
    <t>J05AB06</t>
  </si>
  <si>
    <t>A06AB02</t>
  </si>
  <si>
    <t>C01CA03</t>
  </si>
  <si>
    <t>A02BC05</t>
  </si>
  <si>
    <t>G01AF01</t>
  </si>
  <si>
    <t>N03AF01</t>
  </si>
  <si>
    <t>A11CA01</t>
  </si>
  <si>
    <t>A02BB01</t>
  </si>
  <si>
    <t>C09DA01</t>
  </si>
  <si>
    <t>J05AG03</t>
  </si>
  <si>
    <t>V06DC01</t>
  </si>
  <si>
    <t>B05XA02</t>
  </si>
  <si>
    <t>G03AC06</t>
  </si>
  <si>
    <t>C03DA01</t>
  </si>
  <si>
    <t>B05XA05</t>
  </si>
  <si>
    <t>V03AN53</t>
  </si>
  <si>
    <t>C02AB01</t>
  </si>
  <si>
    <t>M03BA03</t>
  </si>
  <si>
    <t>J05AE03</t>
  </si>
  <si>
    <t>B05AA01</t>
  </si>
  <si>
    <t>G03AA08</t>
  </si>
  <si>
    <t>J07AM01</t>
  </si>
  <si>
    <t>J01CF01</t>
  </si>
  <si>
    <t>C09AA01</t>
  </si>
  <si>
    <t>P02CA03</t>
  </si>
  <si>
    <t>L04AX03</t>
  </si>
  <si>
    <t>A02BX02</t>
  </si>
  <si>
    <t>J01CE08</t>
  </si>
  <si>
    <t>A04AA01</t>
  </si>
  <si>
    <t>A11DA01</t>
  </si>
  <si>
    <t>J01DD04</t>
  </si>
  <si>
    <t>N03AX14</t>
  </si>
  <si>
    <t>B01AC04</t>
  </si>
  <si>
    <t>V07AB99</t>
  </si>
  <si>
    <t>B02AA02</t>
  </si>
  <si>
    <t>C02AB02</t>
  </si>
  <si>
    <t>N02BB52</t>
  </si>
  <si>
    <t>N06AX05</t>
  </si>
  <si>
    <t>A10AC01</t>
  </si>
  <si>
    <t>J05AE08</t>
  </si>
  <si>
    <t>A10BB01</t>
  </si>
  <si>
    <t>A11AA04</t>
  </si>
  <si>
    <t>C02DD01</t>
  </si>
  <si>
    <t>M01AC06</t>
  </si>
  <si>
    <t>N01BB02</t>
  </si>
  <si>
    <t>B05CX01</t>
  </si>
  <si>
    <t>N05BA06</t>
  </si>
  <si>
    <t>G03FA11</t>
  </si>
  <si>
    <t>N02BE71</t>
  </si>
  <si>
    <t>N03AA02</t>
  </si>
  <si>
    <t>J05AR02</t>
  </si>
  <si>
    <t>G03AA07</t>
  </si>
  <si>
    <t>B05CB99</t>
  </si>
  <si>
    <t>G01AF02</t>
  </si>
  <si>
    <t>J05AR01</t>
  </si>
  <si>
    <t>V08AB05</t>
  </si>
  <si>
    <t>C10AA02</t>
  </si>
  <si>
    <t>S01BA04</t>
  </si>
  <si>
    <t>J01FA02</t>
  </si>
  <si>
    <t>N05AD01</t>
  </si>
  <si>
    <t>A10AE01</t>
  </si>
  <si>
    <t>N01AH06</t>
  </si>
  <si>
    <t>R05CB01</t>
  </si>
  <si>
    <t>R03BB01</t>
  </si>
  <si>
    <t>J01AA02</t>
  </si>
  <si>
    <t>A02AF02</t>
  </si>
  <si>
    <t>A10AE04</t>
  </si>
  <si>
    <t>N01AX10</t>
  </si>
  <si>
    <t>N06AB03</t>
  </si>
  <si>
    <t>N05AN01</t>
  </si>
  <si>
    <t>N05AX08</t>
  </si>
  <si>
    <t>R06AA02</t>
  </si>
  <si>
    <t>A11HA02</t>
  </si>
  <si>
    <t>N05AH04</t>
  </si>
  <si>
    <t>D07CB04</t>
  </si>
  <si>
    <t>C07AG01</t>
  </si>
  <si>
    <t>R01AD01</t>
  </si>
  <si>
    <t>A12AA03</t>
  </si>
  <si>
    <t>N06AA09</t>
  </si>
  <si>
    <t>N02AA03</t>
  </si>
  <si>
    <t>R06AB04</t>
  </si>
  <si>
    <t>C10AB04</t>
  </si>
  <si>
    <t>B01AB51</t>
  </si>
  <si>
    <t>B05BA10</t>
  </si>
  <si>
    <t>R01AX03</t>
  </si>
  <si>
    <t>N05AH03</t>
  </si>
  <si>
    <t>H03BB02</t>
  </si>
  <si>
    <t>J01FA01</t>
  </si>
  <si>
    <t>R03AC03</t>
  </si>
  <si>
    <t>J05AX08</t>
  </si>
  <si>
    <t>A12CB01</t>
  </si>
  <si>
    <t>J05AR06</t>
  </si>
  <si>
    <t>C07AA05</t>
  </si>
  <si>
    <t>A07DA03</t>
  </si>
  <si>
    <t>N05AA02</t>
  </si>
  <si>
    <t>D07AA02</t>
  </si>
  <si>
    <t>N05BA12</t>
  </si>
  <si>
    <t>A01AD01</t>
  </si>
  <si>
    <t>A01AB18</t>
  </si>
  <si>
    <t>N06AB06</t>
  </si>
  <si>
    <t>N02CA52</t>
  </si>
  <si>
    <t>N05CM18</t>
  </si>
  <si>
    <t>D07AC01</t>
  </si>
  <si>
    <t>N01BB01</t>
  </si>
  <si>
    <t>R03BA01</t>
  </si>
  <si>
    <t>B01AC06</t>
  </si>
  <si>
    <t>B01AA03</t>
  </si>
  <si>
    <t>J01MB02</t>
  </si>
  <si>
    <t>S01AA11</t>
  </si>
  <si>
    <t>J05AF06</t>
  </si>
  <si>
    <t>A10AD01</t>
  </si>
  <si>
    <t>N02AB02</t>
  </si>
  <si>
    <t>R06AA99</t>
  </si>
  <si>
    <t>C01DA08</t>
  </si>
  <si>
    <t>D01AC01</t>
  </si>
  <si>
    <t>J01FA10</t>
  </si>
  <si>
    <t>A10AB06</t>
  </si>
  <si>
    <t>D08AG02</t>
  </si>
  <si>
    <t>M03AC03</t>
  </si>
  <si>
    <t>C03EB01</t>
  </si>
  <si>
    <t>B03XA01</t>
  </si>
  <si>
    <t>C01BD01</t>
  </si>
  <si>
    <t>J05AE10</t>
  </si>
  <si>
    <t>H02AB07</t>
  </si>
  <si>
    <t>A07AA09</t>
  </si>
  <si>
    <t>R07AA02</t>
  </si>
  <si>
    <t>L03AB07</t>
  </si>
  <si>
    <t>C02DC01</t>
  </si>
  <si>
    <t>C08DA01</t>
  </si>
  <si>
    <t>J05AF05</t>
  </si>
  <si>
    <t>P01BA01</t>
  </si>
  <si>
    <t>M04AA01</t>
  </si>
  <si>
    <t>B01AB04</t>
  </si>
  <si>
    <t>N03AX16</t>
  </si>
  <si>
    <t>N05AH02</t>
  </si>
  <si>
    <t>V03AB23</t>
  </si>
  <si>
    <t>R03CC03</t>
  </si>
  <si>
    <t>N01AB08</t>
  </si>
  <si>
    <t>G02AB01</t>
  </si>
  <si>
    <t>N03AX09</t>
  </si>
  <si>
    <t>C01CA01</t>
  </si>
  <si>
    <t>M03AC11</t>
  </si>
  <si>
    <t>A01AD05</t>
  </si>
  <si>
    <t>A01AB17</t>
  </si>
  <si>
    <t>V08AB07</t>
  </si>
  <si>
    <t>D08AX08</t>
  </si>
  <si>
    <t>A12BA51</t>
  </si>
  <si>
    <t>P01AB02</t>
  </si>
  <si>
    <t>N05BA01</t>
  </si>
  <si>
    <t>A03BA01</t>
  </si>
  <si>
    <t>N06BC01</t>
  </si>
  <si>
    <t>V03AF03</t>
  </si>
  <si>
    <t>B03AE02</t>
  </si>
  <si>
    <t>R03BA04</t>
  </si>
  <si>
    <t>N01BB51</t>
  </si>
  <si>
    <t>M03AC09</t>
  </si>
  <si>
    <t>C09DA08</t>
  </si>
  <si>
    <t>R03DA05</t>
  </si>
  <si>
    <t>N04BC01</t>
  </si>
  <si>
    <t>N02AA05</t>
  </si>
  <si>
    <t>D08AC52</t>
  </si>
  <si>
    <t>R01AX10</t>
  </si>
  <si>
    <t>C05BA03</t>
  </si>
  <si>
    <t>A11DA02</t>
  </si>
  <si>
    <t>C01CA04</t>
  </si>
  <si>
    <t>D06BA01</t>
  </si>
  <si>
    <t>B01AB06</t>
  </si>
  <si>
    <t>J05AX12</t>
  </si>
  <si>
    <t>G03AA05</t>
  </si>
  <si>
    <t>N01AX03</t>
  </si>
  <si>
    <t>C01CA07</t>
  </si>
  <si>
    <t>J04AM06</t>
  </si>
  <si>
    <t>L01XC03</t>
  </si>
  <si>
    <t>L04AX01</t>
  </si>
  <si>
    <t>N07AA01</t>
  </si>
  <si>
    <t>N05BB01</t>
  </si>
  <si>
    <t>R03AK04</t>
  </si>
  <si>
    <t>J07AM51</t>
  </si>
  <si>
    <t>R07AX01</t>
  </si>
  <si>
    <t>J06BB01</t>
  </si>
  <si>
    <t>N01AX13</t>
  </si>
  <si>
    <t>N04AA02</t>
  </si>
  <si>
    <t>J01AA12</t>
  </si>
  <si>
    <t>J05AF01</t>
  </si>
  <si>
    <t>B05XA14</t>
  </si>
  <si>
    <t>N07BC02</t>
  </si>
  <si>
    <t>B05XA31</t>
  </si>
  <si>
    <t>B03AC02</t>
  </si>
  <si>
    <t>J02AA01</t>
  </si>
  <si>
    <t>A07AA02</t>
  </si>
  <si>
    <t>B05CX03</t>
  </si>
  <si>
    <t>A03BA03</t>
  </si>
  <si>
    <t>C01CE02</t>
  </si>
  <si>
    <t>L01XX05</t>
  </si>
  <si>
    <t>A06AD11</t>
  </si>
  <si>
    <t>V08AB02</t>
  </si>
  <si>
    <t>C01AA08</t>
  </si>
  <si>
    <t>G03AC08</t>
  </si>
  <si>
    <t>M01AX17</t>
  </si>
  <si>
    <t>R03AK03</t>
  </si>
  <si>
    <t>B05XA06</t>
  </si>
  <si>
    <t>N04BA02</t>
  </si>
  <si>
    <t>N06AB10</t>
  </si>
  <si>
    <t>D06BB03</t>
  </si>
  <si>
    <t>B02BD04</t>
  </si>
  <si>
    <t>A01AB03</t>
  </si>
  <si>
    <t>A12BA05</t>
  </si>
  <si>
    <t>J04AB02</t>
  </si>
  <si>
    <t>A07EC01</t>
  </si>
  <si>
    <t>H01BA01</t>
  </si>
  <si>
    <t>C01EB10</t>
  </si>
  <si>
    <t>C01DA02</t>
  </si>
  <si>
    <t>N06AA02</t>
  </si>
  <si>
    <t>L01BC06</t>
  </si>
  <si>
    <t>C10AX06</t>
  </si>
  <si>
    <t>N07CA91</t>
  </si>
  <si>
    <t>J05AB14</t>
  </si>
  <si>
    <t>D10AF01</t>
  </si>
  <si>
    <t>P01BA03</t>
  </si>
  <si>
    <t>B03BA01</t>
  </si>
  <si>
    <t>V08DA04</t>
  </si>
  <si>
    <t>B02BD02</t>
  </si>
  <si>
    <t>L01XE08</t>
  </si>
  <si>
    <t>J01XB01</t>
  </si>
  <si>
    <t>J01CE30</t>
  </si>
  <si>
    <t>M01AE12</t>
  </si>
  <si>
    <t>J01CR02</t>
  </si>
  <si>
    <t>J05AF30</t>
  </si>
  <si>
    <t>N06BA04</t>
  </si>
  <si>
    <t>G04BE03</t>
  </si>
  <si>
    <t>D10AF51</t>
  </si>
  <si>
    <t>A07AA11</t>
  </si>
  <si>
    <t>J02AC03</t>
  </si>
  <si>
    <t>N03AX18</t>
  </si>
  <si>
    <t>C03AX01</t>
  </si>
  <si>
    <t>C10AC01</t>
  </si>
  <si>
    <t>A11AA01</t>
  </si>
  <si>
    <t>N01AB07</t>
  </si>
  <si>
    <t>G01AA10</t>
  </si>
  <si>
    <t>A07EC02</t>
  </si>
  <si>
    <t>L01BC01</t>
  </si>
  <si>
    <t>S01CA01</t>
  </si>
  <si>
    <t>R06AX17</t>
  </si>
  <si>
    <t>A02AB01</t>
  </si>
  <si>
    <t>C05AA01</t>
  </si>
  <si>
    <t>A02AB10</t>
  </si>
  <si>
    <t>J02AC02</t>
  </si>
  <si>
    <t>R03CC02</t>
  </si>
  <si>
    <t>J07BB02</t>
  </si>
  <si>
    <t>V08AB04</t>
  </si>
  <si>
    <t>D07CA01</t>
  </si>
  <si>
    <t>G02BB01</t>
  </si>
  <si>
    <t>C10BA05</t>
  </si>
  <si>
    <t>J06AA03</t>
  </si>
  <si>
    <t>J01XB02</t>
  </si>
  <si>
    <t>A05AA02</t>
  </si>
  <si>
    <t>H01BB03</t>
  </si>
  <si>
    <t>J06BA02</t>
  </si>
  <si>
    <t>J05AH02</t>
  </si>
  <si>
    <t>S01GX01</t>
  </si>
  <si>
    <t>N02AX52</t>
  </si>
  <si>
    <t>L01BC02</t>
  </si>
  <si>
    <t>A07FA03</t>
  </si>
  <si>
    <t>S01EC01</t>
  </si>
  <si>
    <t>J02AX04</t>
  </si>
  <si>
    <t>M04AC01</t>
  </si>
  <si>
    <t>N03AX12</t>
  </si>
  <si>
    <t>A07EA01</t>
  </si>
  <si>
    <t>L01BA01</t>
  </si>
  <si>
    <t>P01BD51</t>
  </si>
  <si>
    <t>A03AA05</t>
  </si>
  <si>
    <t>G03DA04</t>
  </si>
  <si>
    <t>R05XX99</t>
  </si>
  <si>
    <t>A06AG01</t>
  </si>
  <si>
    <t>V03AB14</t>
  </si>
  <si>
    <t>L04AA06</t>
  </si>
  <si>
    <t>J01DD02</t>
  </si>
  <si>
    <t>G03AB04</t>
  </si>
  <si>
    <t>A12CX01</t>
  </si>
  <si>
    <t>C05AA09</t>
  </si>
  <si>
    <t>P02CC01</t>
  </si>
  <si>
    <t>N02AA08</t>
  </si>
  <si>
    <t>D07CC01</t>
  </si>
  <si>
    <t>A02AH99</t>
  </si>
  <si>
    <t>J04AC01</t>
  </si>
  <si>
    <t>A04AD51</t>
  </si>
  <si>
    <t>J05AG01</t>
  </si>
  <si>
    <t>A11CA02</t>
  </si>
  <si>
    <t>V03AE01</t>
  </si>
  <si>
    <t>R03DA04</t>
  </si>
  <si>
    <t>A06AD17</t>
  </si>
  <si>
    <t>V08AA99</t>
  </si>
  <si>
    <t>V03AF01</t>
  </si>
  <si>
    <t>L03AA02</t>
  </si>
  <si>
    <t>J01DH04</t>
  </si>
  <si>
    <t>D02AX99</t>
  </si>
  <si>
    <t>G04CA02</t>
  </si>
  <si>
    <t>R02AD02</t>
  </si>
  <si>
    <t>D11AX97</t>
  </si>
  <si>
    <t>L04AD02</t>
  </si>
  <si>
    <t>R01AA05</t>
  </si>
  <si>
    <t>R03AA01</t>
  </si>
  <si>
    <t>M03AB01</t>
  </si>
  <si>
    <t>L04AD01</t>
  </si>
  <si>
    <t>N03AG04</t>
  </si>
  <si>
    <t>A11DB99</t>
  </si>
  <si>
    <t>SIN DATO</t>
  </si>
  <si>
    <t>J01MA06</t>
  </si>
  <si>
    <t>J05AG04</t>
  </si>
  <si>
    <t>B05BC01</t>
  </si>
  <si>
    <t>J07BC01</t>
  </si>
  <si>
    <t>L02BG03</t>
  </si>
  <si>
    <t>C08DB01</t>
  </si>
  <si>
    <t>R03BA02</t>
  </si>
  <si>
    <t>N07AA02</t>
  </si>
  <si>
    <t>G02CB03</t>
  </si>
  <si>
    <t>S02DC99</t>
  </si>
  <si>
    <t>A11HA03</t>
  </si>
  <si>
    <t>G01AA51</t>
  </si>
  <si>
    <t>R06AB02</t>
  </si>
  <si>
    <t>J05AB11</t>
  </si>
  <si>
    <t>L01AA01</t>
  </si>
  <si>
    <t>D08AX01</t>
  </si>
  <si>
    <t>H01CB02</t>
  </si>
  <si>
    <t>A06AD54</t>
  </si>
  <si>
    <t>S01AA20</t>
  </si>
  <si>
    <t>B02BC05</t>
  </si>
  <si>
    <t>J07BD52</t>
  </si>
  <si>
    <t>N01AF03</t>
  </si>
  <si>
    <t>L01XE01</t>
  </si>
  <si>
    <t>L04AA10</t>
  </si>
  <si>
    <t>V08AA01</t>
  </si>
  <si>
    <t>J01MA14</t>
  </si>
  <si>
    <t>A11JA01</t>
  </si>
  <si>
    <t>C03EA01</t>
  </si>
  <si>
    <t>J01DC02</t>
  </si>
  <si>
    <t>S01BC03</t>
  </si>
  <si>
    <t>L01DB01</t>
  </si>
  <si>
    <t>M01AB55</t>
  </si>
  <si>
    <t>N03AX11</t>
  </si>
  <si>
    <t>N02CA51</t>
  </si>
  <si>
    <t>B05AA06</t>
  </si>
  <si>
    <t>R05CB02</t>
  </si>
  <si>
    <t>L01CB01</t>
  </si>
  <si>
    <t>B05DA99</t>
  </si>
  <si>
    <t>D06AX99</t>
  </si>
  <si>
    <t>M01AB15</t>
  </si>
  <si>
    <t>P03AX01</t>
  </si>
  <si>
    <t>R03CC53</t>
  </si>
  <si>
    <t>N05BA09</t>
  </si>
  <si>
    <t>R01BA52</t>
  </si>
  <si>
    <t>A10AB05</t>
  </si>
  <si>
    <t>C02KX02</t>
  </si>
  <si>
    <t>J06BB04</t>
  </si>
  <si>
    <t>P01AX11</t>
  </si>
  <si>
    <t>A06AD15</t>
  </si>
  <si>
    <t>V08BA01</t>
  </si>
  <si>
    <t>S01AD03</t>
  </si>
  <si>
    <t>J04AK01</t>
  </si>
  <si>
    <t>N06AB08</t>
  </si>
  <si>
    <t>H03BA02</t>
  </si>
  <si>
    <t>L01BB02</t>
  </si>
  <si>
    <t>H01BA04</t>
  </si>
  <si>
    <t>G03AB06</t>
  </si>
  <si>
    <t>D08AF99</t>
  </si>
  <si>
    <t>A10BH05</t>
  </si>
  <si>
    <t>N01AB06</t>
  </si>
  <si>
    <t>L02BG06</t>
  </si>
  <si>
    <t>N06AX11</t>
  </si>
  <si>
    <t>C01CX08</t>
  </si>
  <si>
    <t>L01CD01</t>
  </si>
  <si>
    <t>C01EA01</t>
  </si>
  <si>
    <t>G03XB01</t>
  </si>
  <si>
    <t>J04AK02</t>
  </si>
  <si>
    <t>G01AA01</t>
  </si>
  <si>
    <t>S01CA03</t>
  </si>
  <si>
    <t>A08AA05</t>
  </si>
  <si>
    <t>C10AB05</t>
  </si>
  <si>
    <t>N02CA72</t>
  </si>
  <si>
    <t>L01CA02</t>
  </si>
  <si>
    <t>A02BX13</t>
  </si>
  <si>
    <t>V06DX00</t>
  </si>
  <si>
    <t>J01XX09</t>
  </si>
  <si>
    <t>R03DC03</t>
  </si>
  <si>
    <t>N06DA52</t>
  </si>
  <si>
    <t>A03FA05</t>
  </si>
  <si>
    <t>R06AA04</t>
  </si>
  <si>
    <t>J02AC04</t>
  </si>
  <si>
    <t>L01XA01</t>
  </si>
  <si>
    <t>R05CB10</t>
  </si>
  <si>
    <t>P01BE52</t>
  </si>
  <si>
    <t>J07AH05</t>
  </si>
  <si>
    <t>P01AB52</t>
  </si>
  <si>
    <t>A10AD04</t>
  </si>
  <si>
    <t>D08AC02</t>
  </si>
  <si>
    <t>A09AB04</t>
  </si>
  <si>
    <t>J01CR04</t>
  </si>
  <si>
    <t>M02AA13</t>
  </si>
  <si>
    <t>J07BK01</t>
  </si>
  <si>
    <t>L01BB05</t>
  </si>
  <si>
    <t>D01AA01</t>
  </si>
  <si>
    <t>A02AA04</t>
  </si>
  <si>
    <t>S01XA03</t>
  </si>
  <si>
    <t>R03AK07</t>
  </si>
  <si>
    <t>M02AA15</t>
  </si>
  <si>
    <t>D06AX07</t>
  </si>
  <si>
    <t>A03FA03</t>
  </si>
  <si>
    <t>S01AB04</t>
  </si>
  <si>
    <t>L01XA02</t>
  </si>
  <si>
    <t>J01CF02</t>
  </si>
  <si>
    <t>M03AC01</t>
  </si>
  <si>
    <t>J05AR04</t>
  </si>
  <si>
    <t>N07CA01</t>
  </si>
  <si>
    <t>J01XD02</t>
  </si>
  <si>
    <t>L02BA01</t>
  </si>
  <si>
    <t>A01AC02</t>
  </si>
  <si>
    <t>M01AE14</t>
  </si>
  <si>
    <t>J07CA99</t>
  </si>
  <si>
    <t>J02AB02</t>
  </si>
  <si>
    <t>C05AX04</t>
  </si>
  <si>
    <t>A10AB04</t>
  </si>
  <si>
    <t>C02KX01</t>
  </si>
  <si>
    <t>M03AX01</t>
  </si>
  <si>
    <t>N05AX12</t>
  </si>
  <si>
    <t>J06BB02</t>
  </si>
  <si>
    <t>G01AF20</t>
  </si>
  <si>
    <t>D11AX01</t>
  </si>
  <si>
    <t>A07BA01</t>
  </si>
  <si>
    <t>D11AX96</t>
  </si>
  <si>
    <t>N02BA51</t>
  </si>
  <si>
    <t>C09DX04</t>
  </si>
  <si>
    <t>L01CD02</t>
  </si>
  <si>
    <t>G03CA03</t>
  </si>
  <si>
    <t>N06AB05</t>
  </si>
  <si>
    <t>C09BB06</t>
  </si>
  <si>
    <t>B01AC07</t>
  </si>
  <si>
    <t>B03AB02</t>
  </si>
  <si>
    <t>D10AE51</t>
  </si>
  <si>
    <t>P02CA01</t>
  </si>
  <si>
    <t>D07XA01</t>
  </si>
  <si>
    <t>C01EB17</t>
  </si>
  <si>
    <t>M01AH05</t>
  </si>
  <si>
    <t>A03AB06</t>
  </si>
  <si>
    <t>S01XA20</t>
  </si>
  <si>
    <t>D01AE15</t>
  </si>
  <si>
    <t>L01DB02</t>
  </si>
  <si>
    <t>H01CB01</t>
  </si>
  <si>
    <t>D06AX01</t>
  </si>
  <si>
    <t>J01DI02</t>
  </si>
  <si>
    <t>D11AX98</t>
  </si>
  <si>
    <t>L01XX02</t>
  </si>
  <si>
    <t>A03CB04</t>
  </si>
  <si>
    <t>J07AL02</t>
  </si>
  <si>
    <t>D07AA01</t>
  </si>
  <si>
    <t>J01CE09</t>
  </si>
  <si>
    <t>V03AB15</t>
  </si>
  <si>
    <t>P02CF01</t>
  </si>
  <si>
    <t>V08CA09</t>
  </si>
  <si>
    <t>C04AE01</t>
  </si>
  <si>
    <t>D03BA02</t>
  </si>
  <si>
    <t>L02BB04</t>
  </si>
  <si>
    <t>J01MA12</t>
  </si>
  <si>
    <t>J05AE06</t>
  </si>
  <si>
    <t>L02BB03</t>
  </si>
  <si>
    <t>S01XA02</t>
  </si>
  <si>
    <t>D08AG03</t>
  </si>
  <si>
    <t>B03AA01</t>
  </si>
  <si>
    <t>L03AA13</t>
  </si>
  <si>
    <t>B01AD01</t>
  </si>
  <si>
    <t>B01AC24</t>
  </si>
  <si>
    <t>J01GB01</t>
  </si>
  <si>
    <t>H01BA02</t>
  </si>
  <si>
    <t>D11AX94</t>
  </si>
  <si>
    <t>N01BB53</t>
  </si>
  <si>
    <t>J07BM01</t>
  </si>
  <si>
    <t>S01CA02</t>
  </si>
  <si>
    <t>B05CB02</t>
  </si>
  <si>
    <t>J01CE02</t>
  </si>
  <si>
    <t>B06AB01</t>
  </si>
  <si>
    <t>A04AD12</t>
  </si>
  <si>
    <t>R02AA05</t>
  </si>
  <si>
    <t>D10AF02</t>
  </si>
  <si>
    <t>C05AX02</t>
  </si>
  <si>
    <t>J01BA01</t>
  </si>
  <si>
    <t>C04AX99</t>
  </si>
  <si>
    <t>J02AX06</t>
  </si>
  <si>
    <t>M09AX01</t>
  </si>
  <si>
    <t>M01AH01</t>
  </si>
  <si>
    <t>G03FA01</t>
  </si>
  <si>
    <t>N05CF04</t>
  </si>
  <si>
    <t>N04BB01</t>
  </si>
  <si>
    <t>G01AA99</t>
  </si>
  <si>
    <t>J04AM02</t>
  </si>
  <si>
    <t>R03AK06</t>
  </si>
  <si>
    <t>M05BA08</t>
  </si>
  <si>
    <t>M01AE03</t>
  </si>
  <si>
    <t>L01XC07</t>
  </si>
  <si>
    <t>B03BB51</t>
  </si>
  <si>
    <t>V09BA02</t>
  </si>
  <si>
    <t>C07AB07</t>
  </si>
  <si>
    <t>N06AA04</t>
  </si>
  <si>
    <t>L02BG04</t>
  </si>
  <si>
    <t>L01XC02</t>
  </si>
  <si>
    <t>B01AX06</t>
  </si>
  <si>
    <t>J07CA02</t>
  </si>
  <si>
    <t>M01AX05</t>
  </si>
  <si>
    <t>A02AD01</t>
  </si>
  <si>
    <t>P02CB01</t>
  </si>
  <si>
    <t>L01DB06</t>
  </si>
  <si>
    <t>S03AA07</t>
  </si>
  <si>
    <t>A07EA07</t>
  </si>
  <si>
    <t>M01AE17</t>
  </si>
  <si>
    <t>J06BB16</t>
  </si>
  <si>
    <t>G03CA57</t>
  </si>
  <si>
    <t>V03AB35</t>
  </si>
  <si>
    <t>C01CA06</t>
  </si>
  <si>
    <t>L01DC01</t>
  </si>
  <si>
    <t>D08AX05</t>
  </si>
  <si>
    <t>S01EA05</t>
  </si>
  <si>
    <t>A10BB07</t>
  </si>
  <si>
    <t>H05BX02</t>
  </si>
  <si>
    <t>M01AC01</t>
  </si>
  <si>
    <t>B02BA02</t>
  </si>
  <si>
    <t>V03AE02</t>
  </si>
  <si>
    <t>N06AX21</t>
  </si>
  <si>
    <t>M03BX02</t>
  </si>
  <si>
    <t>C09DX01</t>
  </si>
  <si>
    <t>A11CC05</t>
  </si>
  <si>
    <t>B01AF02</t>
  </si>
  <si>
    <t>S01ED01</t>
  </si>
  <si>
    <t>L01AX04</t>
  </si>
  <si>
    <t>B01AD02</t>
  </si>
  <si>
    <t>G03DA03</t>
  </si>
  <si>
    <t>M01AX99</t>
  </si>
  <si>
    <t>A07FA02</t>
  </si>
  <si>
    <t>D08AX03</t>
  </si>
  <si>
    <t>C10AA07</t>
  </si>
  <si>
    <t>J04AB03</t>
  </si>
  <si>
    <t>A05BA98</t>
  </si>
  <si>
    <t>A06AD65</t>
  </si>
  <si>
    <t>B05XB02</t>
  </si>
  <si>
    <t>L01XE18</t>
  </si>
  <si>
    <t>B01AE07</t>
  </si>
  <si>
    <t>J01DC01</t>
  </si>
  <si>
    <t>V08AA04</t>
  </si>
  <si>
    <t>G04BD04</t>
  </si>
  <si>
    <t>R06AE07</t>
  </si>
  <si>
    <t>J01DI54</t>
  </si>
  <si>
    <t>D07AB30</t>
  </si>
  <si>
    <t>J04AM05</t>
  </si>
  <si>
    <t>C10AB08</t>
  </si>
  <si>
    <t>M02AA06</t>
  </si>
  <si>
    <t>N06CA01</t>
  </si>
  <si>
    <t>L01XC08</t>
  </si>
  <si>
    <t>N05AC04</t>
  </si>
  <si>
    <t>A11CB99</t>
  </si>
  <si>
    <t>R05CA03</t>
  </si>
  <si>
    <t>A07EA06</t>
  </si>
  <si>
    <t>J01XX01</t>
  </si>
  <si>
    <t>J01CA12</t>
  </si>
  <si>
    <t>A02BC02</t>
  </si>
  <si>
    <t>L01BC05</t>
  </si>
  <si>
    <t>G01AX14</t>
  </si>
  <si>
    <t>H02AA02</t>
  </si>
  <si>
    <t>V09BA01</t>
  </si>
  <si>
    <t>A01AB22</t>
  </si>
  <si>
    <t>V06DB99</t>
  </si>
  <si>
    <t>B01AX05</t>
  </si>
  <si>
    <t>C09DB06</t>
  </si>
  <si>
    <t>B05ZA98</t>
  </si>
  <si>
    <t>A05BA06</t>
  </si>
  <si>
    <t>L01XX19</t>
  </si>
  <si>
    <t>A10AE05</t>
  </si>
  <si>
    <t>J07CA09</t>
  </si>
  <si>
    <t>L01XC14</t>
  </si>
  <si>
    <t>N06BX06</t>
  </si>
  <si>
    <t>B03AC01</t>
  </si>
  <si>
    <t>A16AB02</t>
  </si>
  <si>
    <t>L01XC06</t>
  </si>
  <si>
    <t>N02BB72</t>
  </si>
  <si>
    <t>S01HA07</t>
  </si>
  <si>
    <t>B05AA07</t>
  </si>
  <si>
    <t>N04BC07</t>
  </si>
  <si>
    <t>N02AE01</t>
  </si>
  <si>
    <t>V03AF07</t>
  </si>
  <si>
    <t>N04BC09</t>
  </si>
  <si>
    <t>G01AX06</t>
  </si>
  <si>
    <t>B02BD01</t>
  </si>
  <si>
    <t>A06AB57</t>
  </si>
  <si>
    <t>D04AX99</t>
  </si>
  <si>
    <t>M02AX10</t>
  </si>
  <si>
    <t>D10AD04</t>
  </si>
  <si>
    <t>D02AX01</t>
  </si>
  <si>
    <t>A10BD16</t>
  </si>
  <si>
    <t>S01AX13</t>
  </si>
  <si>
    <t>G04BE07</t>
  </si>
  <si>
    <t>B05AA02</t>
  </si>
  <si>
    <t>C05CA53</t>
  </si>
  <si>
    <t>A16AA05</t>
  </si>
  <si>
    <t>D07AC14</t>
  </si>
  <si>
    <t>V08CA02</t>
  </si>
  <si>
    <t>C09DA04</t>
  </si>
  <si>
    <t>A06AG20</t>
  </si>
  <si>
    <t>G03GA05</t>
  </si>
  <si>
    <t>N06DX01</t>
  </si>
  <si>
    <t>M03BX01</t>
  </si>
  <si>
    <t>P01BA02</t>
  </si>
  <si>
    <t>L01AX03</t>
  </si>
  <si>
    <t>C01BC03</t>
  </si>
  <si>
    <t>G02AD02</t>
  </si>
  <si>
    <t>V03AB04</t>
  </si>
  <si>
    <t>C09CA03</t>
  </si>
  <si>
    <t>A06AX01</t>
  </si>
  <si>
    <t>R01AC01</t>
  </si>
  <si>
    <t>P01AC04</t>
  </si>
  <si>
    <t>C04AD03</t>
  </si>
  <si>
    <t>L03AX13</t>
  </si>
  <si>
    <t>S01BA07</t>
  </si>
  <si>
    <t>M05BA04</t>
  </si>
  <si>
    <t>J07BL01</t>
  </si>
  <si>
    <t>S01AA12</t>
  </si>
  <si>
    <t>A10BD02</t>
  </si>
  <si>
    <t>G03CA04</t>
  </si>
  <si>
    <t>B03BA51</t>
  </si>
  <si>
    <t>J05AR08</t>
  </si>
  <si>
    <t>P02CA05</t>
  </si>
  <si>
    <t>S01ED51</t>
  </si>
  <si>
    <t>L01XC17</t>
  </si>
  <si>
    <t>J05AR22</t>
  </si>
  <si>
    <t>N06DA03</t>
  </si>
  <si>
    <t>G04CB02</t>
  </si>
  <si>
    <t>D10AX05</t>
  </si>
  <si>
    <t>G02CC03</t>
  </si>
  <si>
    <t>B03AD04</t>
  </si>
  <si>
    <t>C02CA04</t>
  </si>
  <si>
    <t>S03CA01</t>
  </si>
  <si>
    <t>J01AA08</t>
  </si>
  <si>
    <t>B03AE03</t>
  </si>
  <si>
    <t>A02BC04</t>
  </si>
  <si>
    <t>B01AC17</t>
  </si>
  <si>
    <t>A10AE06</t>
  </si>
  <si>
    <t>L04AX02</t>
  </si>
  <si>
    <t>D02AX98</t>
  </si>
  <si>
    <t>D10AF52</t>
  </si>
  <si>
    <t>D02AB99</t>
  </si>
  <si>
    <t>A07AA51</t>
  </si>
  <si>
    <t>C03DA04</t>
  </si>
  <si>
    <t>C09DB01</t>
  </si>
  <si>
    <t>L01BB03</t>
  </si>
  <si>
    <t>V08AB11</t>
  </si>
  <si>
    <t>S01BA06</t>
  </si>
  <si>
    <t>J01DB05</t>
  </si>
  <si>
    <t>N07BB99</t>
  </si>
  <si>
    <t>C05BA51</t>
  </si>
  <si>
    <t>S01BA01</t>
  </si>
  <si>
    <t>J07BC20</t>
  </si>
  <si>
    <t>M01AH04</t>
  </si>
  <si>
    <t>C01EB16</t>
  </si>
  <si>
    <t>N01AX07</t>
  </si>
  <si>
    <t>S01EB09</t>
  </si>
  <si>
    <t>C05AA05</t>
  </si>
  <si>
    <t>J07AL01</t>
  </si>
  <si>
    <t>N05AX13</t>
  </si>
  <si>
    <t>B03AE10</t>
  </si>
  <si>
    <t>M01AX98</t>
  </si>
  <si>
    <t>P01AB07</t>
  </si>
  <si>
    <t>D06AX09</t>
  </si>
  <si>
    <t>B02BC30</t>
  </si>
  <si>
    <t>A01AA51</t>
  </si>
  <si>
    <t>M05BA06</t>
  </si>
  <si>
    <t>V04CB01</t>
  </si>
  <si>
    <t>N02BB01</t>
  </si>
  <si>
    <t>J01MA16</t>
  </si>
  <si>
    <t>J07AG51</t>
  </si>
  <si>
    <t>L01XA03</t>
  </si>
  <si>
    <t>A03FA99</t>
  </si>
  <si>
    <t>C09CA04</t>
  </si>
  <si>
    <t>L01CA04</t>
  </si>
  <si>
    <t>V08DA01</t>
  </si>
  <si>
    <t>M01AE51</t>
  </si>
  <si>
    <t>R01AX30</t>
  </si>
  <si>
    <t>L01AA09</t>
  </si>
  <si>
    <t>A02AB05</t>
  </si>
  <si>
    <t>G04CA03</t>
  </si>
  <si>
    <t>B03BA03</t>
  </si>
  <si>
    <t>D04AX98</t>
  </si>
  <si>
    <t>J01DC04</t>
  </si>
  <si>
    <t>J06BB05</t>
  </si>
  <si>
    <t>L01XC12</t>
  </si>
  <si>
    <t>M09AB01</t>
  </si>
  <si>
    <t>S01FA01</t>
  </si>
  <si>
    <t>N01AH03</t>
  </si>
  <si>
    <t>P01BE03</t>
  </si>
  <si>
    <t>J01AA07</t>
  </si>
  <si>
    <t>A12BA02</t>
  </si>
  <si>
    <t>J01XX04</t>
  </si>
  <si>
    <t>N05AL05</t>
  </si>
  <si>
    <t>R01BA53</t>
  </si>
  <si>
    <t>L01DB07</t>
  </si>
  <si>
    <t>H01AC01</t>
  </si>
  <si>
    <t>C03BA04</t>
  </si>
  <si>
    <t>B01AC09</t>
  </si>
  <si>
    <t>V08CA01</t>
  </si>
  <si>
    <t>V10XA01</t>
  </si>
  <si>
    <t>L01CA01</t>
  </si>
  <si>
    <t>A06AC01</t>
  </si>
  <si>
    <t>C01EB03</t>
  </si>
  <si>
    <t>V04CA02</t>
  </si>
  <si>
    <t>G03AC05</t>
  </si>
  <si>
    <t>A10BH02</t>
  </si>
  <si>
    <t>L03AB05</t>
  </si>
  <si>
    <t>V08CA06</t>
  </si>
  <si>
    <t>R06AX26</t>
  </si>
  <si>
    <t>S02CA03</t>
  </si>
  <si>
    <t>C01EB15</t>
  </si>
  <si>
    <t>A07EA04</t>
  </si>
  <si>
    <t>A10BH01</t>
  </si>
  <si>
    <t>C10AX09</t>
  </si>
  <si>
    <t>C05BX99</t>
  </si>
  <si>
    <t>B01AD11</t>
  </si>
  <si>
    <t>G02CX01</t>
  </si>
  <si>
    <t>V09AA01</t>
  </si>
  <si>
    <t>P01BC02</t>
  </si>
  <si>
    <t>N03AF02</t>
  </si>
  <si>
    <t>V08AC07</t>
  </si>
  <si>
    <t>N07BA02</t>
  </si>
  <si>
    <t>D06AA04</t>
  </si>
  <si>
    <t>A01AB13</t>
  </si>
  <si>
    <t>L01XC13</t>
  </si>
  <si>
    <t>N01AB01</t>
  </si>
  <si>
    <t>S01AA18</t>
  </si>
  <si>
    <t>D10AD02</t>
  </si>
  <si>
    <t>D07AB08</t>
  </si>
  <si>
    <t>H01CC02</t>
  </si>
  <si>
    <t>M01AB11</t>
  </si>
  <si>
    <t>N07CA03</t>
  </si>
  <si>
    <t>L01DA01</t>
  </si>
  <si>
    <t>S01GA04</t>
  </si>
  <si>
    <t>R06AB51</t>
  </si>
  <si>
    <t>R06AX27</t>
  </si>
  <si>
    <t>G03GA30</t>
  </si>
  <si>
    <t>D06BB04</t>
  </si>
  <si>
    <t>G03FA04</t>
  </si>
  <si>
    <t>D06BX01</t>
  </si>
  <si>
    <t>G02BB02</t>
  </si>
  <si>
    <t>G04CX02</t>
  </si>
  <si>
    <t>H02AB08</t>
  </si>
  <si>
    <t>R01AB07</t>
  </si>
  <si>
    <t>V09DA04</t>
  </si>
  <si>
    <t>R06AA52</t>
  </si>
  <si>
    <t>V09FX01</t>
  </si>
  <si>
    <t>J07CA11</t>
  </si>
  <si>
    <t>L04AA04</t>
  </si>
  <si>
    <t>J07BC99</t>
  </si>
  <si>
    <t>S01CA05</t>
  </si>
  <si>
    <t>S01GA55</t>
  </si>
  <si>
    <t>L02AE02</t>
  </si>
  <si>
    <t>L02AE03</t>
  </si>
  <si>
    <t>S01HA04</t>
  </si>
  <si>
    <t>S01AA10</t>
  </si>
  <si>
    <t>G03HB01</t>
  </si>
  <si>
    <t>A06AB05</t>
  </si>
  <si>
    <t>A16AA03</t>
  </si>
  <si>
    <t>G03XA01</t>
  </si>
  <si>
    <t>A06AG02</t>
  </si>
  <si>
    <t>L01XX32</t>
  </si>
  <si>
    <t>N04BA01</t>
  </si>
  <si>
    <t>V09GX01</t>
  </si>
  <si>
    <t>L01XX17</t>
  </si>
  <si>
    <t>C07AB12</t>
  </si>
  <si>
    <t>V08AB09</t>
  </si>
  <si>
    <t>J07BJ51</t>
  </si>
  <si>
    <t>S01AE06</t>
  </si>
  <si>
    <t>S01FA56</t>
  </si>
  <si>
    <t>P01CB02</t>
  </si>
  <si>
    <t>M05BA07</t>
  </si>
  <si>
    <t>J07BG01</t>
  </si>
  <si>
    <t>P03AC54</t>
  </si>
  <si>
    <t>N06AX23</t>
  </si>
  <si>
    <t>S01EE01</t>
  </si>
  <si>
    <t>D05AX99</t>
  </si>
  <si>
    <t>A01AC54</t>
  </si>
  <si>
    <t>D10AE01</t>
  </si>
  <si>
    <t>A06AC06</t>
  </si>
  <si>
    <t>G04BD07</t>
  </si>
  <si>
    <t>B03AC06</t>
  </si>
  <si>
    <t>D07BC01</t>
  </si>
  <si>
    <t>P02CC02</t>
  </si>
  <si>
    <t>V03AF02</t>
  </si>
  <si>
    <t>M03BX05</t>
  </si>
  <si>
    <t>S01AA30</t>
  </si>
  <si>
    <t>R03BB06</t>
  </si>
  <si>
    <t>N01BA05</t>
  </si>
  <si>
    <t>S01FB01</t>
  </si>
  <si>
    <t>C09AA05</t>
  </si>
  <si>
    <t>G04CA04</t>
  </si>
  <si>
    <t>C09CA08</t>
  </si>
  <si>
    <t>S02AA10</t>
  </si>
  <si>
    <t>L03AB10</t>
  </si>
  <si>
    <t>M02AA07</t>
  </si>
  <si>
    <t>L01AB01</t>
  </si>
  <si>
    <t>L04AB01</t>
  </si>
  <si>
    <t>N02AX06</t>
  </si>
  <si>
    <t>J06BB03</t>
  </si>
  <si>
    <t>V03AB25</t>
  </si>
  <si>
    <t>V04CF01</t>
  </si>
  <si>
    <t>L02BA03</t>
  </si>
  <si>
    <t>V07AY99</t>
  </si>
  <si>
    <t>V03AC03</t>
  </si>
  <si>
    <t>R05FA02</t>
  </si>
  <si>
    <t>B02BD07</t>
  </si>
  <si>
    <t>G03GA02</t>
  </si>
  <si>
    <t>D08AF01</t>
  </si>
  <si>
    <t>C10AA51</t>
  </si>
  <si>
    <t>H01AB01</t>
  </si>
  <si>
    <t>A03AD01</t>
  </si>
  <si>
    <t>C09CA07</t>
  </si>
  <si>
    <t>R03AC12</t>
  </si>
  <si>
    <t>M05BX04</t>
  </si>
  <si>
    <t>J07AP03</t>
  </si>
  <si>
    <t>L01BA04</t>
  </si>
  <si>
    <t>M01CC01</t>
  </si>
  <si>
    <t>L03AX03</t>
  </si>
  <si>
    <t>J07BC02</t>
  </si>
  <si>
    <t>B05CB04</t>
  </si>
  <si>
    <t>C01DA14</t>
  </si>
  <si>
    <t>A07AX03</t>
  </si>
  <si>
    <t>A09AA02</t>
  </si>
  <si>
    <t>D08AX99</t>
  </si>
  <si>
    <t>C01BB01</t>
  </si>
  <si>
    <t>H02AB13</t>
  </si>
  <si>
    <t>D06AX04</t>
  </si>
  <si>
    <t>A10AE56</t>
  </si>
  <si>
    <t>C09BA02</t>
  </si>
  <si>
    <t>C05AX05</t>
  </si>
  <si>
    <t>B02BB01</t>
  </si>
  <si>
    <t>B03AB04</t>
  </si>
  <si>
    <t>B02BX04</t>
  </si>
  <si>
    <t>R05CB13</t>
  </si>
  <si>
    <t>J05AR05</t>
  </si>
  <si>
    <t>J07BD54</t>
  </si>
  <si>
    <t>R05CB06</t>
  </si>
  <si>
    <t>J05AF02</t>
  </si>
  <si>
    <t>J05AE07</t>
  </si>
  <si>
    <t>S01LA04</t>
  </si>
  <si>
    <t>S01KA51</t>
  </si>
  <si>
    <t>N02CC01</t>
  </si>
  <si>
    <t>L01DC03</t>
  </si>
  <si>
    <t>J07CA01</t>
  </si>
  <si>
    <t>V09CA02</t>
  </si>
  <si>
    <t>V08CA03</t>
  </si>
  <si>
    <t>V09FX03</t>
  </si>
  <si>
    <t>L01XE24</t>
  </si>
  <si>
    <t>R03DA11</t>
  </si>
  <si>
    <t>R06AA59</t>
  </si>
  <si>
    <t>M02AA10</t>
  </si>
  <si>
    <t>R03BA05</t>
  </si>
  <si>
    <t>V09GA01</t>
  </si>
  <si>
    <t>P03AC04</t>
  </si>
  <si>
    <t>S01BC10</t>
  </si>
  <si>
    <t>G04BX06</t>
  </si>
  <si>
    <t>A04AA05</t>
  </si>
  <si>
    <t>B05DB99</t>
  </si>
  <si>
    <t>G03AA15</t>
  </si>
  <si>
    <t>D01AC05</t>
  </si>
  <si>
    <t>A06AB08</t>
  </si>
  <si>
    <t>G01AF11</t>
  </si>
  <si>
    <t>D08AC05</t>
  </si>
  <si>
    <t>G04BD02</t>
  </si>
  <si>
    <t>G03GA01</t>
  </si>
  <si>
    <t>A07BC05</t>
  </si>
  <si>
    <t>J01DD08</t>
  </si>
  <si>
    <t>A03AA06</t>
  </si>
  <si>
    <t>D01AE12</t>
  </si>
  <si>
    <t>C05CA01</t>
  </si>
  <si>
    <t>B03AC99</t>
  </si>
  <si>
    <t>D11AX18</t>
  </si>
  <si>
    <t>N06AX16</t>
  </si>
  <si>
    <t>V09GA04</t>
  </si>
  <si>
    <t>R06AE09</t>
  </si>
  <si>
    <t>L04AB06</t>
  </si>
  <si>
    <t>S01GA01</t>
  </si>
  <si>
    <t>S01KA01</t>
  </si>
  <si>
    <t>L01XX24</t>
  </si>
  <si>
    <t>V08AD01</t>
  </si>
  <si>
    <t>J07AH01</t>
  </si>
  <si>
    <t>N05CF01</t>
  </si>
  <si>
    <t>S01GX08</t>
  </si>
  <si>
    <t>R03AL04</t>
  </si>
  <si>
    <t>R01AD08</t>
  </si>
  <si>
    <t>J05AF10</t>
  </si>
  <si>
    <t>V09CA01</t>
  </si>
  <si>
    <t>S01JA01</t>
  </si>
  <si>
    <t>V09CA06</t>
  </si>
  <si>
    <t>L04AC10</t>
  </si>
  <si>
    <t>S01AA04</t>
  </si>
  <si>
    <t>V08CA08</t>
  </si>
  <si>
    <t>R06AB54</t>
  </si>
  <si>
    <t>S02CA06</t>
  </si>
  <si>
    <t>N05BA08</t>
  </si>
  <si>
    <t>N01BA02</t>
  </si>
  <si>
    <t>R06AX02</t>
  </si>
  <si>
    <t>J05AE11</t>
  </si>
  <si>
    <t>G02CC01</t>
  </si>
  <si>
    <t>G03CX01</t>
  </si>
  <si>
    <t>A01AA01</t>
  </si>
  <si>
    <t>C01AA05</t>
  </si>
  <si>
    <t>B05AA05</t>
  </si>
  <si>
    <t>B01AC11</t>
  </si>
  <si>
    <t>D04AB07</t>
  </si>
  <si>
    <t>B05CX10</t>
  </si>
  <si>
    <t>A10AD05</t>
  </si>
  <si>
    <t>D01AC08</t>
  </si>
  <si>
    <t>A10AD06</t>
  </si>
  <si>
    <t>A07FA51</t>
  </si>
  <si>
    <t>C09DA03</t>
  </si>
  <si>
    <t>C09CA06</t>
  </si>
  <si>
    <t>J01EC02</t>
  </si>
  <si>
    <t>A06AG04</t>
  </si>
  <si>
    <t>B05CB10</t>
  </si>
  <si>
    <t>C09XA52</t>
  </si>
  <si>
    <t>A02BC03</t>
  </si>
  <si>
    <t>G03GA08</t>
  </si>
  <si>
    <t>D09AA12</t>
  </si>
  <si>
    <t>C10AA01</t>
  </si>
  <si>
    <t>B06AA03</t>
  </si>
  <si>
    <t>G03GB02</t>
  </si>
  <si>
    <t>C09AA04</t>
  </si>
  <si>
    <t>D04AB01</t>
  </si>
  <si>
    <t>A10BD08</t>
  </si>
  <si>
    <t>C01CA31</t>
  </si>
  <si>
    <t>Fecha Corte</t>
  </si>
  <si>
    <t>Diciembre</t>
  </si>
  <si>
    <t>Estado</t>
  </si>
  <si>
    <t>Tipo Identificación</t>
  </si>
  <si>
    <t>Tipo Regimen</t>
  </si>
  <si>
    <t>Genero</t>
  </si>
  <si>
    <t>PE</t>
  </si>
  <si>
    <t>Total PE</t>
  </si>
  <si>
    <t>CONTRIBUTIVO</t>
  </si>
  <si>
    <t>Total CONTRIBUTIVO</t>
  </si>
  <si>
    <t>SUBSIDIADO</t>
  </si>
  <si>
    <t>Total SUBSIDIADO</t>
  </si>
  <si>
    <t>#population+f</t>
  </si>
  <si>
    <t>#population+m</t>
  </si>
  <si>
    <t>#population+total</t>
  </si>
  <si>
    <t>Metadata_tipo</t>
  </si>
  <si>
    <t>Descripción</t>
  </si>
  <si>
    <t>Base situación de migrantes venezolanos en salud</t>
  </si>
  <si>
    <t>Variables que lo conforman</t>
  </si>
  <si>
    <t>Atenciones en salud </t>
  </si>
  <si>
    <t>Afiliados al SGSSS</t>
  </si>
  <si>
    <t>Permiso Especial de Permanencia </t>
  </si>
  <si>
    <t>Descripción </t>
  </si>
  <si>
    <t>Contiene información variada de migración Colombia, atención en salud, personas migrantes venezolanas por atenciones en salud, afiliados al SGSSS, Permiso Especial de Permanencia, diagnósticos, tipo de régimen y medicamentos.</t>
  </si>
  <si>
    <t>Desagregación geográfica</t>
  </si>
  <si>
    <t>Nacional</t>
  </si>
  <si>
    <t>Departamental</t>
  </si>
  <si>
    <t>Municipal </t>
  </si>
  <si>
    <t>Desagregación poblacional</t>
  </si>
  <si>
    <t>Personas migrantes venezolanas </t>
  </si>
  <si>
    <t>Unidad</t>
  </si>
  <si>
    <t>Registro  </t>
  </si>
  <si>
    <t>Serie</t>
  </si>
  <si>
    <t>2017 -2020</t>
  </si>
  <si>
    <t>Periodicidad </t>
  </si>
  <si>
    <t>Anual </t>
  </si>
  <si>
    <t>Fuente</t>
  </si>
  <si>
    <t>Migración Colombia, Ministerio de Salud, Subregistro</t>
  </si>
  <si>
    <t>Limitaciones y observaciones</t>
  </si>
  <si>
    <t>Subregistro de la información en todas las fuentes</t>
  </si>
  <si>
    <t>Publicación en plataforma humanitaria</t>
  </si>
  <si>
    <t>https://data.humdata.org/dataset/base-situacion-de-migrantes-venezolanos-en-salud</t>
  </si>
  <si>
    <t>Publicación en plataformas oficiales</t>
  </si>
  <si>
    <t>No aplica</t>
  </si>
  <si>
    <t>Sector</t>
  </si>
  <si>
    <t>SALUD</t>
  </si>
  <si>
    <t>Tema</t>
  </si>
  <si>
    <t>Condiciones de salud en migración </t>
  </si>
  <si>
    <t>Refugiados / Migrantes</t>
  </si>
  <si>
    <t>Aplica </t>
  </si>
  <si>
    <t>VARIABLE</t>
  </si>
  <si>
    <t xml:space="preserve">Divipola </t>
  </si>
  <si>
    <t>Hombre</t>
  </si>
  <si>
    <t>Mujer</t>
  </si>
  <si>
    <t>DESCRIPCION</t>
  </si>
  <si>
    <t>Pais Nacionalidad</t>
  </si>
  <si>
    <t>Código Dane del departamento de residencia</t>
  </si>
  <si>
    <t>Departamento de residencia</t>
  </si>
  <si>
    <t>Municipio de Residencia</t>
  </si>
  <si>
    <t>Género</t>
  </si>
  <si>
    <t>nro personas totales</t>
  </si>
  <si>
    <t>Nro de veces que se atiende a alguien</t>
  </si>
  <si>
    <t>Nro de personas únicas atendidas</t>
  </si>
  <si>
    <t xml:space="preserve">Nro de personas bajo la condicion especificada </t>
  </si>
  <si>
    <t xml:space="preserve">Tipo de Registros Individuales de Prestación de Servicios de Salud </t>
  </si>
  <si>
    <t xml:space="preserve">Clasificación Internacional de
Enfermedades, </t>
  </si>
  <si>
    <t>Clasificación Internacional de
Enfermedades, Grupo</t>
  </si>
  <si>
    <t>Clasificación Internacional de
Enfermedades, subgrupo</t>
  </si>
  <si>
    <t>VALORES</t>
  </si>
  <si>
    <t>Colombia</t>
  </si>
  <si>
    <t>Valor Numerico</t>
  </si>
  <si>
    <t xml:space="preserve"> Amazonas</t>
  </si>
  <si>
    <t xml:space="preserve"> Abejorral</t>
  </si>
  <si>
    <t xml:space="preserve"> Antioquia</t>
  </si>
  <si>
    <t xml:space="preserve"> Abrego</t>
  </si>
  <si>
    <t xml:space="preserve"> Arauca</t>
  </si>
  <si>
    <t xml:space="preserve"> Acacías</t>
  </si>
  <si>
    <t xml:space="preserve"> Archipiélago de San Andrés, Providencia y Santa Catalina</t>
  </si>
  <si>
    <t xml:space="preserve"> Acandí</t>
  </si>
  <si>
    <t xml:space="preserve"> Atlántico</t>
  </si>
  <si>
    <t xml:space="preserve"> Acevedo</t>
  </si>
  <si>
    <t xml:space="preserve"> Bogotá, D.C.</t>
  </si>
  <si>
    <t xml:space="preserve"> Achí</t>
  </si>
  <si>
    <t xml:space="preserve"> Bolívar</t>
  </si>
  <si>
    <t xml:space="preserve"> Aguachica</t>
  </si>
  <si>
    <t xml:space="preserve"> Boyacá</t>
  </si>
  <si>
    <t xml:space="preserve"> Aguadas</t>
  </si>
  <si>
    <t xml:space="preserve"> Caldas</t>
  </si>
  <si>
    <t xml:space="preserve"> Aguazul</t>
  </si>
  <si>
    <t xml:space="preserve"> Caquetá</t>
  </si>
  <si>
    <t xml:space="preserve"> Agustín Codazzi</t>
  </si>
  <si>
    <t xml:space="preserve"> Casanare</t>
  </si>
  <si>
    <t xml:space="preserve"> Aipe</t>
  </si>
  <si>
    <t xml:space="preserve"> Cauca</t>
  </si>
  <si>
    <t xml:space="preserve"> Albán</t>
  </si>
  <si>
    <t xml:space="preserve"> Cesar</t>
  </si>
  <si>
    <t xml:space="preserve"> Albania</t>
  </si>
  <si>
    <t xml:space="preserve"> Chocó</t>
  </si>
  <si>
    <t xml:space="preserve"> Alcalá</t>
  </si>
  <si>
    <t xml:space="preserve"> Córdoba</t>
  </si>
  <si>
    <t xml:space="preserve"> Aldana</t>
  </si>
  <si>
    <t xml:space="preserve"> Cundinamarca</t>
  </si>
  <si>
    <t xml:space="preserve"> Algarrobo</t>
  </si>
  <si>
    <t xml:space="preserve"> Guaviare</t>
  </si>
  <si>
    <t xml:space="preserve"> Algeciras</t>
  </si>
  <si>
    <t xml:space="preserve"> Huila</t>
  </si>
  <si>
    <t xml:space="preserve"> Almaguer</t>
  </si>
  <si>
    <t xml:space="preserve"> La Guajira</t>
  </si>
  <si>
    <t xml:space="preserve"> Almeida</t>
  </si>
  <si>
    <t xml:space="preserve"> Magdalena</t>
  </si>
  <si>
    <t xml:space="preserve"> Altos Del Rosario</t>
  </si>
  <si>
    <t xml:space="preserve"> Meta</t>
  </si>
  <si>
    <t xml:space="preserve"> Alvarado</t>
  </si>
  <si>
    <t xml:space="preserve"> Nariño</t>
  </si>
  <si>
    <t xml:space="preserve"> Amagá</t>
  </si>
  <si>
    <t xml:space="preserve"> Norte de Santander</t>
  </si>
  <si>
    <t xml:space="preserve"> Amalfi</t>
  </si>
  <si>
    <t xml:space="preserve"> Putumayo</t>
  </si>
  <si>
    <t xml:space="preserve"> Anapoima</t>
  </si>
  <si>
    <t xml:space="preserve"> Quindio</t>
  </si>
  <si>
    <t xml:space="preserve"> Andalucía</t>
  </si>
  <si>
    <t xml:space="preserve"> Risaralda</t>
  </si>
  <si>
    <t xml:space="preserve"> Andes</t>
  </si>
  <si>
    <t xml:space="preserve"> Santander</t>
  </si>
  <si>
    <t xml:space="preserve"> Angelópolis</t>
  </si>
  <si>
    <t xml:space="preserve"> Sucre</t>
  </si>
  <si>
    <t xml:space="preserve"> Angostura</t>
  </si>
  <si>
    <t xml:space="preserve"> Tolima</t>
  </si>
  <si>
    <t xml:space="preserve"> Anorí</t>
  </si>
  <si>
    <t xml:space="preserve"> Valle del Cauca</t>
  </si>
  <si>
    <t xml:space="preserve"> Anserma</t>
  </si>
  <si>
    <t xml:space="preserve"> Vaupés</t>
  </si>
  <si>
    <t xml:space="preserve"> Ansermanuevo</t>
  </si>
  <si>
    <t xml:space="preserve"> Vichada</t>
  </si>
  <si>
    <t xml:space="preserve"> Anza</t>
  </si>
  <si>
    <t xml:space="preserve"> Apartadó</t>
  </si>
  <si>
    <t xml:space="preserve"> Aracataca</t>
  </si>
  <si>
    <t xml:space="preserve"> Aranzazu</t>
  </si>
  <si>
    <t xml:space="preserve"> Aratoca</t>
  </si>
  <si>
    <t xml:space="preserve"> Arauquita</t>
  </si>
  <si>
    <t xml:space="preserve"> Arboledas</t>
  </si>
  <si>
    <t xml:space="preserve"> Arboletes</t>
  </si>
  <si>
    <t xml:space="preserve"> Arcabuco</t>
  </si>
  <si>
    <t xml:space="preserve"> Arenal</t>
  </si>
  <si>
    <t xml:space="preserve"> Argelia</t>
  </si>
  <si>
    <t xml:space="preserve"> Ariguaní</t>
  </si>
  <si>
    <t xml:space="preserve"> Arjona</t>
  </si>
  <si>
    <t xml:space="preserve"> Armenia</t>
  </si>
  <si>
    <t xml:space="preserve"> Armero</t>
  </si>
  <si>
    <t xml:space="preserve"> Arroyohondo</t>
  </si>
  <si>
    <t xml:space="preserve"> Astrea</t>
  </si>
  <si>
    <t xml:space="preserve"> Ayapel</t>
  </si>
  <si>
    <t xml:space="preserve"> Bahía Solano</t>
  </si>
  <si>
    <t xml:space="preserve"> Balboa</t>
  </si>
  <si>
    <t xml:space="preserve"> Baranoa</t>
  </si>
  <si>
    <t xml:space="preserve"> Barbacoas</t>
  </si>
  <si>
    <t xml:space="preserve"> Barbosa</t>
  </si>
  <si>
    <t xml:space="preserve"> Barrancabermeja</t>
  </si>
  <si>
    <t xml:space="preserve"> Barrancas</t>
  </si>
  <si>
    <t xml:space="preserve"> Barranco De Loba</t>
  </si>
  <si>
    <t xml:space="preserve"> Barranquilla</t>
  </si>
  <si>
    <t xml:space="preserve"> Becerril</t>
  </si>
  <si>
    <t xml:space="preserve"> Belén</t>
  </si>
  <si>
    <t xml:space="preserve"> Belén De Los Andaquies</t>
  </si>
  <si>
    <t xml:space="preserve"> Belén De Umbría</t>
  </si>
  <si>
    <t xml:space="preserve"> Bello</t>
  </si>
  <si>
    <t xml:space="preserve"> Betania</t>
  </si>
  <si>
    <t xml:space="preserve"> Betulia</t>
  </si>
  <si>
    <t xml:space="preserve"> Bituima</t>
  </si>
  <si>
    <t xml:space="preserve"> Boavita</t>
  </si>
  <si>
    <t xml:space="preserve"> Bochalema</t>
  </si>
  <si>
    <t xml:space="preserve"> Bojacá</t>
  </si>
  <si>
    <t xml:space="preserve"> Bosconia</t>
  </si>
  <si>
    <t xml:space="preserve"> Briceño</t>
  </si>
  <si>
    <t xml:space="preserve"> Bucaramanga</t>
  </si>
  <si>
    <t xml:space="preserve"> Buenaventura</t>
  </si>
  <si>
    <t xml:space="preserve"> Buenavista</t>
  </si>
  <si>
    <t xml:space="preserve"> Buenos Aires</t>
  </si>
  <si>
    <t xml:space="preserve"> Buesaco</t>
  </si>
  <si>
    <t xml:space="preserve"> Bugalagrande</t>
  </si>
  <si>
    <t xml:space="preserve"> Cáceres</t>
  </si>
  <si>
    <t xml:space="preserve"> Cachipay</t>
  </si>
  <si>
    <t xml:space="preserve"> Caicedonia</t>
  </si>
  <si>
    <t xml:space="preserve"> Caimito</t>
  </si>
  <si>
    <t xml:space="preserve"> Cajamarca</t>
  </si>
  <si>
    <t xml:space="preserve"> Cajibío</t>
  </si>
  <si>
    <t xml:space="preserve"> Cajicá</t>
  </si>
  <si>
    <t xml:space="preserve"> Calamar</t>
  </si>
  <si>
    <t xml:space="preserve"> Calarca</t>
  </si>
  <si>
    <t xml:space="preserve"> Caldono</t>
  </si>
  <si>
    <t xml:space="preserve"> Cali</t>
  </si>
  <si>
    <t xml:space="preserve"> Calima</t>
  </si>
  <si>
    <t xml:space="preserve"> Caloto</t>
  </si>
  <si>
    <t xml:space="preserve"> Campamento</t>
  </si>
  <si>
    <t xml:space="preserve"> Campo De La Cruz</t>
  </si>
  <si>
    <t xml:space="preserve"> Campoalegre</t>
  </si>
  <si>
    <t xml:space="preserve"> Canalete</t>
  </si>
  <si>
    <t xml:space="preserve"> Candelaria</t>
  </si>
  <si>
    <t xml:space="preserve"> Cantagallo</t>
  </si>
  <si>
    <t xml:space="preserve"> Caqueza</t>
  </si>
  <si>
    <t xml:space="preserve"> Caracolí</t>
  </si>
  <si>
    <t xml:space="preserve"> Carepa</t>
  </si>
  <si>
    <t xml:space="preserve"> Carmen De Apicalá</t>
  </si>
  <si>
    <t xml:space="preserve"> Carmen Del Darien</t>
  </si>
  <si>
    <t xml:space="preserve"> Carolina</t>
  </si>
  <si>
    <t xml:space="preserve"> Cartagena</t>
  </si>
  <si>
    <t xml:space="preserve"> Cartago</t>
  </si>
  <si>
    <t xml:space="preserve"> Casabianca</t>
  </si>
  <si>
    <t xml:space="preserve"> Castilla La Nueva</t>
  </si>
  <si>
    <t xml:space="preserve"> Caucasia</t>
  </si>
  <si>
    <t xml:space="preserve"> Cereté</t>
  </si>
  <si>
    <t xml:space="preserve"> Cerro San Antonio</t>
  </si>
  <si>
    <t xml:space="preserve"> Cértegui</t>
  </si>
  <si>
    <t xml:space="preserve"> Chaparral</t>
  </si>
  <si>
    <t xml:space="preserve"> Chía</t>
  </si>
  <si>
    <t xml:space="preserve"> Chibolo</t>
  </si>
  <si>
    <t xml:space="preserve"> Chigorodó</t>
  </si>
  <si>
    <t xml:space="preserve"> Chima</t>
  </si>
  <si>
    <t xml:space="preserve"> Chimá</t>
  </si>
  <si>
    <t xml:space="preserve"> Chimichagua</t>
  </si>
  <si>
    <t xml:space="preserve"> Chinácota</t>
  </si>
  <si>
    <t xml:space="preserve"> Chinchiná</t>
  </si>
  <si>
    <t xml:space="preserve"> Chinú</t>
  </si>
  <si>
    <t xml:space="preserve"> Chiquinquirá</t>
  </si>
  <si>
    <t xml:space="preserve"> Chiriguaná</t>
  </si>
  <si>
    <t xml:space="preserve"> Choachí</t>
  </si>
  <si>
    <t xml:space="preserve"> Chocontá</t>
  </si>
  <si>
    <t xml:space="preserve"> Cicuco</t>
  </si>
  <si>
    <t xml:space="preserve"> Ciénaga</t>
  </si>
  <si>
    <t xml:space="preserve"> Ciénaga De Oro</t>
  </si>
  <si>
    <t xml:space="preserve"> Cimitarra</t>
  </si>
  <si>
    <t xml:space="preserve"> Circasia</t>
  </si>
  <si>
    <t xml:space="preserve"> Cisneros</t>
  </si>
  <si>
    <t xml:space="preserve"> Ciudad Bolívar</t>
  </si>
  <si>
    <t xml:space="preserve"> Clemencia</t>
  </si>
  <si>
    <t xml:space="preserve"> Coello</t>
  </si>
  <si>
    <t xml:space="preserve"> Colombia</t>
  </si>
  <si>
    <t xml:space="preserve"> Colón</t>
  </si>
  <si>
    <t xml:space="preserve"> Cómbita</t>
  </si>
  <si>
    <t xml:space="preserve"> Concordia</t>
  </si>
  <si>
    <t xml:space="preserve"> Condoto</t>
  </si>
  <si>
    <t xml:space="preserve"> Consaca</t>
  </si>
  <si>
    <t xml:space="preserve"> Convención</t>
  </si>
  <si>
    <t xml:space="preserve"> Copacabana</t>
  </si>
  <si>
    <t xml:space="preserve"> Corinto</t>
  </si>
  <si>
    <t xml:space="preserve"> Corozal</t>
  </si>
  <si>
    <t xml:space="preserve"> Cota</t>
  </si>
  <si>
    <t xml:space="preserve"> Cotorra</t>
  </si>
  <si>
    <t xml:space="preserve"> Coveñas</t>
  </si>
  <si>
    <t xml:space="preserve"> Cuaspud</t>
  </si>
  <si>
    <t xml:space="preserve"> Cúcuta</t>
  </si>
  <si>
    <t xml:space="preserve"> Cumaribo</t>
  </si>
  <si>
    <t xml:space="preserve"> Cumbal</t>
  </si>
  <si>
    <t xml:space="preserve"> Curumaní</t>
  </si>
  <si>
    <t xml:space="preserve"> Dabeiba</t>
  </si>
  <si>
    <t xml:space="preserve"> Dagua</t>
  </si>
  <si>
    <t xml:space="preserve"> Dibulla</t>
  </si>
  <si>
    <t xml:space="preserve"> Distracción</t>
  </si>
  <si>
    <t xml:space="preserve"> Don Matías</t>
  </si>
  <si>
    <t xml:space="preserve"> Dosquebradas</t>
  </si>
  <si>
    <t xml:space="preserve"> Duitama</t>
  </si>
  <si>
    <t xml:space="preserve"> El Bagre</t>
  </si>
  <si>
    <t xml:space="preserve"> El Banco</t>
  </si>
  <si>
    <t xml:space="preserve"> El Cairo</t>
  </si>
  <si>
    <t xml:space="preserve"> El Carmen</t>
  </si>
  <si>
    <t xml:space="preserve"> El Carmen De Bolívar</t>
  </si>
  <si>
    <t xml:space="preserve"> El Carmen De Chucurí</t>
  </si>
  <si>
    <t xml:space="preserve"> El Carmen De Viboral</t>
  </si>
  <si>
    <t xml:space="preserve"> El Cerrito</t>
  </si>
  <si>
    <t xml:space="preserve"> El Charco</t>
  </si>
  <si>
    <t xml:space="preserve"> El Colegio</t>
  </si>
  <si>
    <t xml:space="preserve"> El Copey</t>
  </si>
  <si>
    <t xml:space="preserve"> El Doncello</t>
  </si>
  <si>
    <t xml:space="preserve"> El Dorado</t>
  </si>
  <si>
    <t xml:space="preserve"> El Dovio</t>
  </si>
  <si>
    <t xml:space="preserve"> El Guamo</t>
  </si>
  <si>
    <t xml:space="preserve"> El Paso</t>
  </si>
  <si>
    <t xml:space="preserve"> El Peñol</t>
  </si>
  <si>
    <t xml:space="preserve"> El Piñon</t>
  </si>
  <si>
    <t xml:space="preserve"> El Retén</t>
  </si>
  <si>
    <t xml:space="preserve"> El Retorno</t>
  </si>
  <si>
    <t xml:space="preserve"> El Rosal</t>
  </si>
  <si>
    <t xml:space="preserve"> El Rosario</t>
  </si>
  <si>
    <t xml:space="preserve"> El Santuario</t>
  </si>
  <si>
    <t xml:space="preserve"> El Tarra</t>
  </si>
  <si>
    <t xml:space="preserve"> El Zulia</t>
  </si>
  <si>
    <t xml:space="preserve"> Elías</t>
  </si>
  <si>
    <t xml:space="preserve"> Envigado</t>
  </si>
  <si>
    <t xml:space="preserve"> Espinal</t>
  </si>
  <si>
    <t xml:space="preserve"> Facatativá</t>
  </si>
  <si>
    <t xml:space="preserve"> Filadelfia</t>
  </si>
  <si>
    <t xml:space="preserve"> Filandia</t>
  </si>
  <si>
    <t xml:space="preserve"> Flandes</t>
  </si>
  <si>
    <t xml:space="preserve"> Florencia</t>
  </si>
  <si>
    <t xml:space="preserve"> Florida</t>
  </si>
  <si>
    <t xml:space="preserve"> Floridablanca</t>
  </si>
  <si>
    <t xml:space="preserve"> Fonseca</t>
  </si>
  <si>
    <t xml:space="preserve"> Fortul</t>
  </si>
  <si>
    <t xml:space="preserve"> Francisco Pizarro</t>
  </si>
  <si>
    <t xml:space="preserve"> Fredonia</t>
  </si>
  <si>
    <t xml:space="preserve"> Frontino</t>
  </si>
  <si>
    <t xml:space="preserve"> Fundación</t>
  </si>
  <si>
    <t xml:space="preserve"> Funza</t>
  </si>
  <si>
    <t xml:space="preserve"> Fúquene</t>
  </si>
  <si>
    <t xml:space="preserve"> Fusagasugá</t>
  </si>
  <si>
    <t xml:space="preserve"> Galapa</t>
  </si>
  <si>
    <t xml:space="preserve"> Galeras</t>
  </si>
  <si>
    <t xml:space="preserve"> Gamarra</t>
  </si>
  <si>
    <t xml:space="preserve"> Garzón</t>
  </si>
  <si>
    <t xml:space="preserve"> Génova</t>
  </si>
  <si>
    <t xml:space="preserve"> Gigante</t>
  </si>
  <si>
    <t xml:space="preserve"> Ginebra</t>
  </si>
  <si>
    <t xml:space="preserve"> Girardot</t>
  </si>
  <si>
    <t xml:space="preserve"> Girardota</t>
  </si>
  <si>
    <t xml:space="preserve"> Girón</t>
  </si>
  <si>
    <t xml:space="preserve"> Granada</t>
  </si>
  <si>
    <t xml:space="preserve"> Guacarí</t>
  </si>
  <si>
    <t xml:space="preserve"> Guachené</t>
  </si>
  <si>
    <t xml:space="preserve"> Guachetá</t>
  </si>
  <si>
    <t xml:space="preserve"> Guadalajara De Buga</t>
  </si>
  <si>
    <t xml:space="preserve"> Guaduas</t>
  </si>
  <si>
    <t xml:space="preserve"> Guaitarilla</t>
  </si>
  <si>
    <t xml:space="preserve"> Guamal</t>
  </si>
  <si>
    <t xml:space="preserve"> Guamo</t>
  </si>
  <si>
    <t xml:space="preserve"> Guapi</t>
  </si>
  <si>
    <t xml:space="preserve"> Guaranda</t>
  </si>
  <si>
    <t xml:space="preserve"> Guarne</t>
  </si>
  <si>
    <t xml:space="preserve"> Guatape</t>
  </si>
  <si>
    <t xml:space="preserve"> Guática</t>
  </si>
  <si>
    <t xml:space="preserve"> Hatillo De Loba</t>
  </si>
  <si>
    <t xml:space="preserve"> Heliconia</t>
  </si>
  <si>
    <t xml:space="preserve"> Hobo</t>
  </si>
  <si>
    <t xml:space="preserve"> Honda</t>
  </si>
  <si>
    <t xml:space="preserve"> Ibagué</t>
  </si>
  <si>
    <t xml:space="preserve"> Ipiales</t>
  </si>
  <si>
    <t xml:space="preserve"> Iquira</t>
  </si>
  <si>
    <t xml:space="preserve"> Isnos</t>
  </si>
  <si>
    <t xml:space="preserve"> Istmina</t>
  </si>
  <si>
    <t xml:space="preserve"> Itagui</t>
  </si>
  <si>
    <t xml:space="preserve"> Ituango</t>
  </si>
  <si>
    <t xml:space="preserve"> Jamundí</t>
  </si>
  <si>
    <t xml:space="preserve"> Jardín</t>
  </si>
  <si>
    <t xml:space="preserve"> Jericó</t>
  </si>
  <si>
    <t xml:space="preserve"> Juan De Acosta</t>
  </si>
  <si>
    <t xml:space="preserve"> La Apartada</t>
  </si>
  <si>
    <t xml:space="preserve"> La Belleza</t>
  </si>
  <si>
    <t xml:space="preserve"> La Calera</t>
  </si>
  <si>
    <t xml:space="preserve"> La Ceja</t>
  </si>
  <si>
    <t xml:space="preserve"> La Chorrera</t>
  </si>
  <si>
    <t xml:space="preserve"> La Cruz</t>
  </si>
  <si>
    <t xml:space="preserve"> La Dorada</t>
  </si>
  <si>
    <t xml:space="preserve"> La Estrella</t>
  </si>
  <si>
    <t xml:space="preserve"> La Gloria</t>
  </si>
  <si>
    <t xml:space="preserve"> La Jagua De Ibirico</t>
  </si>
  <si>
    <t xml:space="preserve"> La Macarena</t>
  </si>
  <si>
    <t xml:space="preserve"> La Merced</t>
  </si>
  <si>
    <t xml:space="preserve"> La Mesa</t>
  </si>
  <si>
    <t xml:space="preserve"> La Montañita</t>
  </si>
  <si>
    <t xml:space="preserve"> La Paz</t>
  </si>
  <si>
    <t xml:space="preserve"> La Pedrera</t>
  </si>
  <si>
    <t xml:space="preserve"> La Pintada</t>
  </si>
  <si>
    <t xml:space="preserve"> La Plata</t>
  </si>
  <si>
    <t xml:space="preserve"> La Playa</t>
  </si>
  <si>
    <t xml:space="preserve"> La Tebaida</t>
  </si>
  <si>
    <t xml:space="preserve"> La Tola</t>
  </si>
  <si>
    <t xml:space="preserve"> La Unión</t>
  </si>
  <si>
    <t xml:space="preserve"> La Uvita</t>
  </si>
  <si>
    <t xml:space="preserve"> La Victoria</t>
  </si>
  <si>
    <t xml:space="preserve"> La Virginia</t>
  </si>
  <si>
    <t xml:space="preserve"> Lebríja</t>
  </si>
  <si>
    <t xml:space="preserve"> Leguízamo</t>
  </si>
  <si>
    <t xml:space="preserve"> Lérida</t>
  </si>
  <si>
    <t xml:space="preserve"> Leticia</t>
  </si>
  <si>
    <t xml:space="preserve"> Líbano</t>
  </si>
  <si>
    <t xml:space="preserve"> Liborina</t>
  </si>
  <si>
    <t xml:space="preserve"> Linares</t>
  </si>
  <si>
    <t xml:space="preserve"> López</t>
  </si>
  <si>
    <t xml:space="preserve"> Lorica</t>
  </si>
  <si>
    <t xml:space="preserve"> Los Córdobas</t>
  </si>
  <si>
    <t xml:space="preserve"> Los Palmitos</t>
  </si>
  <si>
    <t xml:space="preserve"> Los Patios</t>
  </si>
  <si>
    <t xml:space="preserve"> Luruaco</t>
  </si>
  <si>
    <t xml:space="preserve"> Macanal</t>
  </si>
  <si>
    <t xml:space="preserve"> Madrid</t>
  </si>
  <si>
    <t xml:space="preserve"> Magangué</t>
  </si>
  <si>
    <t xml:space="preserve"> Magüi</t>
  </si>
  <si>
    <t xml:space="preserve"> Mahates</t>
  </si>
  <si>
    <t xml:space="preserve"> Maicao</t>
  </si>
  <si>
    <t xml:space="preserve"> Majagual</t>
  </si>
  <si>
    <t xml:space="preserve"> Malambo</t>
  </si>
  <si>
    <t xml:space="preserve"> Manatí</t>
  </si>
  <si>
    <t xml:space="preserve"> Manaure</t>
  </si>
  <si>
    <t xml:space="preserve"> Maní</t>
  </si>
  <si>
    <t xml:space="preserve"> Manizales</t>
  </si>
  <si>
    <t xml:space="preserve"> Manzanares</t>
  </si>
  <si>
    <t xml:space="preserve"> Margarita</t>
  </si>
  <si>
    <t xml:space="preserve"> María La Baja</t>
  </si>
  <si>
    <t xml:space="preserve"> Marinilla</t>
  </si>
  <si>
    <t xml:space="preserve"> Maripí</t>
  </si>
  <si>
    <t xml:space="preserve"> Mariquita</t>
  </si>
  <si>
    <t xml:space="preserve"> Marmato</t>
  </si>
  <si>
    <t xml:space="preserve"> Medellín</t>
  </si>
  <si>
    <t xml:space="preserve"> Medio San Juan</t>
  </si>
  <si>
    <t xml:space="preserve"> Melgar</t>
  </si>
  <si>
    <t xml:space="preserve"> Mercaderes</t>
  </si>
  <si>
    <t xml:space="preserve"> Mesetas</t>
  </si>
  <si>
    <t xml:space="preserve"> Miranda</t>
  </si>
  <si>
    <t xml:space="preserve"> Mistrató</t>
  </si>
  <si>
    <t xml:space="preserve"> Mocoa</t>
  </si>
  <si>
    <t xml:space="preserve"> Mogotes</t>
  </si>
  <si>
    <t xml:space="preserve"> Momil</t>
  </si>
  <si>
    <t xml:space="preserve"> Mompós</t>
  </si>
  <si>
    <t xml:space="preserve"> Moñitos</t>
  </si>
  <si>
    <t xml:space="preserve"> Montebello</t>
  </si>
  <si>
    <t xml:space="preserve"> Montelíbano</t>
  </si>
  <si>
    <t xml:space="preserve"> Montenegro</t>
  </si>
  <si>
    <t xml:space="preserve"> Montería</t>
  </si>
  <si>
    <t xml:space="preserve"> Monterrey</t>
  </si>
  <si>
    <t xml:space="preserve"> Morales</t>
  </si>
  <si>
    <t xml:space="preserve"> Morroa</t>
  </si>
  <si>
    <t xml:space="preserve"> Mosquera</t>
  </si>
  <si>
    <t xml:space="preserve"> Murindó</t>
  </si>
  <si>
    <t xml:space="preserve"> Mutatá</t>
  </si>
  <si>
    <t xml:space="preserve"> Natagaima</t>
  </si>
  <si>
    <t xml:space="preserve"> Nechí</t>
  </si>
  <si>
    <t xml:space="preserve"> Necoclí</t>
  </si>
  <si>
    <t xml:space="preserve"> Neira</t>
  </si>
  <si>
    <t xml:space="preserve"> Neiva</t>
  </si>
  <si>
    <t xml:space="preserve"> Nemocón</t>
  </si>
  <si>
    <t xml:space="preserve"> Nobsa</t>
  </si>
  <si>
    <t xml:space="preserve"> Norcasia</t>
  </si>
  <si>
    <t xml:space="preserve"> Obando</t>
  </si>
  <si>
    <t xml:space="preserve"> Ocaña</t>
  </si>
  <si>
    <t xml:space="preserve"> Olaya Herrera</t>
  </si>
  <si>
    <t xml:space="preserve"> Orito</t>
  </si>
  <si>
    <t xml:space="preserve"> Ortega</t>
  </si>
  <si>
    <t xml:space="preserve"> Ovejas</t>
  </si>
  <si>
    <t xml:space="preserve"> Pacho</t>
  </si>
  <si>
    <t xml:space="preserve"> Pácora</t>
  </si>
  <si>
    <t xml:space="preserve"> Padilla</t>
  </si>
  <si>
    <t xml:space="preserve"> Paez</t>
  </si>
  <si>
    <t xml:space="preserve"> Pailitas</t>
  </si>
  <si>
    <t xml:space="preserve"> Paipa</t>
  </si>
  <si>
    <t xml:space="preserve"> Palermo</t>
  </si>
  <si>
    <t xml:space="preserve"> Palestina</t>
  </si>
  <si>
    <t xml:space="preserve"> Palmar De Varela</t>
  </si>
  <si>
    <t xml:space="preserve"> Palmas Del Socorro</t>
  </si>
  <si>
    <t xml:space="preserve"> Palmira</t>
  </si>
  <si>
    <t xml:space="preserve"> Palmito</t>
  </si>
  <si>
    <t xml:space="preserve"> Pamplona</t>
  </si>
  <si>
    <t xml:space="preserve"> Pamplonita</t>
  </si>
  <si>
    <t xml:space="preserve"> Paratebueno</t>
  </si>
  <si>
    <t xml:space="preserve"> Pasto</t>
  </si>
  <si>
    <t xml:space="preserve"> Patía</t>
  </si>
  <si>
    <t xml:space="preserve"> Paz De Ariporo</t>
  </si>
  <si>
    <t xml:space="preserve"> Pelaya</t>
  </si>
  <si>
    <t xml:space="preserve"> Pereira</t>
  </si>
  <si>
    <t xml:space="preserve"> Piedecuesta</t>
  </si>
  <si>
    <t xml:space="preserve"> Piendamó</t>
  </si>
  <si>
    <t xml:space="preserve"> Pijao</t>
  </si>
  <si>
    <t xml:space="preserve"> Pinillos</t>
  </si>
  <si>
    <t xml:space="preserve"> Pitalito</t>
  </si>
  <si>
    <t xml:space="preserve"> Pivijay</t>
  </si>
  <si>
    <t xml:space="preserve"> Planeta Rica</t>
  </si>
  <si>
    <t xml:space="preserve"> Plato</t>
  </si>
  <si>
    <t xml:space="preserve"> Polonuevo</t>
  </si>
  <si>
    <t xml:space="preserve"> Ponedera</t>
  </si>
  <si>
    <t xml:space="preserve"> Popayán</t>
  </si>
  <si>
    <t xml:space="preserve"> Pore</t>
  </si>
  <si>
    <t xml:space="preserve"> Pradera</t>
  </si>
  <si>
    <t xml:space="preserve"> Pueblo Bello</t>
  </si>
  <si>
    <t xml:space="preserve"> Pueblo Nuevo</t>
  </si>
  <si>
    <t xml:space="preserve"> Pueblorrico</t>
  </si>
  <si>
    <t xml:space="preserve"> Puebloviejo</t>
  </si>
  <si>
    <t xml:space="preserve"> Puerto Asís</t>
  </si>
  <si>
    <t xml:space="preserve"> Puerto Berrío</t>
  </si>
  <si>
    <t xml:space="preserve"> Puerto Boyacá</t>
  </si>
  <si>
    <t xml:space="preserve"> Puerto Carreño</t>
  </si>
  <si>
    <t xml:space="preserve"> Puerto Colombia</t>
  </si>
  <si>
    <t xml:space="preserve"> Puerto Concordia</t>
  </si>
  <si>
    <t xml:space="preserve"> Puerto Gaitán</t>
  </si>
  <si>
    <t xml:space="preserve"> Puerto Libertador</t>
  </si>
  <si>
    <t xml:space="preserve"> Puerto López</t>
  </si>
  <si>
    <t xml:space="preserve"> Puerto Nare</t>
  </si>
  <si>
    <t xml:space="preserve"> Puerto Salgar</t>
  </si>
  <si>
    <t xml:space="preserve"> Puerto Santander</t>
  </si>
  <si>
    <t xml:space="preserve"> Puerto Tejada</t>
  </si>
  <si>
    <t xml:space="preserve"> Puerto Triunfo</t>
  </si>
  <si>
    <t xml:space="preserve"> Puerto Wilches</t>
  </si>
  <si>
    <t xml:space="preserve"> Pupiales</t>
  </si>
  <si>
    <t xml:space="preserve"> Puracé</t>
  </si>
  <si>
    <t xml:space="preserve"> Purificación</t>
  </si>
  <si>
    <t xml:space="preserve"> Purísima</t>
  </si>
  <si>
    <t xml:space="preserve"> Quibdó</t>
  </si>
  <si>
    <t xml:space="preserve"> Quimbaya</t>
  </si>
  <si>
    <t xml:space="preserve"> Quinchía</t>
  </si>
  <si>
    <t xml:space="preserve"> Ragonvalia</t>
  </si>
  <si>
    <t xml:space="preserve"> Ramiriquí</t>
  </si>
  <si>
    <t xml:space="preserve"> Regidor</t>
  </si>
  <si>
    <t xml:space="preserve"> Remedios</t>
  </si>
  <si>
    <t xml:space="preserve"> Repelón</t>
  </si>
  <si>
    <t xml:space="preserve"> Restrepo</t>
  </si>
  <si>
    <t xml:space="preserve"> Retiro</t>
  </si>
  <si>
    <t xml:space="preserve"> Ricaurte</t>
  </si>
  <si>
    <t xml:space="preserve"> Río Iro</t>
  </si>
  <si>
    <t xml:space="preserve"> Río Viejo</t>
  </si>
  <si>
    <t xml:space="preserve"> Riofrío</t>
  </si>
  <si>
    <t xml:space="preserve"> Riohacha</t>
  </si>
  <si>
    <t xml:space="preserve"> Rionegro</t>
  </si>
  <si>
    <t xml:space="preserve"> Riosucio</t>
  </si>
  <si>
    <t xml:space="preserve"> Rivera</t>
  </si>
  <si>
    <t xml:space="preserve"> Roberto Payán</t>
  </si>
  <si>
    <t xml:space="preserve"> Roldanillo</t>
  </si>
  <si>
    <t xml:space="preserve"> Rosas</t>
  </si>
  <si>
    <t xml:space="preserve"> Rovira</t>
  </si>
  <si>
    <t xml:space="preserve"> Sabana De Torres</t>
  </si>
  <si>
    <t xml:space="preserve"> Sabanagrande</t>
  </si>
  <si>
    <t xml:space="preserve"> Sabanalarga</t>
  </si>
  <si>
    <t xml:space="preserve"> Sabaneta</t>
  </si>
  <si>
    <t xml:space="preserve"> Sahagún</t>
  </si>
  <si>
    <t xml:space="preserve"> Saladoblanco</t>
  </si>
  <si>
    <t xml:space="preserve"> Salamina</t>
  </si>
  <si>
    <t xml:space="preserve"> Salazar</t>
  </si>
  <si>
    <t xml:space="preserve"> Saldaña</t>
  </si>
  <si>
    <t xml:space="preserve"> Salento</t>
  </si>
  <si>
    <t xml:space="preserve"> Salgar</t>
  </si>
  <si>
    <t xml:space="preserve"> Samacá</t>
  </si>
  <si>
    <t xml:space="preserve"> Samaná</t>
  </si>
  <si>
    <t xml:space="preserve"> Samaniego</t>
  </si>
  <si>
    <t xml:space="preserve"> Sampués</t>
  </si>
  <si>
    <t xml:space="preserve"> San Agustín</t>
  </si>
  <si>
    <t xml:space="preserve"> San Alberto</t>
  </si>
  <si>
    <t xml:space="preserve"> San Andrés</t>
  </si>
  <si>
    <t xml:space="preserve"> San Andres De Tumaco</t>
  </si>
  <si>
    <t xml:space="preserve"> San Andrés Sotavento</t>
  </si>
  <si>
    <t xml:space="preserve"> San Antero</t>
  </si>
  <si>
    <t xml:space="preserve"> San Benito Abad</t>
  </si>
  <si>
    <t xml:space="preserve"> San Bernardo</t>
  </si>
  <si>
    <t xml:space="preserve"> San Bernardo Del Viento</t>
  </si>
  <si>
    <t xml:space="preserve"> San Carlos</t>
  </si>
  <si>
    <t xml:space="preserve"> San Carlos De Guaroa</t>
  </si>
  <si>
    <t xml:space="preserve"> San Cayetano</t>
  </si>
  <si>
    <t xml:space="preserve"> San Cristóbal</t>
  </si>
  <si>
    <t xml:space="preserve"> San Diego</t>
  </si>
  <si>
    <t xml:space="preserve"> San Estanislao</t>
  </si>
  <si>
    <t xml:space="preserve"> San Gil</t>
  </si>
  <si>
    <t xml:space="preserve"> San Jerónimo</t>
  </si>
  <si>
    <t xml:space="preserve"> San José</t>
  </si>
  <si>
    <t xml:space="preserve"> San José De Uré</t>
  </si>
  <si>
    <t xml:space="preserve"> San José Del Fragua</t>
  </si>
  <si>
    <t xml:space="preserve"> San José Del Guaviare</t>
  </si>
  <si>
    <t xml:space="preserve"> San José Del Palmar</t>
  </si>
  <si>
    <t xml:space="preserve"> San Juan De Betulia</t>
  </si>
  <si>
    <t xml:space="preserve"> San Juan Del Cesar</t>
  </si>
  <si>
    <t xml:space="preserve"> San Juan Nepomuceno</t>
  </si>
  <si>
    <t xml:space="preserve"> San Luis</t>
  </si>
  <si>
    <t xml:space="preserve"> San Luis De Gaceno</t>
  </si>
  <si>
    <t xml:space="preserve"> San Luis De Palenque</t>
  </si>
  <si>
    <t xml:space="preserve"> San Luis De Sincé</t>
  </si>
  <si>
    <t xml:space="preserve"> San Marcos</t>
  </si>
  <si>
    <t xml:space="preserve"> San Martín</t>
  </si>
  <si>
    <t xml:space="preserve"> San Martín De Loba</t>
  </si>
  <si>
    <t xml:space="preserve"> San Mateo</t>
  </si>
  <si>
    <t xml:space="preserve"> San Miguel</t>
  </si>
  <si>
    <t xml:space="preserve"> San Onofre</t>
  </si>
  <si>
    <t xml:space="preserve"> San Pablo</t>
  </si>
  <si>
    <t xml:space="preserve"> San Pedro</t>
  </si>
  <si>
    <t xml:space="preserve"> San Pedro De Uraba</t>
  </si>
  <si>
    <t xml:space="preserve"> San Pelayo</t>
  </si>
  <si>
    <t xml:space="preserve"> San Rafael</t>
  </si>
  <si>
    <t xml:space="preserve"> San Roque</t>
  </si>
  <si>
    <t xml:space="preserve"> San Sebastián De Buenavista</t>
  </si>
  <si>
    <t xml:space="preserve"> San Vicente</t>
  </si>
  <si>
    <t xml:space="preserve"> San Vicente Del Caguán</t>
  </si>
  <si>
    <t xml:space="preserve"> Sandoná</t>
  </si>
  <si>
    <t xml:space="preserve"> Santa Ana</t>
  </si>
  <si>
    <t xml:space="preserve"> Santa Bárbara</t>
  </si>
  <si>
    <t xml:space="preserve"> Santa Bárbara De Pinto</t>
  </si>
  <si>
    <t xml:space="preserve"> Santa Catalina</t>
  </si>
  <si>
    <t xml:space="preserve"> Santa María</t>
  </si>
  <si>
    <t xml:space="preserve"> Santa Marta</t>
  </si>
  <si>
    <t xml:space="preserve"> Santa Rosa</t>
  </si>
  <si>
    <t xml:space="preserve"> Santa Rosa De Cabal</t>
  </si>
  <si>
    <t xml:space="preserve"> Santa Rosa De Osos</t>
  </si>
  <si>
    <t xml:space="preserve"> Santa Rosa Del Sur</t>
  </si>
  <si>
    <t xml:space="preserve"> Santafé De Antioquia</t>
  </si>
  <si>
    <t xml:space="preserve"> Santana</t>
  </si>
  <si>
    <t xml:space="preserve"> Santander De Quilichao</t>
  </si>
  <si>
    <t xml:space="preserve"> Santiago</t>
  </si>
  <si>
    <t xml:space="preserve"> Santiago De Tolú</t>
  </si>
  <si>
    <t xml:space="preserve"> Santo Tomás</t>
  </si>
  <si>
    <t xml:space="preserve"> Santuario</t>
  </si>
  <si>
    <t xml:space="preserve"> Saravena</t>
  </si>
  <si>
    <t xml:space="preserve"> Sardinata</t>
  </si>
  <si>
    <t xml:space="preserve"> Segovia</t>
  </si>
  <si>
    <t xml:space="preserve"> Sesquilé</t>
  </si>
  <si>
    <t xml:space="preserve"> Sevilla</t>
  </si>
  <si>
    <t xml:space="preserve"> Sibaté</t>
  </si>
  <si>
    <t xml:space="preserve"> Sibundoy</t>
  </si>
  <si>
    <t xml:space="preserve"> Silos</t>
  </si>
  <si>
    <t xml:space="preserve"> Silvia</t>
  </si>
  <si>
    <t xml:space="preserve"> Simijaca</t>
  </si>
  <si>
    <t xml:space="preserve"> Simití</t>
  </si>
  <si>
    <t xml:space="preserve"> Sin Informacion </t>
  </si>
  <si>
    <t xml:space="preserve"> Sin Informacion  </t>
  </si>
  <si>
    <t xml:space="preserve"> Sin Informacion Amazonas, Guanía, Guaviare, Vaupés Y Vichada</t>
  </si>
  <si>
    <t xml:space="preserve"> Sin Informacion Choco</t>
  </si>
  <si>
    <t xml:space="preserve"> Sin Informacion Cordoba</t>
  </si>
  <si>
    <t xml:space="preserve"> Sincelejo</t>
  </si>
  <si>
    <t xml:space="preserve"> Sitionuevo</t>
  </si>
  <si>
    <t xml:space="preserve"> Soacha</t>
  </si>
  <si>
    <t xml:space="preserve"> Socorro</t>
  </si>
  <si>
    <t xml:space="preserve"> Sogamoso</t>
  </si>
  <si>
    <t xml:space="preserve"> Soledad</t>
  </si>
  <si>
    <t xml:space="preserve"> Solita</t>
  </si>
  <si>
    <t xml:space="preserve"> Sonson</t>
  </si>
  <si>
    <t xml:space="preserve"> Sopetrán</t>
  </si>
  <si>
    <t xml:space="preserve"> Soplaviento</t>
  </si>
  <si>
    <t xml:space="preserve"> Sopó</t>
  </si>
  <si>
    <t xml:space="preserve"> Suárez</t>
  </si>
  <si>
    <t xml:space="preserve"> Suaza</t>
  </si>
  <si>
    <t xml:space="preserve"> Subachoque</t>
  </si>
  <si>
    <t xml:space="preserve"> Suesca</t>
  </si>
  <si>
    <t xml:space="preserve"> Supía</t>
  </si>
  <si>
    <t xml:space="preserve"> Susa</t>
  </si>
  <si>
    <t xml:space="preserve"> Tabio</t>
  </si>
  <si>
    <t xml:space="preserve"> Tame</t>
  </si>
  <si>
    <t xml:space="preserve"> Támesis</t>
  </si>
  <si>
    <t xml:space="preserve"> Taminango</t>
  </si>
  <si>
    <t xml:space="preserve"> Tangua</t>
  </si>
  <si>
    <t xml:space="preserve"> Taraira</t>
  </si>
  <si>
    <t xml:space="preserve"> Tarapacá</t>
  </si>
  <si>
    <t xml:space="preserve"> Tarazá</t>
  </si>
  <si>
    <t xml:space="preserve"> Tarqui</t>
  </si>
  <si>
    <t xml:space="preserve"> Tarso</t>
  </si>
  <si>
    <t xml:space="preserve"> Tauramena</t>
  </si>
  <si>
    <t xml:space="preserve"> Tenerife</t>
  </si>
  <si>
    <t xml:space="preserve"> Tenjo</t>
  </si>
  <si>
    <t xml:space="preserve"> Teruel</t>
  </si>
  <si>
    <t xml:space="preserve"> Tibú</t>
  </si>
  <si>
    <t xml:space="preserve"> Tierralta</t>
  </si>
  <si>
    <t xml:space="preserve"> Timaná</t>
  </si>
  <si>
    <t xml:space="preserve"> Timbío</t>
  </si>
  <si>
    <t xml:space="preserve"> Tiquisio</t>
  </si>
  <si>
    <t xml:space="preserve"> Titiribí</t>
  </si>
  <si>
    <t xml:space="preserve"> Tocaima</t>
  </si>
  <si>
    <t xml:space="preserve"> Tocancipá</t>
  </si>
  <si>
    <t xml:space="preserve"> Toledo</t>
  </si>
  <si>
    <t xml:space="preserve"> Tolú Viejo</t>
  </si>
  <si>
    <t xml:space="preserve"> Toro</t>
  </si>
  <si>
    <t xml:space="preserve"> Trinidad</t>
  </si>
  <si>
    <t xml:space="preserve"> Trujillo</t>
  </si>
  <si>
    <t xml:space="preserve"> Tubará</t>
  </si>
  <si>
    <t xml:space="preserve"> Tuchín</t>
  </si>
  <si>
    <t xml:space="preserve"> Tuluá</t>
  </si>
  <si>
    <t xml:space="preserve"> Tunja</t>
  </si>
  <si>
    <t xml:space="preserve"> Tununguá</t>
  </si>
  <si>
    <t xml:space="preserve"> Túquerres</t>
  </si>
  <si>
    <t xml:space="preserve"> Turbaco</t>
  </si>
  <si>
    <t xml:space="preserve"> Turbo</t>
  </si>
  <si>
    <t xml:space="preserve"> Uribia</t>
  </si>
  <si>
    <t xml:space="preserve"> Urrao</t>
  </si>
  <si>
    <t xml:space="preserve"> Usiacurí</t>
  </si>
  <si>
    <t xml:space="preserve"> Valdivia</t>
  </si>
  <si>
    <t xml:space="preserve"> Valencia</t>
  </si>
  <si>
    <t xml:space="preserve"> Valle De San José</t>
  </si>
  <si>
    <t xml:space="preserve"> Valle Del Guamuez</t>
  </si>
  <si>
    <t xml:space="preserve"> Valledupar</t>
  </si>
  <si>
    <t xml:space="preserve"> Vegachí</t>
  </si>
  <si>
    <t xml:space="preserve"> Vélez</t>
  </si>
  <si>
    <t xml:space="preserve"> Venadillo</t>
  </si>
  <si>
    <t xml:space="preserve"> Venecia</t>
  </si>
  <si>
    <t xml:space="preserve"> Ventaquemada</t>
  </si>
  <si>
    <t xml:space="preserve"> Versalles</t>
  </si>
  <si>
    <t xml:space="preserve"> Vianí</t>
  </si>
  <si>
    <t xml:space="preserve"> Vijes</t>
  </si>
  <si>
    <t xml:space="preserve"> Villa Caro</t>
  </si>
  <si>
    <t xml:space="preserve"> Villa De San Diego De Ubate</t>
  </si>
  <si>
    <t xml:space="preserve"> Villa Del Rosario</t>
  </si>
  <si>
    <t xml:space="preserve"> Villa Rica</t>
  </si>
  <si>
    <t xml:space="preserve"> Villagarzón</t>
  </si>
  <si>
    <t xml:space="preserve"> Villahermosa</t>
  </si>
  <si>
    <t xml:space="preserve"> Villamaría</t>
  </si>
  <si>
    <t xml:space="preserve"> Villanueva</t>
  </si>
  <si>
    <t xml:space="preserve"> Villavicencio</t>
  </si>
  <si>
    <t xml:space="preserve"> Villavieja</t>
  </si>
  <si>
    <t xml:space="preserve"> Villeta</t>
  </si>
  <si>
    <t xml:space="preserve"> Vistahermosa</t>
  </si>
  <si>
    <t xml:space="preserve"> Yacopí</t>
  </si>
  <si>
    <t xml:space="preserve"> Yaguará</t>
  </si>
  <si>
    <t xml:space="preserve"> Yalí</t>
  </si>
  <si>
    <t xml:space="preserve"> Yarumal</t>
  </si>
  <si>
    <t xml:space="preserve"> Yolombó</t>
  </si>
  <si>
    <t xml:space="preserve"> Yondó</t>
  </si>
  <si>
    <t xml:space="preserve"> Yopal</t>
  </si>
  <si>
    <t xml:space="preserve"> Yotoco</t>
  </si>
  <si>
    <t xml:space="preserve"> Yumbo</t>
  </si>
  <si>
    <t xml:space="preserve"> Zambrano</t>
  </si>
  <si>
    <t xml:space="preserve"> Zaragoza</t>
  </si>
  <si>
    <t xml:space="preserve"> Zarzal</t>
  </si>
  <si>
    <t xml:space="preserve"> Zipaquirá</t>
  </si>
  <si>
    <t xml:space="preserve"> Zona Bananera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</si>
</sst>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#,###"/>
    <numFmt numFmtId="166" formatCode="#,###.0"/>
  </numFmts>
  <fonts count="16">
    <font>
      <sz val="11.0"/>
      <color theme="1"/>
      <name val="Arial"/>
    </font>
    <font>
      <sz val="11.0"/>
      <color theme="1"/>
      <name val="Calibri"/>
    </font>
    <font/>
    <font>
      <b/>
      <sz val="11.0"/>
      <color theme="1"/>
      <name val="Calibri"/>
    </font>
    <font>
      <color theme="1"/>
      <name val="Calibri"/>
    </font>
    <font>
      <b/>
      <sz val="11.0"/>
      <color rgb="FF333333"/>
      <name val="&quot;Source Sans Pro&quot;"/>
    </font>
    <font>
      <b/>
      <color theme="1"/>
      <name val="Calibri"/>
    </font>
    <font>
      <b/>
      <sz val="10.0"/>
      <color rgb="FF002060"/>
      <name val="Arial Narrow"/>
    </font>
    <font>
      <sz val="10.0"/>
      <color rgb="FF000000"/>
      <name val="Arial Narrow"/>
    </font>
    <font>
      <b/>
      <sz val="10.0"/>
      <color rgb="FF000000"/>
      <name val="Arial Narrow"/>
    </font>
    <font>
      <b/>
      <sz val="11.0"/>
      <color rgb="FF1D1C1D"/>
      <name val="Slack-Lato"/>
    </font>
    <font>
      <b/>
      <sz val="11.0"/>
      <color rgb="FFFF0000"/>
      <name val="Calibri"/>
    </font>
    <font>
      <sz val="11.0"/>
      <color rgb="FFFF0000"/>
      <name val="Calibri"/>
    </font>
    <font>
      <b/>
      <sz val="16.0"/>
      <color rgb="FF424344"/>
      <name val="Helvetica Neue"/>
    </font>
    <font>
      <sz val="16.0"/>
      <color rgb="FF424344"/>
      <name val="Helvetica Neue"/>
    </font>
    <font>
      <u/>
      <sz val="11.0"/>
      <color theme="10"/>
    </font>
  </fonts>
  <fills count="1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F8F8F8"/>
        <bgColor rgb="FFF8F8F8"/>
      </patternFill>
    </fill>
    <fill>
      <patternFill patternType="solid">
        <fgColor rgb="FFD9D9D9"/>
        <bgColor rgb="FFD9D9D9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  <fill>
      <patternFill patternType="solid">
        <fgColor rgb="FF8496B0"/>
        <bgColor rgb="FF8496B0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theme="0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top style="medium">
        <color rgb="FF95B3D7"/>
      </top>
      <bottom style="medium">
        <color rgb="FF95B3D7"/>
      </bottom>
    </border>
    <border>
      <bottom style="medium">
        <color rgb="FF95B3D7"/>
      </bottom>
    </border>
    <border>
      <left/>
      <right/>
      <top/>
      <bottom style="medium">
        <color rgb="FF95B3D7"/>
      </bottom>
    </border>
    <border>
      <left/>
      <right/>
      <top style="thin">
        <color rgb="FF9CC2E5"/>
      </top>
      <bottom/>
    </border>
    <border>
      <left/>
      <right/>
      <top/>
      <bottom style="thin">
        <color rgb="FF9CC2E5"/>
      </bottom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4" fillId="0" fontId="3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horizontal="center" readingOrder="0" shrinkToFit="0" vertical="center" wrapText="1"/>
    </xf>
    <xf borderId="4" fillId="0" fontId="1" numFmtId="3" xfId="0" applyAlignment="1" applyBorder="1" applyFont="1" applyNumberFormat="1">
      <alignment horizontal="center" vertical="center"/>
    </xf>
    <xf borderId="4" fillId="0" fontId="1" numFmtId="10" xfId="0" applyAlignment="1" applyBorder="1" applyFont="1" applyNumberFormat="1">
      <alignment horizontal="center" vertical="center"/>
    </xf>
    <xf borderId="4" fillId="0" fontId="1" numFmtId="9" xfId="0" applyAlignment="1" applyBorder="1" applyFont="1" applyNumberFormat="1">
      <alignment horizontal="center" vertical="center"/>
    </xf>
    <xf borderId="4" fillId="0" fontId="3" numFmtId="3" xfId="0" applyAlignment="1" applyBorder="1" applyFont="1" applyNumberFormat="1">
      <alignment horizontal="center" vertical="center"/>
    </xf>
    <xf borderId="0" fillId="0" fontId="4" numFmtId="0" xfId="0" applyFont="1"/>
    <xf borderId="5" fillId="2" fontId="5" numFmtId="0" xfId="0" applyAlignment="1" applyBorder="1" applyFill="1" applyFont="1">
      <alignment readingOrder="0"/>
    </xf>
    <xf borderId="0" fillId="0" fontId="6" numFmtId="0" xfId="0" applyAlignment="1" applyFont="1">
      <alignment readingOrder="0"/>
    </xf>
    <xf borderId="0" fillId="0" fontId="1" numFmtId="9" xfId="0" applyFont="1" applyNumberFormat="1"/>
    <xf borderId="0" fillId="0" fontId="3" numFmtId="0" xfId="0" applyFont="1"/>
    <xf borderId="6" fillId="0" fontId="7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vertical="center"/>
    </xf>
    <xf borderId="7" fillId="0" fontId="8" numFmtId="3" xfId="0" applyAlignment="1" applyBorder="1" applyFont="1" applyNumberFormat="1">
      <alignment vertical="center"/>
    </xf>
    <xf borderId="8" fillId="3" fontId="8" numFmtId="164" xfId="0" applyAlignment="1" applyBorder="1" applyFill="1" applyFont="1" applyNumberFormat="1">
      <alignment horizontal="center" vertical="center"/>
    </xf>
    <xf borderId="8" fillId="3" fontId="8" numFmtId="0" xfId="0" applyAlignment="1" applyBorder="1" applyFont="1">
      <alignment vertical="center"/>
    </xf>
    <xf borderId="8" fillId="3" fontId="8" numFmtId="3" xfId="0" applyAlignment="1" applyBorder="1" applyFont="1" applyNumberFormat="1">
      <alignment vertical="center"/>
    </xf>
    <xf borderId="8" fillId="3" fontId="9" numFmtId="164" xfId="0" applyAlignment="1" applyBorder="1" applyFont="1" applyNumberFormat="1">
      <alignment horizontal="center" vertical="center"/>
    </xf>
    <xf borderId="1" fillId="0" fontId="3" numFmtId="0" xfId="0" applyAlignment="1" applyBorder="1" applyFont="1">
      <alignment horizontal="center"/>
    </xf>
    <xf borderId="0" fillId="4" fontId="10" numFmtId="0" xfId="0" applyAlignment="1" applyFill="1" applyFont="1">
      <alignment horizontal="left" readingOrder="0" shrinkToFit="0" wrapText="1"/>
    </xf>
    <xf borderId="5" fillId="2" fontId="5" numFmtId="0" xfId="0" applyAlignment="1" applyBorder="1" applyFont="1">
      <alignment readingOrder="0" shrinkToFit="0" wrapText="1"/>
    </xf>
    <xf borderId="0" fillId="0" fontId="6" numFmtId="0" xfId="0" applyAlignment="1" applyFont="1">
      <alignment readingOrder="0" shrinkToFit="0" wrapText="1"/>
    </xf>
    <xf borderId="1" fillId="0" fontId="3" numFmtId="0" xfId="0" applyAlignment="1" applyBorder="1" applyFont="1">
      <alignment horizontal="center" shrinkToFit="0" wrapText="1"/>
    </xf>
    <xf borderId="4" fillId="4" fontId="10" numFmtId="0" xfId="0" applyAlignment="1" applyBorder="1" applyFont="1">
      <alignment horizontal="left" readingOrder="0" shrinkToFit="0" wrapText="1"/>
    </xf>
    <xf borderId="4" fillId="0" fontId="6" numFmtId="0" xfId="0" applyAlignment="1" applyBorder="1" applyFont="1">
      <alignment readingOrder="0" shrinkToFit="0" wrapText="1"/>
    </xf>
    <xf borderId="0" fillId="0" fontId="4" numFmtId="0" xfId="0" applyAlignment="1" applyFont="1">
      <alignment readingOrder="0"/>
    </xf>
    <xf borderId="0" fillId="0" fontId="1" numFmtId="0" xfId="0" applyFont="1"/>
    <xf borderId="0" fillId="0" fontId="11" numFmtId="3" xfId="0" applyFont="1" applyNumberFormat="1"/>
    <xf borderId="0" fillId="0" fontId="1" numFmtId="3" xfId="0" applyFont="1" applyNumberFormat="1"/>
    <xf borderId="0" fillId="5" fontId="3" numFmtId="0" xfId="0" applyFill="1" applyFont="1"/>
    <xf borderId="0" fillId="5" fontId="6" numFmtId="0" xfId="0" applyFont="1"/>
    <xf borderId="0" fillId="0" fontId="6" numFmtId="0" xfId="0" applyAlignment="1" applyFont="1">
      <alignment readingOrder="0" vertical="center"/>
    </xf>
    <xf borderId="0" fillId="0" fontId="1" numFmtId="165" xfId="0" applyFont="1" applyNumberFormat="1"/>
    <xf borderId="0" fillId="0" fontId="6" numFmtId="0" xfId="0" applyAlignment="1" applyFont="1">
      <alignment readingOrder="0" shrinkToFit="0" vertical="center" wrapText="1"/>
    </xf>
    <xf borderId="5" fillId="2" fontId="5" numFmtId="0" xfId="0" applyAlignment="1" applyBorder="1" applyFont="1">
      <alignment readingOrder="0" shrinkToFit="0" vertical="center" wrapText="1"/>
    </xf>
    <xf borderId="0" fillId="0" fontId="12" numFmtId="166" xfId="0" applyFont="1" applyNumberFormat="1"/>
    <xf borderId="0" fillId="6" fontId="3" numFmtId="165" xfId="0" applyFill="1" applyFont="1" applyNumberFormat="1"/>
    <xf borderId="9" fillId="6" fontId="3" numFmtId="165" xfId="0" applyBorder="1" applyFont="1" applyNumberFormat="1"/>
    <xf borderId="0" fillId="0" fontId="12" numFmtId="164" xfId="0" applyFont="1" applyNumberFormat="1"/>
    <xf borderId="0" fillId="0" fontId="3" numFmtId="165" xfId="0" applyAlignment="1" applyFont="1" applyNumberFormat="1">
      <alignment readingOrder="0"/>
    </xf>
    <xf borderId="10" fillId="6" fontId="3" numFmtId="0" xfId="0" applyBorder="1" applyFont="1"/>
    <xf borderId="0" fillId="0" fontId="3" numFmtId="165" xfId="0" applyAlignment="1" applyFont="1" applyNumberFormat="1">
      <alignment readingOrder="0" vertical="center"/>
    </xf>
    <xf borderId="7" fillId="3" fontId="8" numFmtId="0" xfId="0" applyAlignment="1" applyBorder="1" applyFont="1">
      <alignment vertical="center"/>
    </xf>
    <xf borderId="7" fillId="3" fontId="8" numFmtId="3" xfId="0" applyAlignment="1" applyBorder="1" applyFont="1" applyNumberFormat="1">
      <alignment vertical="center"/>
    </xf>
    <xf borderId="11" fillId="7" fontId="1" numFmtId="0" xfId="0" applyAlignment="1" applyBorder="1" applyFill="1" applyFont="1">
      <alignment horizontal="center"/>
    </xf>
    <xf borderId="11" fillId="6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11" fillId="7" fontId="1" numFmtId="0" xfId="0" applyBorder="1" applyFont="1"/>
    <xf borderId="11" fillId="6" fontId="1" numFmtId="0" xfId="0" applyBorder="1" applyFont="1"/>
    <xf borderId="0" fillId="0" fontId="1" numFmtId="164" xfId="0" applyFont="1" applyNumberFormat="1"/>
    <xf borderId="11" fillId="7" fontId="3" numFmtId="3" xfId="0" applyAlignment="1" applyBorder="1" applyFont="1" applyNumberFormat="1">
      <alignment horizontal="center" readingOrder="0" shrinkToFit="0" vertical="center" wrapText="1"/>
    </xf>
    <xf borderId="11" fillId="6" fontId="3" numFmtId="3" xfId="0" applyAlignment="1" applyBorder="1" applyFont="1" applyNumberFormat="1">
      <alignment horizontal="center" readingOrder="0" shrinkToFit="0" vertical="center" wrapText="1"/>
    </xf>
    <xf borderId="0" fillId="0" fontId="3" numFmtId="3" xfId="0" applyAlignment="1" applyFont="1" applyNumberFormat="1">
      <alignment horizontal="center" readingOrder="0" shrinkToFit="0" vertical="center" wrapText="1"/>
    </xf>
    <xf borderId="11" fillId="7" fontId="1" numFmtId="3" xfId="0" applyAlignment="1" applyBorder="1" applyFont="1" applyNumberFormat="1">
      <alignment horizontal="center"/>
    </xf>
    <xf borderId="11" fillId="6" fontId="1" numFmtId="3" xfId="0" applyAlignment="1" applyBorder="1" applyFont="1" applyNumberFormat="1">
      <alignment horizontal="center"/>
    </xf>
    <xf borderId="0" fillId="0" fontId="1" numFmtId="3" xfId="0" applyAlignment="1" applyFont="1" applyNumberFormat="1">
      <alignment horizontal="center"/>
    </xf>
    <xf borderId="11" fillId="8" fontId="1" numFmtId="0" xfId="0" applyBorder="1" applyFill="1" applyFont="1"/>
    <xf borderId="11" fillId="9" fontId="1" numFmtId="0" xfId="0" applyBorder="1" applyFill="1" applyFont="1"/>
    <xf borderId="11" fillId="9" fontId="1" numFmtId="3" xfId="0" applyAlignment="1" applyBorder="1" applyFont="1" applyNumberFormat="1">
      <alignment horizontal="center"/>
    </xf>
    <xf borderId="11" fillId="8" fontId="1" numFmtId="3" xfId="0" applyAlignment="1" applyBorder="1" applyFont="1" applyNumberFormat="1">
      <alignment horizontal="center"/>
    </xf>
    <xf borderId="11" fillId="10" fontId="1" numFmtId="0" xfId="0" applyBorder="1" applyFill="1" applyFont="1"/>
    <xf borderId="11" fillId="10" fontId="1" numFmtId="3" xfId="0" applyAlignment="1" applyBorder="1" applyFont="1" applyNumberFormat="1">
      <alignment horizontal="center"/>
    </xf>
    <xf borderId="0" fillId="0" fontId="1" numFmtId="164" xfId="0" applyAlignment="1" applyFont="1" applyNumberFormat="1">
      <alignment horizontal="left"/>
    </xf>
    <xf borderId="0" fillId="0" fontId="1" numFmtId="164" xfId="0" applyAlignment="1" applyFont="1" applyNumberFormat="1">
      <alignment horizontal="center"/>
    </xf>
    <xf borderId="0" fillId="0" fontId="13" numFmtId="0" xfId="0" applyAlignment="1" applyFont="1">
      <alignment shrinkToFit="0" vertical="center" wrapText="1"/>
    </xf>
    <xf borderId="0" fillId="0" fontId="14" numFmtId="0" xfId="0" applyAlignment="1" applyFont="1">
      <alignment shrinkToFit="0" vertical="center" wrapText="1"/>
    </xf>
    <xf borderId="0" fillId="0" fontId="1" numFmtId="0" xfId="0" applyAlignment="1" applyFont="1">
      <alignment shrinkToFit="0" vertical="center" wrapText="1"/>
    </xf>
    <xf borderId="0" fillId="0" fontId="15" numFmtId="0" xfId="0" applyAlignment="1" applyFont="1">
      <alignment shrinkToFit="0" vertical="center" wrapText="1"/>
    </xf>
    <xf borderId="0" fillId="0" fontId="4" numFmtId="0" xfId="0" applyAlignment="1" applyFont="1">
      <alignment shrinkToFit="0" wrapText="1"/>
    </xf>
    <xf borderId="4" fillId="11" fontId="3" numFmtId="0" xfId="0" applyAlignment="1" applyBorder="1" applyFill="1" applyFont="1">
      <alignment horizontal="center" shrinkToFit="0" wrapText="1"/>
    </xf>
    <xf borderId="4" fillId="12" fontId="3" numFmtId="0" xfId="0" applyAlignment="1" applyBorder="1" applyFill="1" applyFont="1">
      <alignment horizontal="center" shrinkToFit="0" vertical="center" wrapText="1"/>
    </xf>
    <xf borderId="4" fillId="12" fontId="3" numFmtId="0" xfId="0" applyAlignment="1" applyBorder="1" applyFont="1">
      <alignment horizontal="center" shrinkToFit="0" vertical="center" wrapText="1"/>
    </xf>
    <xf borderId="4" fillId="12" fontId="6" numFmtId="0" xfId="0" applyAlignment="1" applyBorder="1" applyFont="1">
      <alignment shrinkToFit="0" vertical="center" wrapText="1"/>
    </xf>
    <xf borderId="4" fillId="12" fontId="6" numFmtId="0" xfId="0" applyAlignment="1" applyBorder="1" applyFont="1">
      <alignment readingOrder="0" shrinkToFit="0" vertical="center" wrapText="1"/>
    </xf>
    <xf borderId="4" fillId="12" fontId="6" numFmtId="0" xfId="0" applyAlignment="1" applyBorder="1" applyFont="1">
      <alignment vertical="center"/>
    </xf>
    <xf borderId="4" fillId="0" fontId="1" numFmtId="0" xfId="0" applyAlignment="1" applyBorder="1" applyFont="1">
      <alignment horizontal="center" shrinkToFit="0" wrapText="1"/>
    </xf>
    <xf borderId="4" fillId="0" fontId="1" numFmtId="0" xfId="0" applyAlignment="1" applyBorder="1" applyFont="1">
      <alignment shrinkToFit="0" wrapText="1"/>
    </xf>
    <xf borderId="4" fillId="0" fontId="1" numFmtId="0" xfId="0" applyAlignment="1" applyBorder="1" applyFont="1">
      <alignment shrinkToFit="0" vertical="bottom" wrapText="1"/>
    </xf>
    <xf borderId="4" fillId="0" fontId="4" numFmtId="0" xfId="0" applyAlignment="1" applyBorder="1" applyFont="1">
      <alignment readingOrder="0" shrinkToFit="0" wrapText="1"/>
    </xf>
    <xf borderId="12" fillId="11" fontId="6" numFmtId="0" xfId="0" applyAlignment="1" applyBorder="1" applyFont="1">
      <alignment horizontal="center" readingOrder="0" shrinkToFit="0" vertical="center" wrapText="1"/>
    </xf>
    <xf borderId="13" fillId="0" fontId="4" numFmtId="0" xfId="0" applyAlignment="1" applyBorder="1" applyFont="1">
      <alignment readingOrder="0" shrinkToFit="0" wrapText="1"/>
    </xf>
    <xf borderId="0" fillId="0" fontId="4" numFmtId="0" xfId="0" applyAlignment="1" applyFont="1">
      <alignment readingOrder="0" shrinkToFit="0" wrapText="1"/>
    </xf>
    <xf borderId="0" fillId="0" fontId="1" numFmtId="0" xfId="0" applyAlignment="1" applyFont="1">
      <alignment shrinkToFit="0" vertical="bottom" wrapText="1"/>
    </xf>
    <xf borderId="0" fillId="0" fontId="1" numFmtId="0" xfId="0" applyFont="1"/>
    <xf borderId="4" fillId="0" fontId="1" numFmtId="0" xfId="0" applyBorder="1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D8D8D8"/>
          <bgColor rgb="FFD8D8D8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1">
    <tableStyle count="3" pivot="0" name="Metadata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externalLink" Target="externalLinks/externalLink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'Aten-salud-Proce-Vene'!$B$28:$B$31</c:f>
            </c:strRef>
          </c:cat>
          <c:val>
            <c:numRef>
              <c:f>'Aten-salud-Proce-Vene'!$D$28:$D$31</c:f>
              <c:numCache/>
            </c:numRef>
          </c:val>
        </c:ser>
        <c:axId val="2012318364"/>
        <c:axId val="1774643821"/>
      </c:barChart>
      <c:catAx>
        <c:axId val="201231836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774643821"/>
      </c:catAx>
      <c:valAx>
        <c:axId val="177464382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12318364"/>
        <c:crosses val="max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DISTRIBUCÍON DE CIUDADANOS VENEZOLANOS CON PEP Y AFILIADOS AL SGSSS </a:t>
            </a:r>
          </a:p>
        </c:rich>
      </c:tx>
      <c:overlay val="0"/>
    </c:title>
    <c:view3D>
      <c:rotX val="50"/>
      <c:perspective val="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'X tipo de regimen'!$H$385:$H$386</c:f>
            </c:strRef>
          </c:cat>
          <c:val>
            <c:numRef>
              <c:f>'X tipo de regimen'!$J$385:$J$386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</c:pie3D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400050</xdr:colOff>
      <xdr:row>0</xdr:row>
      <xdr:rowOff>0</xdr:rowOff>
    </xdr:from>
    <xdr:ext cx="4114800" cy="2876550"/>
    <xdr:graphicFrame>
      <xdr:nvGraphicFramePr>
        <xdr:cNvPr id="855898121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47625</xdr:colOff>
      <xdr:row>24</xdr:row>
      <xdr:rowOff>9525</xdr:rowOff>
    </xdr:from>
    <xdr:ext cx="3695700" cy="2600325"/>
    <xdr:graphicFrame>
      <xdr:nvGraphicFramePr>
        <xdr:cNvPr id="52017659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D:/MSPS/Nueva%20carpeta/Salidas%20a%20febrero_2020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ATN_PEr  (2)"/>
      <sheetName val="Grafica 1"/>
      <sheetName val="Regimen de afiliacion "/>
      <sheetName val="A_CEXTER_ASEG"/>
      <sheetName val="DIAG_CEXTERT1"/>
      <sheetName val="DEP_CEXTERT2"/>
      <sheetName val="MUN_CEXTERT3"/>
      <sheetName val="A_CURGASEG"/>
      <sheetName val="DIAG_CEXTERT4"/>
      <sheetName val="DEP_CURGT5"/>
      <sheetName val="MUN_CURGT6"/>
      <sheetName val="A_URGASEG"/>
      <sheetName val="DIAG_URG17"/>
      <sheetName val="DEP_URGT8"/>
      <sheetName val="MUN_URGT9"/>
      <sheetName val="A_HOSPASEG"/>
      <sheetName val="DIAG_HOSPT10"/>
      <sheetName val="DEP_HOSPT11"/>
      <sheetName val="MUN_HOSPT12"/>
      <sheetName val="PROC_GENERAL"/>
      <sheetName val="PROCT13"/>
      <sheetName val="PROCT14"/>
      <sheetName val="NACT16"/>
      <sheetName val="IPSANEX2"/>
      <sheetName val="PAISANEX1"/>
      <sheetName val="PAISANEX1 (2)"/>
      <sheetName val="DEMOANEX3"/>
      <sheetName val="GESTANEX4"/>
      <sheetName val="PAIANEX6"/>
      <sheetName val="Partos y cesareas "/>
      <sheetName val="partos"/>
      <sheetName val="partcesarealeg"/>
      <sheetName val="atenciones geografia "/>
      <sheetName val="GEOGRAFIA_PRES_atn"/>
      <sheetName val="diagnosticos generales 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ables/table1.xml><?xml version="1.0" encoding="utf-8"?>
<table xmlns="http://schemas.openxmlformats.org/spreadsheetml/2006/main" ref="B3:C22" displayName="Table_1" id="1">
  <tableColumns count="2">
    <tableColumn name="Metadata_tipo" id="1"/>
    <tableColumn name="Descripción" id="2"/>
  </tableColumns>
  <tableStyleInfo name="Metadata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hyperlink" Target="https://data.humdata.org/dataset/base-situacion-de-migrantes-venezolanos-en-salud" TargetMode="External"/><Relationship Id="rId2" Type="http://schemas.openxmlformats.org/officeDocument/2006/relationships/drawing" Target="../drawings/drawing11.xml"/><Relationship Id="rId4" Type="http://schemas.openxmlformats.org/officeDocument/2006/relationships/table" Target="../tables/table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3" width="15.25"/>
    <col customWidth="1" min="4" max="4" width="11.25"/>
    <col customWidth="1" min="5" max="5" width="13.5"/>
    <col customWidth="1" min="6" max="26" width="9.38"/>
  </cols>
  <sheetData>
    <row r="3" ht="30.75" customHeight="1">
      <c r="B3" s="1" t="s">
        <v>0</v>
      </c>
      <c r="C3" s="2"/>
      <c r="D3" s="2"/>
      <c r="E3" s="3"/>
    </row>
    <row r="4">
      <c r="B4" s="4" t="s">
        <v>1</v>
      </c>
      <c r="C4" s="4" t="s">
        <v>2</v>
      </c>
      <c r="D4" s="4" t="s">
        <v>3</v>
      </c>
      <c r="E4" s="4" t="s">
        <v>4</v>
      </c>
    </row>
    <row r="5">
      <c r="B5" s="5" t="s">
        <v>5</v>
      </c>
      <c r="C5" s="5" t="s">
        <v>6</v>
      </c>
      <c r="D5" s="6" t="s">
        <v>7</v>
      </c>
      <c r="E5" s="6" t="s">
        <v>8</v>
      </c>
    </row>
    <row r="6">
      <c r="B6" s="4" t="s">
        <v>9</v>
      </c>
      <c r="C6" s="7">
        <v>11.0</v>
      </c>
      <c r="D6" s="8">
        <v>0.1976</v>
      </c>
      <c r="E6" s="7">
        <v>357586.0</v>
      </c>
    </row>
    <row r="7">
      <c r="B7" s="4" t="s">
        <v>10</v>
      </c>
      <c r="C7" s="7">
        <v>54.0</v>
      </c>
      <c r="D7" s="8">
        <v>0.114</v>
      </c>
      <c r="E7" s="7">
        <v>206415.0</v>
      </c>
    </row>
    <row r="8">
      <c r="B8" s="4" t="s">
        <v>11</v>
      </c>
      <c r="C8" s="7">
        <v>8.0</v>
      </c>
      <c r="D8" s="8">
        <v>0.0923</v>
      </c>
      <c r="E8" s="7">
        <v>167107.0</v>
      </c>
    </row>
    <row r="9">
      <c r="B9" s="4" t="s">
        <v>12</v>
      </c>
      <c r="C9" s="7">
        <v>44.0</v>
      </c>
      <c r="D9" s="8">
        <v>0.089</v>
      </c>
      <c r="E9" s="7">
        <v>161106.0</v>
      </c>
    </row>
    <row r="10">
      <c r="B10" s="4" t="s">
        <v>13</v>
      </c>
      <c r="C10" s="7">
        <v>5.0</v>
      </c>
      <c r="D10" s="8">
        <v>0.0871</v>
      </c>
      <c r="E10" s="7">
        <v>157580.0</v>
      </c>
    </row>
    <row r="11">
      <c r="B11" s="4" t="s">
        <v>14</v>
      </c>
      <c r="C11" s="7">
        <v>68.0</v>
      </c>
      <c r="D11" s="8">
        <v>0.0599</v>
      </c>
      <c r="E11" s="7">
        <v>108478.0</v>
      </c>
    </row>
    <row r="12">
      <c r="B12" s="4" t="s">
        <v>15</v>
      </c>
      <c r="C12" s="7">
        <v>25.0</v>
      </c>
      <c r="D12" s="8">
        <v>0.0532</v>
      </c>
      <c r="E12" s="7">
        <v>96352.0</v>
      </c>
    </row>
    <row r="13">
      <c r="B13" s="4" t="s">
        <v>16</v>
      </c>
      <c r="C13" s="7">
        <v>76.0</v>
      </c>
      <c r="D13" s="8">
        <v>0.0523</v>
      </c>
      <c r="E13" s="7">
        <v>94735.0</v>
      </c>
    </row>
    <row r="14">
      <c r="B14" s="4" t="s">
        <v>17</v>
      </c>
      <c r="C14" s="7">
        <v>47.0</v>
      </c>
      <c r="D14" s="8">
        <v>0.0514</v>
      </c>
      <c r="E14" s="7">
        <v>93052.0</v>
      </c>
    </row>
    <row r="15">
      <c r="B15" s="4" t="s">
        <v>18</v>
      </c>
      <c r="C15" s="7">
        <v>13.0</v>
      </c>
      <c r="D15" s="8">
        <v>0.0473</v>
      </c>
      <c r="E15" s="7">
        <v>85549.0</v>
      </c>
    </row>
    <row r="16">
      <c r="B16" s="4" t="s">
        <v>19</v>
      </c>
      <c r="C16" s="7">
        <v>20.0</v>
      </c>
      <c r="D16" s="8">
        <v>0.0322</v>
      </c>
      <c r="E16" s="7">
        <v>58201.0</v>
      </c>
    </row>
    <row r="17">
      <c r="B17" s="4" t="s">
        <v>20</v>
      </c>
      <c r="C17" s="7">
        <v>81.0</v>
      </c>
      <c r="D17" s="8">
        <v>0.026</v>
      </c>
      <c r="E17" s="7">
        <v>47039.0</v>
      </c>
    </row>
    <row r="18">
      <c r="B18" s="4" t="s">
        <v>21</v>
      </c>
      <c r="C18" s="7">
        <v>70.0</v>
      </c>
      <c r="D18" s="8">
        <v>0.0133</v>
      </c>
      <c r="E18" s="7">
        <v>24006.0</v>
      </c>
    </row>
    <row r="19">
      <c r="B19" s="4" t="s">
        <v>22</v>
      </c>
      <c r="C19" s="7">
        <v>85.0</v>
      </c>
      <c r="D19" s="8">
        <v>0.0123</v>
      </c>
      <c r="E19" s="7">
        <v>22265.0</v>
      </c>
    </row>
    <row r="20">
      <c r="B20" s="4" t="s">
        <v>23</v>
      </c>
      <c r="C20" s="7">
        <v>66.0</v>
      </c>
      <c r="D20" s="8">
        <v>0.0118</v>
      </c>
      <c r="E20" s="7">
        <v>21314.0</v>
      </c>
    </row>
    <row r="21">
      <c r="B21" s="4" t="s">
        <v>24</v>
      </c>
      <c r="C21" s="7">
        <v>15.0</v>
      </c>
      <c r="D21" s="8">
        <v>0.0092</v>
      </c>
      <c r="E21" s="7">
        <v>16642.0</v>
      </c>
    </row>
    <row r="22" ht="15.75" customHeight="1">
      <c r="B22" s="4" t="s">
        <v>25</v>
      </c>
      <c r="C22" s="7">
        <v>23.0</v>
      </c>
      <c r="D22" s="8">
        <v>0.008</v>
      </c>
      <c r="E22" s="7">
        <v>14437.0</v>
      </c>
    </row>
    <row r="23" ht="15.75" customHeight="1">
      <c r="B23" s="4" t="s">
        <v>26</v>
      </c>
      <c r="C23" s="7">
        <v>52.0</v>
      </c>
      <c r="D23" s="8">
        <v>0.0076</v>
      </c>
      <c r="E23" s="7">
        <v>13776.0</v>
      </c>
    </row>
    <row r="24" ht="15.75" customHeight="1">
      <c r="B24" s="4" t="s">
        <v>27</v>
      </c>
      <c r="C24" s="7">
        <v>73.0</v>
      </c>
      <c r="D24" s="8">
        <v>0.0054</v>
      </c>
      <c r="E24" s="7">
        <v>9805.0</v>
      </c>
    </row>
    <row r="25" ht="15.75" customHeight="1">
      <c r="B25" s="4" t="s">
        <v>28</v>
      </c>
      <c r="C25" s="7">
        <v>63.0</v>
      </c>
      <c r="D25" s="8">
        <v>0.005</v>
      </c>
      <c r="E25" s="7">
        <v>9058.0</v>
      </c>
    </row>
    <row r="26" ht="15.75" customHeight="1">
      <c r="B26" s="4" t="s">
        <v>29</v>
      </c>
      <c r="C26" s="7">
        <v>19.0</v>
      </c>
      <c r="D26" s="8">
        <v>0.0045</v>
      </c>
      <c r="E26" s="7">
        <v>8138.0</v>
      </c>
    </row>
    <row r="27" ht="15.75" customHeight="1">
      <c r="B27" s="4" t="s">
        <v>30</v>
      </c>
      <c r="C27" s="7">
        <v>50.0</v>
      </c>
      <c r="D27" s="8">
        <v>0.0043</v>
      </c>
      <c r="E27" s="7">
        <v>7818.0</v>
      </c>
    </row>
    <row r="28" ht="15.75" customHeight="1">
      <c r="B28" s="4" t="s">
        <v>31</v>
      </c>
      <c r="C28" s="7">
        <v>17.0</v>
      </c>
      <c r="D28" s="8">
        <v>0.0041</v>
      </c>
      <c r="E28" s="7">
        <v>7437.0</v>
      </c>
    </row>
    <row r="29" ht="15.75" customHeight="1">
      <c r="B29" s="4" t="s">
        <v>32</v>
      </c>
      <c r="C29" s="7">
        <v>94.0</v>
      </c>
      <c r="D29" s="8">
        <v>0.0037</v>
      </c>
      <c r="E29" s="7">
        <v>6617.0</v>
      </c>
    </row>
    <row r="30" ht="15.75" customHeight="1">
      <c r="B30" s="4" t="s">
        <v>33</v>
      </c>
      <c r="C30" s="7">
        <v>41.0</v>
      </c>
      <c r="D30" s="8">
        <v>0.0027</v>
      </c>
      <c r="E30" s="7">
        <v>4951.0</v>
      </c>
    </row>
    <row r="31" ht="15.75" customHeight="1">
      <c r="B31" s="4" t="s">
        <v>34</v>
      </c>
      <c r="C31" s="7">
        <v>86.0</v>
      </c>
      <c r="D31" s="8">
        <v>0.002</v>
      </c>
      <c r="E31" s="7">
        <v>3550.0</v>
      </c>
    </row>
    <row r="32" ht="15.75" customHeight="1">
      <c r="B32" s="4" t="s">
        <v>35</v>
      </c>
      <c r="C32" s="7">
        <v>99.0</v>
      </c>
      <c r="D32" s="8">
        <v>0.0019</v>
      </c>
      <c r="E32" s="7">
        <v>3507.0</v>
      </c>
    </row>
    <row r="33" ht="15.75" customHeight="1">
      <c r="B33" s="4" t="s">
        <v>36</v>
      </c>
      <c r="C33" s="7">
        <v>91.0</v>
      </c>
      <c r="D33" s="8">
        <v>6.0E-4</v>
      </c>
      <c r="E33" s="7">
        <v>997.0</v>
      </c>
    </row>
    <row r="34" ht="15.75" customHeight="1">
      <c r="B34" s="4" t="s">
        <v>37</v>
      </c>
      <c r="C34" s="7">
        <v>27.0</v>
      </c>
      <c r="D34" s="8">
        <v>5.0E-4</v>
      </c>
      <c r="E34" s="7">
        <v>816.0</v>
      </c>
    </row>
    <row r="35" ht="15.75" customHeight="1">
      <c r="B35" s="4" t="s">
        <v>38</v>
      </c>
      <c r="C35" s="7">
        <v>18.0</v>
      </c>
      <c r="D35" s="8">
        <v>4.0E-4</v>
      </c>
      <c r="E35" s="7">
        <v>702.0</v>
      </c>
    </row>
    <row r="36" ht="15.75" customHeight="1">
      <c r="B36" s="4" t="s">
        <v>39</v>
      </c>
      <c r="C36" s="7">
        <v>88.0</v>
      </c>
      <c r="D36" s="8">
        <v>2.0E-4</v>
      </c>
      <c r="E36" s="7">
        <v>381.0</v>
      </c>
    </row>
    <row r="37" ht="15.75" customHeight="1">
      <c r="B37" s="4" t="s">
        <v>40</v>
      </c>
      <c r="C37" s="7">
        <v>95.0</v>
      </c>
      <c r="D37" s="8">
        <v>2.0E-4</v>
      </c>
      <c r="E37" s="7">
        <v>379.0</v>
      </c>
    </row>
    <row r="38" ht="15.75" customHeight="1">
      <c r="B38" s="4" t="s">
        <v>41</v>
      </c>
      <c r="C38" s="7">
        <v>97.0</v>
      </c>
      <c r="D38" s="8">
        <v>0.0</v>
      </c>
      <c r="E38" s="7">
        <v>76.0</v>
      </c>
    </row>
    <row r="39" ht="15.75" customHeight="1">
      <c r="B39" s="4" t="s">
        <v>42</v>
      </c>
      <c r="C39" s="4"/>
      <c r="D39" s="9">
        <f t="shared" ref="D39:E39" si="1">SUM(D6:D38)</f>
        <v>1</v>
      </c>
      <c r="E39" s="10">
        <f t="shared" si="1"/>
        <v>1809872</v>
      </c>
    </row>
    <row r="40" ht="15.75" customHeight="1">
      <c r="B40" s="11" t="s">
        <v>43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3:E3"/>
  </mergeCells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2.63" defaultRowHeight="15.0"/>
  <cols>
    <col customWidth="1" min="1" max="1" width="10.0"/>
    <col customWidth="1" min="2" max="2" width="33.63"/>
    <col customWidth="1" min="3" max="4" width="17.88"/>
    <col customWidth="1" min="5" max="5" width="17.63"/>
    <col customWidth="1" min="6" max="7" width="12.5"/>
    <col customWidth="1" min="8" max="8" width="15.5"/>
    <col customWidth="1" min="9" max="9" width="7.38"/>
    <col customWidth="1" min="10" max="10" width="11.5"/>
    <col customWidth="1" min="11" max="11" width="12.38"/>
    <col customWidth="1" min="12" max="26" width="9.38"/>
  </cols>
  <sheetData>
    <row r="1">
      <c r="A1" s="11" t="s">
        <v>2484</v>
      </c>
      <c r="B1" s="11" t="s">
        <v>2485</v>
      </c>
      <c r="C1" s="49"/>
      <c r="D1" s="50"/>
      <c r="E1" s="51"/>
      <c r="F1" s="52"/>
      <c r="G1" s="53"/>
    </row>
    <row r="2">
      <c r="A2" s="11" t="s">
        <v>2486</v>
      </c>
      <c r="B2" s="11" t="s">
        <v>1112</v>
      </c>
      <c r="C2" s="49"/>
      <c r="D2" s="50"/>
      <c r="E2" s="51"/>
      <c r="F2" s="52"/>
      <c r="G2" s="53"/>
    </row>
    <row r="3">
      <c r="C3" s="49"/>
      <c r="D3" s="50"/>
      <c r="E3" s="51"/>
      <c r="F3" s="52"/>
      <c r="G3" s="53"/>
    </row>
    <row r="4">
      <c r="A4" s="11" t="s">
        <v>42</v>
      </c>
      <c r="C4" s="52" t="s">
        <v>2487</v>
      </c>
      <c r="D4" s="53" t="s">
        <v>2488</v>
      </c>
      <c r="E4" s="11" t="s">
        <v>2489</v>
      </c>
      <c r="F4" s="52"/>
      <c r="G4" s="53"/>
    </row>
    <row r="5">
      <c r="C5" s="49" t="s">
        <v>2490</v>
      </c>
      <c r="D5" s="50" t="s">
        <v>2490</v>
      </c>
      <c r="E5" s="51" t="s">
        <v>2490</v>
      </c>
      <c r="F5" s="49" t="s">
        <v>2490</v>
      </c>
      <c r="G5" s="50" t="s">
        <v>2490</v>
      </c>
      <c r="H5" s="51" t="s">
        <v>2490</v>
      </c>
      <c r="I5" s="11" t="s">
        <v>2491</v>
      </c>
      <c r="J5" s="51" t="s">
        <v>57</v>
      </c>
      <c r="K5" s="54" t="str">
        <f>+GETPIVOTDATA("[Measures].[Total]",$A$4,"[Tipo Identificacion].[Tipo Identificación]","[Tipo Identificacion].[Tipo Identificación].&amp;[PE]","[Regimen].[Tipo Regimen]","[Regimen].[Tipo Regimen].&amp;[CONTRIBUTIVO]")/GETPIVOTDATA("[Measures].[Total]",$A$4)*100</f>
        <v>#REF!</v>
      </c>
    </row>
    <row r="6">
      <c r="C6" s="49" t="s">
        <v>2492</v>
      </c>
      <c r="D6" s="50" t="s">
        <v>2492</v>
      </c>
      <c r="E6" s="11" t="s">
        <v>2493</v>
      </c>
      <c r="F6" s="49" t="s">
        <v>2494</v>
      </c>
      <c r="G6" s="50" t="s">
        <v>2494</v>
      </c>
      <c r="H6" s="11" t="s">
        <v>2495</v>
      </c>
      <c r="J6" s="51"/>
      <c r="K6" s="54" t="str">
        <f>+GETPIVOTDATA("[Measures].[Total]",$A$4,"[Tipo Identificacion].[Tipo Identificación]","[Tipo Identificacion].[Tipo Identificación].&amp;[PE]","[Regimen].[Tipo Regimen]","[Regimen].[Tipo Regimen].&amp;[SUBSIDIADO]")/GETPIVOTDATA("[Measures].[Total]",$A$4)*100</f>
        <v>#REF!</v>
      </c>
    </row>
    <row r="7">
      <c r="A7" s="11" t="s">
        <v>90</v>
      </c>
      <c r="B7" s="11" t="s">
        <v>91</v>
      </c>
      <c r="C7" s="52" t="s">
        <v>1147</v>
      </c>
      <c r="D7" s="53" t="s">
        <v>1149</v>
      </c>
      <c r="F7" s="52" t="s">
        <v>1147</v>
      </c>
      <c r="G7" s="53" t="s">
        <v>1149</v>
      </c>
      <c r="J7" s="51"/>
    </row>
    <row r="8">
      <c r="A8" s="5" t="s">
        <v>5</v>
      </c>
      <c r="B8" s="24" t="s">
        <v>92</v>
      </c>
      <c r="C8" s="55" t="s">
        <v>2496</v>
      </c>
      <c r="D8" s="56" t="s">
        <v>2497</v>
      </c>
      <c r="E8" s="57" t="s">
        <v>2498</v>
      </c>
      <c r="F8" s="55" t="s">
        <v>2496</v>
      </c>
      <c r="G8" s="56" t="s">
        <v>2497</v>
      </c>
      <c r="H8" s="57" t="s">
        <v>2498</v>
      </c>
      <c r="I8" s="57" t="s">
        <v>2498</v>
      </c>
      <c r="J8" s="57" t="s">
        <v>2498</v>
      </c>
    </row>
    <row r="9">
      <c r="A9" s="11" t="s">
        <v>216</v>
      </c>
      <c r="B9" s="11" t="s">
        <v>217</v>
      </c>
      <c r="C9" s="58">
        <v>8.0</v>
      </c>
      <c r="D9" s="59">
        <v>8.0</v>
      </c>
      <c r="E9" s="60">
        <v>16.0</v>
      </c>
      <c r="F9" s="58">
        <v>3.0</v>
      </c>
      <c r="G9" s="59">
        <v>4.0</v>
      </c>
      <c r="H9" s="60">
        <v>7.0</v>
      </c>
      <c r="I9" s="60">
        <v>23.0</v>
      </c>
      <c r="J9" s="60">
        <v>23.0</v>
      </c>
    </row>
    <row r="10">
      <c r="A10" s="11" t="s">
        <v>218</v>
      </c>
      <c r="C10" s="58">
        <v>8.0</v>
      </c>
      <c r="D10" s="59">
        <v>8.0</v>
      </c>
      <c r="E10" s="60">
        <v>16.0</v>
      </c>
      <c r="F10" s="58">
        <v>3.0</v>
      </c>
      <c r="G10" s="59">
        <v>4.0</v>
      </c>
      <c r="H10" s="60">
        <v>7.0</v>
      </c>
      <c r="I10" s="60">
        <v>23.0</v>
      </c>
      <c r="J10" s="60">
        <v>23.0</v>
      </c>
    </row>
    <row r="11">
      <c r="A11" s="11" t="s">
        <v>219</v>
      </c>
      <c r="B11" s="11" t="s">
        <v>220</v>
      </c>
      <c r="C11" s="58">
        <v>6874.0</v>
      </c>
      <c r="D11" s="59">
        <v>10250.0</v>
      </c>
      <c r="E11" s="60">
        <v>17124.0</v>
      </c>
      <c r="F11" s="58">
        <v>2267.0</v>
      </c>
      <c r="G11" s="59">
        <v>1522.0</v>
      </c>
      <c r="H11" s="60">
        <v>3789.0</v>
      </c>
      <c r="I11" s="60">
        <v>20913.0</v>
      </c>
      <c r="J11" s="60">
        <v>20913.0</v>
      </c>
    </row>
    <row r="12">
      <c r="A12" s="11" t="s">
        <v>219</v>
      </c>
      <c r="B12" s="11" t="s">
        <v>221</v>
      </c>
      <c r="C12" s="58"/>
      <c r="D12" s="59"/>
      <c r="E12" s="60"/>
      <c r="F12" s="58">
        <v>7.0</v>
      </c>
      <c r="G12" s="59">
        <v>3.0</v>
      </c>
      <c r="H12" s="60">
        <v>10.0</v>
      </c>
      <c r="I12" s="60">
        <v>10.0</v>
      </c>
      <c r="J12" s="60">
        <v>10.0</v>
      </c>
    </row>
    <row r="13">
      <c r="A13" s="11" t="s">
        <v>219</v>
      </c>
      <c r="B13" s="11" t="s">
        <v>222</v>
      </c>
      <c r="C13" s="58">
        <v>12.0</v>
      </c>
      <c r="D13" s="59">
        <v>72.0</v>
      </c>
      <c r="E13" s="60">
        <v>84.0</v>
      </c>
      <c r="F13" s="58">
        <v>24.0</v>
      </c>
      <c r="G13" s="59">
        <v>24.0</v>
      </c>
      <c r="H13" s="60">
        <v>48.0</v>
      </c>
      <c r="I13" s="60">
        <v>132.0</v>
      </c>
      <c r="J13" s="60">
        <v>132.0</v>
      </c>
    </row>
    <row r="14">
      <c r="A14" s="11" t="s">
        <v>219</v>
      </c>
      <c r="B14" s="11" t="s">
        <v>223</v>
      </c>
      <c r="C14" s="58">
        <v>1.0</v>
      </c>
      <c r="D14" s="59"/>
      <c r="E14" s="60">
        <v>1.0</v>
      </c>
      <c r="F14" s="58">
        <v>3.0</v>
      </c>
      <c r="G14" s="59">
        <v>1.0</v>
      </c>
      <c r="H14" s="60">
        <v>4.0</v>
      </c>
      <c r="I14" s="60">
        <v>5.0</v>
      </c>
      <c r="J14" s="60">
        <v>5.0</v>
      </c>
    </row>
    <row r="15">
      <c r="A15" s="11" t="s">
        <v>219</v>
      </c>
      <c r="B15" s="11" t="s">
        <v>224</v>
      </c>
      <c r="C15" s="58">
        <v>5.0</v>
      </c>
      <c r="D15" s="59">
        <v>18.0</v>
      </c>
      <c r="E15" s="60">
        <v>23.0</v>
      </c>
      <c r="F15" s="58">
        <v>18.0</v>
      </c>
      <c r="G15" s="59">
        <v>18.0</v>
      </c>
      <c r="H15" s="60">
        <v>36.0</v>
      </c>
      <c r="I15" s="60">
        <v>59.0</v>
      </c>
      <c r="J15" s="60">
        <v>59.0</v>
      </c>
    </row>
    <row r="16">
      <c r="A16" s="11" t="s">
        <v>219</v>
      </c>
      <c r="B16" s="11" t="s">
        <v>225</v>
      </c>
      <c r="C16" s="58">
        <v>3.0</v>
      </c>
      <c r="D16" s="59">
        <v>9.0</v>
      </c>
      <c r="E16" s="60">
        <v>12.0</v>
      </c>
      <c r="F16" s="58">
        <v>1.0</v>
      </c>
      <c r="G16" s="59"/>
      <c r="H16" s="60">
        <v>1.0</v>
      </c>
      <c r="I16" s="60">
        <v>13.0</v>
      </c>
      <c r="J16" s="60">
        <v>13.0</v>
      </c>
    </row>
    <row r="17">
      <c r="A17" s="11" t="s">
        <v>219</v>
      </c>
      <c r="B17" s="11" t="s">
        <v>226</v>
      </c>
      <c r="C17" s="58"/>
      <c r="D17" s="59"/>
      <c r="E17" s="60"/>
      <c r="F17" s="58">
        <v>1.0</v>
      </c>
      <c r="G17" s="59"/>
      <c r="H17" s="60">
        <v>1.0</v>
      </c>
      <c r="I17" s="60">
        <v>1.0</v>
      </c>
      <c r="J17" s="60">
        <v>1.0</v>
      </c>
    </row>
    <row r="18">
      <c r="A18" s="11" t="s">
        <v>219</v>
      </c>
      <c r="B18" s="11" t="s">
        <v>227</v>
      </c>
      <c r="C18" s="58">
        <v>5.0</v>
      </c>
      <c r="D18" s="59">
        <v>24.0</v>
      </c>
      <c r="E18" s="60">
        <v>29.0</v>
      </c>
      <c r="F18" s="58">
        <v>27.0</v>
      </c>
      <c r="G18" s="59">
        <v>12.0</v>
      </c>
      <c r="H18" s="60">
        <v>39.0</v>
      </c>
      <c r="I18" s="60">
        <v>68.0</v>
      </c>
      <c r="J18" s="60">
        <v>68.0</v>
      </c>
    </row>
    <row r="19">
      <c r="A19" s="11" t="s">
        <v>219</v>
      </c>
      <c r="B19" s="11" t="s">
        <v>228</v>
      </c>
      <c r="C19" s="58">
        <v>77.0</v>
      </c>
      <c r="D19" s="59">
        <v>144.0</v>
      </c>
      <c r="E19" s="60">
        <v>221.0</v>
      </c>
      <c r="F19" s="58">
        <v>118.0</v>
      </c>
      <c r="G19" s="59">
        <v>84.0</v>
      </c>
      <c r="H19" s="60">
        <v>202.0</v>
      </c>
      <c r="I19" s="60">
        <v>423.0</v>
      </c>
      <c r="J19" s="60">
        <v>423.0</v>
      </c>
    </row>
    <row r="20">
      <c r="A20" s="11" t="s">
        <v>219</v>
      </c>
      <c r="B20" s="11" t="s">
        <v>229</v>
      </c>
      <c r="C20" s="58"/>
      <c r="D20" s="59">
        <v>3.0</v>
      </c>
      <c r="E20" s="60">
        <v>3.0</v>
      </c>
      <c r="F20" s="58">
        <v>19.0</v>
      </c>
      <c r="G20" s="59">
        <v>10.0</v>
      </c>
      <c r="H20" s="60">
        <v>29.0</v>
      </c>
      <c r="I20" s="60">
        <v>32.0</v>
      </c>
      <c r="J20" s="60">
        <v>32.0</v>
      </c>
    </row>
    <row r="21">
      <c r="A21" s="11" t="s">
        <v>219</v>
      </c>
      <c r="B21" s="11" t="s">
        <v>230</v>
      </c>
      <c r="C21" s="58"/>
      <c r="D21" s="59"/>
      <c r="E21" s="60"/>
      <c r="F21" s="58">
        <v>6.0</v>
      </c>
      <c r="G21" s="59">
        <v>2.0</v>
      </c>
      <c r="H21" s="60">
        <v>8.0</v>
      </c>
      <c r="I21" s="60">
        <v>8.0</v>
      </c>
      <c r="J21" s="60">
        <v>8.0</v>
      </c>
    </row>
    <row r="22" ht="15.75" customHeight="1">
      <c r="A22" s="11" t="s">
        <v>219</v>
      </c>
      <c r="B22" s="11" t="s">
        <v>231</v>
      </c>
      <c r="C22" s="58">
        <v>1.0</v>
      </c>
      <c r="D22" s="59">
        <v>1.0</v>
      </c>
      <c r="E22" s="60">
        <v>2.0</v>
      </c>
      <c r="F22" s="58"/>
      <c r="G22" s="59"/>
      <c r="H22" s="60"/>
      <c r="I22" s="60">
        <v>2.0</v>
      </c>
      <c r="J22" s="60">
        <v>2.0</v>
      </c>
    </row>
    <row r="23" ht="15.75" customHeight="1">
      <c r="A23" s="11" t="s">
        <v>219</v>
      </c>
      <c r="B23" s="11" t="s">
        <v>232</v>
      </c>
      <c r="C23" s="58">
        <v>25.0</v>
      </c>
      <c r="D23" s="59">
        <v>37.0</v>
      </c>
      <c r="E23" s="60">
        <v>62.0</v>
      </c>
      <c r="F23" s="58">
        <v>26.0</v>
      </c>
      <c r="G23" s="59">
        <v>33.0</v>
      </c>
      <c r="H23" s="60">
        <v>59.0</v>
      </c>
      <c r="I23" s="60">
        <v>121.0</v>
      </c>
      <c r="J23" s="60">
        <v>121.0</v>
      </c>
    </row>
    <row r="24" ht="15.75" customHeight="1">
      <c r="A24" s="11" t="s">
        <v>219</v>
      </c>
      <c r="B24" s="11" t="s">
        <v>233</v>
      </c>
      <c r="C24" s="58"/>
      <c r="D24" s="59">
        <v>2.0</v>
      </c>
      <c r="E24" s="60">
        <v>2.0</v>
      </c>
      <c r="F24" s="58"/>
      <c r="G24" s="59"/>
      <c r="H24" s="60"/>
      <c r="I24" s="60">
        <v>2.0</v>
      </c>
      <c r="J24" s="60">
        <v>2.0</v>
      </c>
    </row>
    <row r="25" ht="15.75" customHeight="1">
      <c r="A25" s="11" t="s">
        <v>219</v>
      </c>
      <c r="B25" s="11" t="s">
        <v>234</v>
      </c>
      <c r="C25" s="58">
        <v>1007.0</v>
      </c>
      <c r="D25" s="59">
        <v>1402.0</v>
      </c>
      <c r="E25" s="60">
        <v>2409.0</v>
      </c>
      <c r="F25" s="58">
        <v>117.0</v>
      </c>
      <c r="G25" s="59">
        <v>101.0</v>
      </c>
      <c r="H25" s="60">
        <v>218.0</v>
      </c>
      <c r="I25" s="60">
        <v>2627.0</v>
      </c>
      <c r="J25" s="60">
        <v>2627.0</v>
      </c>
    </row>
    <row r="26" ht="15.75" customHeight="1">
      <c r="A26" s="11" t="s">
        <v>219</v>
      </c>
      <c r="B26" s="11" t="s">
        <v>235</v>
      </c>
      <c r="C26" s="58"/>
      <c r="D26" s="59"/>
      <c r="E26" s="60"/>
      <c r="F26" s="58">
        <v>1.0</v>
      </c>
      <c r="G26" s="59"/>
      <c r="H26" s="60">
        <v>1.0</v>
      </c>
      <c r="I26" s="60">
        <v>1.0</v>
      </c>
      <c r="J26" s="60">
        <v>1.0</v>
      </c>
    </row>
    <row r="27" ht="15.75" customHeight="1">
      <c r="A27" s="11" t="s">
        <v>219</v>
      </c>
      <c r="B27" s="11" t="s">
        <v>236</v>
      </c>
      <c r="C27" s="58">
        <v>4.0</v>
      </c>
      <c r="D27" s="59">
        <v>9.0</v>
      </c>
      <c r="E27" s="60">
        <v>13.0</v>
      </c>
      <c r="F27" s="58">
        <v>6.0</v>
      </c>
      <c r="G27" s="59">
        <v>9.0</v>
      </c>
      <c r="H27" s="60">
        <v>15.0</v>
      </c>
      <c r="I27" s="60">
        <v>28.0</v>
      </c>
      <c r="J27" s="60">
        <v>28.0</v>
      </c>
    </row>
    <row r="28" ht="15.75" customHeight="1">
      <c r="A28" s="11" t="s">
        <v>219</v>
      </c>
      <c r="B28" s="11" t="s">
        <v>237</v>
      </c>
      <c r="C28" s="58"/>
      <c r="D28" s="59"/>
      <c r="E28" s="60"/>
      <c r="F28" s="58">
        <v>2.0</v>
      </c>
      <c r="G28" s="59">
        <v>1.0</v>
      </c>
      <c r="H28" s="60">
        <v>3.0</v>
      </c>
      <c r="I28" s="60">
        <v>3.0</v>
      </c>
      <c r="J28" s="60">
        <v>3.0</v>
      </c>
    </row>
    <row r="29" ht="15.75" customHeight="1">
      <c r="A29" s="11" t="s">
        <v>219</v>
      </c>
      <c r="B29" s="11" t="s">
        <v>238</v>
      </c>
      <c r="C29" s="58"/>
      <c r="D29" s="59">
        <v>2.0</v>
      </c>
      <c r="E29" s="60">
        <v>2.0</v>
      </c>
      <c r="F29" s="58">
        <v>1.0</v>
      </c>
      <c r="G29" s="59"/>
      <c r="H29" s="60">
        <v>1.0</v>
      </c>
      <c r="I29" s="60">
        <v>3.0</v>
      </c>
      <c r="J29" s="60">
        <v>3.0</v>
      </c>
    </row>
    <row r="30" ht="15.75" customHeight="1">
      <c r="A30" s="11" t="s">
        <v>219</v>
      </c>
      <c r="B30" s="11" t="s">
        <v>239</v>
      </c>
      <c r="C30" s="58"/>
      <c r="D30" s="59">
        <v>1.0</v>
      </c>
      <c r="E30" s="60">
        <v>1.0</v>
      </c>
      <c r="F30" s="58">
        <v>1.0</v>
      </c>
      <c r="G30" s="59">
        <v>1.0</v>
      </c>
      <c r="H30" s="60">
        <v>2.0</v>
      </c>
      <c r="I30" s="60">
        <v>3.0</v>
      </c>
      <c r="J30" s="60">
        <v>3.0</v>
      </c>
    </row>
    <row r="31" ht="15.75" customHeight="1">
      <c r="A31" s="11" t="s">
        <v>219</v>
      </c>
      <c r="B31" s="11" t="s">
        <v>240</v>
      </c>
      <c r="C31" s="58">
        <v>121.0</v>
      </c>
      <c r="D31" s="59">
        <v>185.0</v>
      </c>
      <c r="E31" s="60">
        <v>306.0</v>
      </c>
      <c r="F31" s="58">
        <v>19.0</v>
      </c>
      <c r="G31" s="59">
        <v>23.0</v>
      </c>
      <c r="H31" s="60">
        <v>42.0</v>
      </c>
      <c r="I31" s="60">
        <v>348.0</v>
      </c>
      <c r="J31" s="60">
        <v>348.0</v>
      </c>
    </row>
    <row r="32" ht="15.75" customHeight="1">
      <c r="A32" s="11" t="s">
        <v>219</v>
      </c>
      <c r="B32" s="11" t="s">
        <v>241</v>
      </c>
      <c r="C32" s="58"/>
      <c r="D32" s="59">
        <v>1.0</v>
      </c>
      <c r="E32" s="60">
        <v>1.0</v>
      </c>
      <c r="F32" s="58"/>
      <c r="G32" s="59"/>
      <c r="H32" s="60"/>
      <c r="I32" s="60">
        <v>1.0</v>
      </c>
      <c r="J32" s="60">
        <v>1.0</v>
      </c>
    </row>
    <row r="33" ht="15.75" customHeight="1">
      <c r="A33" s="11" t="s">
        <v>219</v>
      </c>
      <c r="B33" s="11" t="s">
        <v>242</v>
      </c>
      <c r="C33" s="58"/>
      <c r="D33" s="59"/>
      <c r="E33" s="60"/>
      <c r="F33" s="58"/>
      <c r="G33" s="59">
        <v>2.0</v>
      </c>
      <c r="H33" s="60">
        <v>2.0</v>
      </c>
      <c r="I33" s="60">
        <v>2.0</v>
      </c>
      <c r="J33" s="60">
        <v>2.0</v>
      </c>
    </row>
    <row r="34" ht="15.75" customHeight="1">
      <c r="A34" s="11" t="s">
        <v>219</v>
      </c>
      <c r="B34" s="11" t="s">
        <v>243</v>
      </c>
      <c r="C34" s="58"/>
      <c r="D34" s="59"/>
      <c r="E34" s="60"/>
      <c r="F34" s="58">
        <v>3.0</v>
      </c>
      <c r="G34" s="59">
        <v>2.0</v>
      </c>
      <c r="H34" s="60">
        <v>5.0</v>
      </c>
      <c r="I34" s="60">
        <v>5.0</v>
      </c>
      <c r="J34" s="60">
        <v>5.0</v>
      </c>
    </row>
    <row r="35" ht="15.75" customHeight="1">
      <c r="A35" s="11" t="s">
        <v>219</v>
      </c>
      <c r="B35" s="11" t="s">
        <v>244</v>
      </c>
      <c r="C35" s="58">
        <v>11.0</v>
      </c>
      <c r="D35" s="59">
        <v>33.0</v>
      </c>
      <c r="E35" s="60">
        <v>44.0</v>
      </c>
      <c r="F35" s="58">
        <v>34.0</v>
      </c>
      <c r="G35" s="59">
        <v>23.0</v>
      </c>
      <c r="H35" s="60">
        <v>57.0</v>
      </c>
      <c r="I35" s="60">
        <v>101.0</v>
      </c>
      <c r="J35" s="60">
        <v>101.0</v>
      </c>
    </row>
    <row r="36" ht="15.75" customHeight="1">
      <c r="A36" s="11" t="s">
        <v>219</v>
      </c>
      <c r="B36" s="11" t="s">
        <v>245</v>
      </c>
      <c r="C36" s="58">
        <v>90.0</v>
      </c>
      <c r="D36" s="59">
        <v>148.0</v>
      </c>
      <c r="E36" s="60">
        <v>238.0</v>
      </c>
      <c r="F36" s="58">
        <v>73.0</v>
      </c>
      <c r="G36" s="59">
        <v>60.0</v>
      </c>
      <c r="H36" s="60">
        <v>133.0</v>
      </c>
      <c r="I36" s="60">
        <v>371.0</v>
      </c>
      <c r="J36" s="60">
        <v>371.0</v>
      </c>
    </row>
    <row r="37" ht="15.75" customHeight="1">
      <c r="A37" s="11" t="s">
        <v>219</v>
      </c>
      <c r="B37" s="11" t="s">
        <v>246</v>
      </c>
      <c r="C37" s="58"/>
      <c r="D37" s="59"/>
      <c r="E37" s="60"/>
      <c r="F37" s="58"/>
      <c r="G37" s="59">
        <v>1.0</v>
      </c>
      <c r="H37" s="60">
        <v>1.0</v>
      </c>
      <c r="I37" s="60">
        <v>1.0</v>
      </c>
      <c r="J37" s="60">
        <v>1.0</v>
      </c>
    </row>
    <row r="38" ht="15.75" customHeight="1">
      <c r="A38" s="11" t="s">
        <v>219</v>
      </c>
      <c r="B38" s="11" t="s">
        <v>247</v>
      </c>
      <c r="C38" s="58">
        <v>5.0</v>
      </c>
      <c r="D38" s="59">
        <v>12.0</v>
      </c>
      <c r="E38" s="60">
        <v>17.0</v>
      </c>
      <c r="F38" s="58">
        <v>113.0</v>
      </c>
      <c r="G38" s="59">
        <v>93.0</v>
      </c>
      <c r="H38" s="60">
        <v>206.0</v>
      </c>
      <c r="I38" s="60">
        <v>223.0</v>
      </c>
      <c r="J38" s="60">
        <v>223.0</v>
      </c>
    </row>
    <row r="39" ht="15.75" customHeight="1">
      <c r="A39" s="11" t="s">
        <v>219</v>
      </c>
      <c r="B39" s="11" t="s">
        <v>248</v>
      </c>
      <c r="C39" s="58">
        <v>7.0</v>
      </c>
      <c r="D39" s="59">
        <v>12.0</v>
      </c>
      <c r="E39" s="60">
        <v>19.0</v>
      </c>
      <c r="F39" s="58">
        <v>60.0</v>
      </c>
      <c r="G39" s="59">
        <v>45.0</v>
      </c>
      <c r="H39" s="60">
        <v>105.0</v>
      </c>
      <c r="I39" s="60">
        <v>124.0</v>
      </c>
      <c r="J39" s="60">
        <v>124.0</v>
      </c>
    </row>
    <row r="40" ht="15.75" customHeight="1">
      <c r="A40" s="11" t="s">
        <v>219</v>
      </c>
      <c r="B40" s="11" t="s">
        <v>249</v>
      </c>
      <c r="C40" s="58">
        <v>1.0</v>
      </c>
      <c r="D40" s="59">
        <v>1.0</v>
      </c>
      <c r="E40" s="60">
        <v>2.0</v>
      </c>
      <c r="F40" s="58">
        <v>1.0</v>
      </c>
      <c r="G40" s="59"/>
      <c r="H40" s="60">
        <v>1.0</v>
      </c>
      <c r="I40" s="60">
        <v>3.0</v>
      </c>
      <c r="J40" s="60">
        <v>3.0</v>
      </c>
    </row>
    <row r="41" ht="15.75" customHeight="1">
      <c r="A41" s="11" t="s">
        <v>219</v>
      </c>
      <c r="B41" s="11" t="s">
        <v>250</v>
      </c>
      <c r="C41" s="58">
        <v>2.0</v>
      </c>
      <c r="D41" s="59">
        <v>3.0</v>
      </c>
      <c r="E41" s="60">
        <v>5.0</v>
      </c>
      <c r="F41" s="58">
        <v>3.0</v>
      </c>
      <c r="G41" s="59">
        <v>5.0</v>
      </c>
      <c r="H41" s="60">
        <v>8.0</v>
      </c>
      <c r="I41" s="60">
        <v>13.0</v>
      </c>
      <c r="J41" s="60">
        <v>13.0</v>
      </c>
    </row>
    <row r="42" ht="15.75" customHeight="1">
      <c r="A42" s="11" t="s">
        <v>219</v>
      </c>
      <c r="B42" s="11" t="s">
        <v>251</v>
      </c>
      <c r="C42" s="58"/>
      <c r="D42" s="59">
        <v>2.0</v>
      </c>
      <c r="E42" s="60">
        <v>2.0</v>
      </c>
      <c r="F42" s="58">
        <v>1.0</v>
      </c>
      <c r="G42" s="59"/>
      <c r="H42" s="60">
        <v>1.0</v>
      </c>
      <c r="I42" s="60">
        <v>3.0</v>
      </c>
      <c r="J42" s="60">
        <v>3.0</v>
      </c>
    </row>
    <row r="43" ht="15.75" customHeight="1">
      <c r="A43" s="11" t="s">
        <v>219</v>
      </c>
      <c r="B43" s="11" t="s">
        <v>252</v>
      </c>
      <c r="C43" s="58"/>
      <c r="D43" s="59"/>
      <c r="E43" s="60"/>
      <c r="F43" s="58">
        <v>3.0</v>
      </c>
      <c r="G43" s="59">
        <v>1.0</v>
      </c>
      <c r="H43" s="60">
        <v>4.0</v>
      </c>
      <c r="I43" s="60">
        <v>4.0</v>
      </c>
      <c r="J43" s="60">
        <v>4.0</v>
      </c>
    </row>
    <row r="44" ht="15.75" customHeight="1">
      <c r="A44" s="11" t="s">
        <v>219</v>
      </c>
      <c r="B44" s="11" t="s">
        <v>253</v>
      </c>
      <c r="C44" s="58">
        <v>64.0</v>
      </c>
      <c r="D44" s="59">
        <v>103.0</v>
      </c>
      <c r="E44" s="60">
        <v>167.0</v>
      </c>
      <c r="F44" s="58">
        <v>67.0</v>
      </c>
      <c r="G44" s="59">
        <v>54.0</v>
      </c>
      <c r="H44" s="60">
        <v>121.0</v>
      </c>
      <c r="I44" s="60">
        <v>288.0</v>
      </c>
      <c r="J44" s="60">
        <v>288.0</v>
      </c>
    </row>
    <row r="45" ht="15.75" customHeight="1">
      <c r="A45" s="11" t="s">
        <v>219</v>
      </c>
      <c r="B45" s="11" t="s">
        <v>254</v>
      </c>
      <c r="C45" s="58"/>
      <c r="D45" s="59">
        <v>2.0</v>
      </c>
      <c r="E45" s="60">
        <v>2.0</v>
      </c>
      <c r="F45" s="58">
        <v>3.0</v>
      </c>
      <c r="G45" s="59">
        <v>3.0</v>
      </c>
      <c r="H45" s="60">
        <v>6.0</v>
      </c>
      <c r="I45" s="60">
        <v>8.0</v>
      </c>
      <c r="J45" s="60">
        <v>8.0</v>
      </c>
    </row>
    <row r="46" ht="15.75" customHeight="1">
      <c r="A46" s="11" t="s">
        <v>219</v>
      </c>
      <c r="B46" s="11" t="s">
        <v>255</v>
      </c>
      <c r="C46" s="58">
        <v>31.0</v>
      </c>
      <c r="D46" s="59">
        <v>33.0</v>
      </c>
      <c r="E46" s="60">
        <v>64.0</v>
      </c>
      <c r="F46" s="58">
        <v>15.0</v>
      </c>
      <c r="G46" s="59">
        <v>6.0</v>
      </c>
      <c r="H46" s="60">
        <v>21.0</v>
      </c>
      <c r="I46" s="60">
        <v>85.0</v>
      </c>
      <c r="J46" s="60">
        <v>85.0</v>
      </c>
    </row>
    <row r="47" ht="15.75" customHeight="1">
      <c r="A47" s="11" t="s">
        <v>219</v>
      </c>
      <c r="B47" s="11" t="s">
        <v>256</v>
      </c>
      <c r="C47" s="58"/>
      <c r="D47" s="59">
        <v>1.0</v>
      </c>
      <c r="E47" s="60">
        <v>1.0</v>
      </c>
      <c r="F47" s="58">
        <v>2.0</v>
      </c>
      <c r="G47" s="59">
        <v>4.0</v>
      </c>
      <c r="H47" s="60">
        <v>6.0</v>
      </c>
      <c r="I47" s="60">
        <v>7.0</v>
      </c>
      <c r="J47" s="60">
        <v>7.0</v>
      </c>
    </row>
    <row r="48" ht="15.75" customHeight="1">
      <c r="A48" s="11" t="s">
        <v>219</v>
      </c>
      <c r="B48" s="11" t="s">
        <v>257</v>
      </c>
      <c r="C48" s="58">
        <v>1.0</v>
      </c>
      <c r="D48" s="59"/>
      <c r="E48" s="60">
        <v>1.0</v>
      </c>
      <c r="F48" s="58">
        <v>10.0</v>
      </c>
      <c r="G48" s="59">
        <v>8.0</v>
      </c>
      <c r="H48" s="60">
        <v>18.0</v>
      </c>
      <c r="I48" s="60">
        <v>19.0</v>
      </c>
      <c r="J48" s="60">
        <v>19.0</v>
      </c>
    </row>
    <row r="49" ht="15.75" customHeight="1">
      <c r="A49" s="11" t="s">
        <v>219</v>
      </c>
      <c r="B49" s="11" t="s">
        <v>258</v>
      </c>
      <c r="C49" s="58">
        <v>19.0</v>
      </c>
      <c r="D49" s="59">
        <v>33.0</v>
      </c>
      <c r="E49" s="60">
        <v>52.0</v>
      </c>
      <c r="F49" s="58"/>
      <c r="G49" s="59"/>
      <c r="H49" s="60"/>
      <c r="I49" s="60">
        <v>52.0</v>
      </c>
      <c r="J49" s="60">
        <v>52.0</v>
      </c>
    </row>
    <row r="50" ht="15.75" customHeight="1">
      <c r="A50" s="11" t="s">
        <v>219</v>
      </c>
      <c r="B50" s="11" t="s">
        <v>259</v>
      </c>
      <c r="C50" s="58">
        <v>553.0</v>
      </c>
      <c r="D50" s="59">
        <v>584.0</v>
      </c>
      <c r="E50" s="60">
        <v>1137.0</v>
      </c>
      <c r="F50" s="58">
        <v>54.0</v>
      </c>
      <c r="G50" s="59">
        <v>49.0</v>
      </c>
      <c r="H50" s="60">
        <v>103.0</v>
      </c>
      <c r="I50" s="60">
        <v>1240.0</v>
      </c>
      <c r="J50" s="60">
        <v>1240.0</v>
      </c>
    </row>
    <row r="51" ht="15.75" customHeight="1">
      <c r="A51" s="11" t="s">
        <v>219</v>
      </c>
      <c r="B51" s="11" t="s">
        <v>260</v>
      </c>
      <c r="C51" s="58">
        <v>4.0</v>
      </c>
      <c r="D51" s="59">
        <v>15.0</v>
      </c>
      <c r="E51" s="60">
        <v>19.0</v>
      </c>
      <c r="F51" s="58"/>
      <c r="G51" s="59"/>
      <c r="H51" s="60"/>
      <c r="I51" s="60">
        <v>19.0</v>
      </c>
      <c r="J51" s="60">
        <v>19.0</v>
      </c>
    </row>
    <row r="52" ht="15.75" customHeight="1">
      <c r="A52" s="11" t="s">
        <v>219</v>
      </c>
      <c r="B52" s="11" t="s">
        <v>261</v>
      </c>
      <c r="C52" s="58"/>
      <c r="D52" s="59"/>
      <c r="E52" s="60"/>
      <c r="F52" s="58">
        <v>3.0</v>
      </c>
      <c r="G52" s="59">
        <v>2.0</v>
      </c>
      <c r="H52" s="60">
        <v>5.0</v>
      </c>
      <c r="I52" s="60">
        <v>5.0</v>
      </c>
      <c r="J52" s="60">
        <v>5.0</v>
      </c>
    </row>
    <row r="53" ht="15.75" customHeight="1">
      <c r="A53" s="11" t="s">
        <v>219</v>
      </c>
      <c r="B53" s="11" t="s">
        <v>262</v>
      </c>
      <c r="C53" s="58"/>
      <c r="D53" s="59"/>
      <c r="E53" s="60"/>
      <c r="F53" s="58">
        <v>1.0</v>
      </c>
      <c r="G53" s="59"/>
      <c r="H53" s="60">
        <v>1.0</v>
      </c>
      <c r="I53" s="60">
        <v>1.0</v>
      </c>
      <c r="J53" s="60">
        <v>1.0</v>
      </c>
    </row>
    <row r="54" ht="15.75" customHeight="1">
      <c r="A54" s="11" t="s">
        <v>219</v>
      </c>
      <c r="B54" s="11" t="s">
        <v>263</v>
      </c>
      <c r="C54" s="58">
        <v>51.0</v>
      </c>
      <c r="D54" s="59">
        <v>112.0</v>
      </c>
      <c r="E54" s="60">
        <v>163.0</v>
      </c>
      <c r="F54" s="58">
        <v>48.0</v>
      </c>
      <c r="G54" s="59">
        <v>25.0</v>
      </c>
      <c r="H54" s="60">
        <v>73.0</v>
      </c>
      <c r="I54" s="60">
        <v>236.0</v>
      </c>
      <c r="J54" s="60">
        <v>236.0</v>
      </c>
    </row>
    <row r="55" ht="15.75" customHeight="1">
      <c r="A55" s="11" t="s">
        <v>219</v>
      </c>
      <c r="B55" s="11" t="s">
        <v>264</v>
      </c>
      <c r="C55" s="58">
        <v>2.0</v>
      </c>
      <c r="D55" s="59">
        <v>3.0</v>
      </c>
      <c r="E55" s="60">
        <v>5.0</v>
      </c>
      <c r="F55" s="58"/>
      <c r="G55" s="59">
        <v>1.0</v>
      </c>
      <c r="H55" s="60">
        <v>1.0</v>
      </c>
      <c r="I55" s="60">
        <v>6.0</v>
      </c>
      <c r="J55" s="60">
        <v>6.0</v>
      </c>
    </row>
    <row r="56" ht="15.75" customHeight="1">
      <c r="A56" s="11" t="s">
        <v>219</v>
      </c>
      <c r="B56" s="11" t="s">
        <v>265</v>
      </c>
      <c r="C56" s="58">
        <v>1.0</v>
      </c>
      <c r="D56" s="59">
        <v>2.0</v>
      </c>
      <c r="E56" s="60">
        <v>3.0</v>
      </c>
      <c r="F56" s="58">
        <v>4.0</v>
      </c>
      <c r="G56" s="59">
        <v>4.0</v>
      </c>
      <c r="H56" s="60">
        <v>8.0</v>
      </c>
      <c r="I56" s="60">
        <v>11.0</v>
      </c>
      <c r="J56" s="60">
        <v>11.0</v>
      </c>
    </row>
    <row r="57" ht="15.75" customHeight="1">
      <c r="A57" s="11" t="s">
        <v>219</v>
      </c>
      <c r="B57" s="11" t="s">
        <v>266</v>
      </c>
      <c r="C57" s="58"/>
      <c r="D57" s="59">
        <v>2.0</v>
      </c>
      <c r="E57" s="60">
        <v>2.0</v>
      </c>
      <c r="F57" s="58"/>
      <c r="G57" s="59"/>
      <c r="H57" s="60"/>
      <c r="I57" s="60">
        <v>2.0</v>
      </c>
      <c r="J57" s="60">
        <v>2.0</v>
      </c>
    </row>
    <row r="58" ht="15.75" customHeight="1">
      <c r="A58" s="11" t="s">
        <v>219</v>
      </c>
      <c r="B58" s="11" t="s">
        <v>267</v>
      </c>
      <c r="C58" s="58">
        <v>86.0</v>
      </c>
      <c r="D58" s="59">
        <v>153.0</v>
      </c>
      <c r="E58" s="60">
        <v>239.0</v>
      </c>
      <c r="F58" s="58">
        <v>7.0</v>
      </c>
      <c r="G58" s="59">
        <v>8.0</v>
      </c>
      <c r="H58" s="60">
        <v>15.0</v>
      </c>
      <c r="I58" s="60">
        <v>254.0</v>
      </c>
      <c r="J58" s="60">
        <v>254.0</v>
      </c>
    </row>
    <row r="59" ht="15.75" customHeight="1">
      <c r="A59" s="11" t="s">
        <v>219</v>
      </c>
      <c r="B59" s="11" t="s">
        <v>268</v>
      </c>
      <c r="C59" s="58">
        <v>22.0</v>
      </c>
      <c r="D59" s="59">
        <v>26.0</v>
      </c>
      <c r="E59" s="60">
        <v>48.0</v>
      </c>
      <c r="F59" s="58">
        <v>19.0</v>
      </c>
      <c r="G59" s="59">
        <v>13.0</v>
      </c>
      <c r="H59" s="60">
        <v>32.0</v>
      </c>
      <c r="I59" s="60">
        <v>80.0</v>
      </c>
      <c r="J59" s="60">
        <v>80.0</v>
      </c>
    </row>
    <row r="60" ht="15.75" customHeight="1">
      <c r="A60" s="11" t="s">
        <v>219</v>
      </c>
      <c r="B60" s="11" t="s">
        <v>269</v>
      </c>
      <c r="C60" s="58"/>
      <c r="D60" s="59"/>
      <c r="E60" s="60"/>
      <c r="F60" s="58">
        <v>1.0</v>
      </c>
      <c r="G60" s="59">
        <v>4.0</v>
      </c>
      <c r="H60" s="60">
        <v>5.0</v>
      </c>
      <c r="I60" s="60">
        <v>5.0</v>
      </c>
      <c r="J60" s="60">
        <v>5.0</v>
      </c>
    </row>
    <row r="61" ht="15.75" customHeight="1">
      <c r="A61" s="11" t="s">
        <v>219</v>
      </c>
      <c r="B61" s="11" t="s">
        <v>270</v>
      </c>
      <c r="C61" s="58"/>
      <c r="D61" s="59">
        <v>2.0</v>
      </c>
      <c r="E61" s="60">
        <v>2.0</v>
      </c>
      <c r="F61" s="58">
        <v>1.0</v>
      </c>
      <c r="G61" s="59">
        <v>1.0</v>
      </c>
      <c r="H61" s="60">
        <v>2.0</v>
      </c>
      <c r="I61" s="60">
        <v>4.0</v>
      </c>
      <c r="J61" s="60">
        <v>4.0</v>
      </c>
    </row>
    <row r="62" ht="15.75" customHeight="1">
      <c r="A62" s="11" t="s">
        <v>219</v>
      </c>
      <c r="B62" s="11" t="s">
        <v>271</v>
      </c>
      <c r="C62" s="58">
        <v>1097.0</v>
      </c>
      <c r="D62" s="59">
        <v>1525.0</v>
      </c>
      <c r="E62" s="60">
        <v>2622.0</v>
      </c>
      <c r="F62" s="58">
        <v>73.0</v>
      </c>
      <c r="G62" s="59">
        <v>43.0</v>
      </c>
      <c r="H62" s="60">
        <v>116.0</v>
      </c>
      <c r="I62" s="60">
        <v>2738.0</v>
      </c>
      <c r="J62" s="60">
        <v>2738.0</v>
      </c>
    </row>
    <row r="63" ht="15.75" customHeight="1">
      <c r="A63" s="11" t="s">
        <v>219</v>
      </c>
      <c r="B63" s="11" t="s">
        <v>272</v>
      </c>
      <c r="C63" s="58"/>
      <c r="D63" s="59">
        <v>1.0</v>
      </c>
      <c r="E63" s="60">
        <v>1.0</v>
      </c>
      <c r="F63" s="58"/>
      <c r="G63" s="59"/>
      <c r="H63" s="60"/>
      <c r="I63" s="60">
        <v>1.0</v>
      </c>
      <c r="J63" s="60">
        <v>1.0</v>
      </c>
    </row>
    <row r="64" ht="15.75" customHeight="1">
      <c r="A64" s="11" t="s">
        <v>219</v>
      </c>
      <c r="B64" s="11" t="s">
        <v>273</v>
      </c>
      <c r="C64" s="58">
        <v>1.0</v>
      </c>
      <c r="D64" s="59">
        <v>5.0</v>
      </c>
      <c r="E64" s="60">
        <v>6.0</v>
      </c>
      <c r="F64" s="58">
        <v>3.0</v>
      </c>
      <c r="G64" s="59">
        <v>1.0</v>
      </c>
      <c r="H64" s="60">
        <v>4.0</v>
      </c>
      <c r="I64" s="60">
        <v>10.0</v>
      </c>
      <c r="J64" s="60">
        <v>10.0</v>
      </c>
    </row>
    <row r="65" ht="15.75" customHeight="1">
      <c r="A65" s="11" t="s">
        <v>219</v>
      </c>
      <c r="B65" s="11" t="s">
        <v>274</v>
      </c>
      <c r="C65" s="58">
        <v>3.0</v>
      </c>
      <c r="D65" s="59">
        <v>7.0</v>
      </c>
      <c r="E65" s="60">
        <v>10.0</v>
      </c>
      <c r="F65" s="58">
        <v>4.0</v>
      </c>
      <c r="G65" s="59">
        <v>2.0</v>
      </c>
      <c r="H65" s="60">
        <v>6.0</v>
      </c>
      <c r="I65" s="60">
        <v>16.0</v>
      </c>
      <c r="J65" s="60">
        <v>16.0</v>
      </c>
    </row>
    <row r="66" ht="15.75" customHeight="1">
      <c r="A66" s="11" t="s">
        <v>219</v>
      </c>
      <c r="B66" s="11" t="s">
        <v>275</v>
      </c>
      <c r="C66" s="58">
        <v>125.0</v>
      </c>
      <c r="D66" s="59">
        <v>224.0</v>
      </c>
      <c r="E66" s="60">
        <v>349.0</v>
      </c>
      <c r="F66" s="58">
        <v>56.0</v>
      </c>
      <c r="G66" s="59">
        <v>32.0</v>
      </c>
      <c r="H66" s="60">
        <v>88.0</v>
      </c>
      <c r="I66" s="60">
        <v>437.0</v>
      </c>
      <c r="J66" s="60">
        <v>437.0</v>
      </c>
    </row>
    <row r="67" ht="15.75" customHeight="1">
      <c r="A67" s="11" t="s">
        <v>219</v>
      </c>
      <c r="B67" s="11" t="s">
        <v>276</v>
      </c>
      <c r="C67" s="58">
        <v>102.0</v>
      </c>
      <c r="D67" s="59">
        <v>128.0</v>
      </c>
      <c r="E67" s="60">
        <v>230.0</v>
      </c>
      <c r="F67" s="58">
        <v>52.0</v>
      </c>
      <c r="G67" s="59">
        <v>48.0</v>
      </c>
      <c r="H67" s="60">
        <v>100.0</v>
      </c>
      <c r="I67" s="60">
        <v>330.0</v>
      </c>
      <c r="J67" s="60">
        <v>330.0</v>
      </c>
    </row>
    <row r="68" ht="15.75" customHeight="1">
      <c r="A68" s="11" t="s">
        <v>219</v>
      </c>
      <c r="B68" s="11" t="s">
        <v>277</v>
      </c>
      <c r="C68" s="58">
        <v>5.0</v>
      </c>
      <c r="D68" s="59">
        <v>3.0</v>
      </c>
      <c r="E68" s="60">
        <v>8.0</v>
      </c>
      <c r="F68" s="58">
        <v>5.0</v>
      </c>
      <c r="G68" s="59">
        <v>4.0</v>
      </c>
      <c r="H68" s="60">
        <v>9.0</v>
      </c>
      <c r="I68" s="60">
        <v>17.0</v>
      </c>
      <c r="J68" s="60">
        <v>17.0</v>
      </c>
    </row>
    <row r="69" ht="15.75" customHeight="1">
      <c r="A69" s="11" t="s">
        <v>219</v>
      </c>
      <c r="B69" s="11" t="s">
        <v>278</v>
      </c>
      <c r="C69" s="58">
        <v>5.0</v>
      </c>
      <c r="D69" s="59">
        <v>24.0</v>
      </c>
      <c r="E69" s="60">
        <v>29.0</v>
      </c>
      <c r="F69" s="58">
        <v>3.0</v>
      </c>
      <c r="G69" s="59">
        <v>3.0</v>
      </c>
      <c r="H69" s="60">
        <v>6.0</v>
      </c>
      <c r="I69" s="60">
        <v>35.0</v>
      </c>
      <c r="J69" s="60">
        <v>35.0</v>
      </c>
    </row>
    <row r="70" ht="15.75" customHeight="1">
      <c r="A70" s="11" t="s">
        <v>219</v>
      </c>
      <c r="B70" s="11" t="s">
        <v>279</v>
      </c>
      <c r="C70" s="58">
        <v>1.0</v>
      </c>
      <c r="D70" s="59">
        <v>1.0</v>
      </c>
      <c r="E70" s="60">
        <v>2.0</v>
      </c>
      <c r="F70" s="58"/>
      <c r="G70" s="59"/>
      <c r="H70" s="60"/>
      <c r="I70" s="60">
        <v>2.0</v>
      </c>
      <c r="J70" s="60">
        <v>2.0</v>
      </c>
    </row>
    <row r="71" ht="15.75" customHeight="1">
      <c r="A71" s="11" t="s">
        <v>219</v>
      </c>
      <c r="B71" s="11" t="s">
        <v>280</v>
      </c>
      <c r="C71" s="58">
        <v>210.0</v>
      </c>
      <c r="D71" s="59">
        <v>470.0</v>
      </c>
      <c r="E71" s="60">
        <v>680.0</v>
      </c>
      <c r="F71" s="58">
        <v>45.0</v>
      </c>
      <c r="G71" s="59">
        <v>30.0</v>
      </c>
      <c r="H71" s="60">
        <v>75.0</v>
      </c>
      <c r="I71" s="60">
        <v>755.0</v>
      </c>
      <c r="J71" s="60">
        <v>755.0</v>
      </c>
    </row>
    <row r="72" ht="15.75" customHeight="1">
      <c r="A72" s="11" t="s">
        <v>219</v>
      </c>
      <c r="B72" s="11" t="s">
        <v>281</v>
      </c>
      <c r="C72" s="58">
        <v>1.0</v>
      </c>
      <c r="D72" s="59">
        <v>2.0</v>
      </c>
      <c r="E72" s="60">
        <v>3.0</v>
      </c>
      <c r="F72" s="58">
        <v>1.0</v>
      </c>
      <c r="G72" s="59"/>
      <c r="H72" s="60">
        <v>1.0</v>
      </c>
      <c r="I72" s="60">
        <v>4.0</v>
      </c>
      <c r="J72" s="60">
        <v>4.0</v>
      </c>
    </row>
    <row r="73" ht="15.75" customHeight="1">
      <c r="A73" s="11" t="s">
        <v>219</v>
      </c>
      <c r="B73" s="11" t="s">
        <v>282</v>
      </c>
      <c r="C73" s="58"/>
      <c r="D73" s="59"/>
      <c r="E73" s="60"/>
      <c r="F73" s="58"/>
      <c r="G73" s="59">
        <v>1.0</v>
      </c>
      <c r="H73" s="60">
        <v>1.0</v>
      </c>
      <c r="I73" s="60">
        <v>1.0</v>
      </c>
      <c r="J73" s="60">
        <v>1.0</v>
      </c>
    </row>
    <row r="74" ht="15.75" customHeight="1">
      <c r="A74" s="11" t="s">
        <v>219</v>
      </c>
      <c r="B74" s="11" t="s">
        <v>283</v>
      </c>
      <c r="C74" s="58"/>
      <c r="D74" s="59">
        <v>1.0</v>
      </c>
      <c r="E74" s="60">
        <v>1.0</v>
      </c>
      <c r="F74" s="58">
        <v>1.0</v>
      </c>
      <c r="G74" s="59">
        <v>1.0</v>
      </c>
      <c r="H74" s="60">
        <v>2.0</v>
      </c>
      <c r="I74" s="60">
        <v>3.0</v>
      </c>
      <c r="J74" s="60">
        <v>3.0</v>
      </c>
    </row>
    <row r="75" ht="15.75" customHeight="1">
      <c r="A75" s="11" t="s">
        <v>219</v>
      </c>
      <c r="B75" s="11" t="s">
        <v>284</v>
      </c>
      <c r="C75" s="58">
        <v>16.0</v>
      </c>
      <c r="D75" s="59">
        <v>29.0</v>
      </c>
      <c r="E75" s="60">
        <v>45.0</v>
      </c>
      <c r="F75" s="58">
        <v>24.0</v>
      </c>
      <c r="G75" s="59">
        <v>20.0</v>
      </c>
      <c r="H75" s="60">
        <v>44.0</v>
      </c>
      <c r="I75" s="60">
        <v>89.0</v>
      </c>
      <c r="J75" s="60">
        <v>89.0</v>
      </c>
    </row>
    <row r="76" ht="15.75" customHeight="1">
      <c r="A76" s="11" t="s">
        <v>219</v>
      </c>
      <c r="B76" s="11" t="s">
        <v>285</v>
      </c>
      <c r="C76" s="58"/>
      <c r="D76" s="59"/>
      <c r="E76" s="60"/>
      <c r="F76" s="58">
        <v>1.0</v>
      </c>
      <c r="G76" s="59">
        <v>1.0</v>
      </c>
      <c r="H76" s="60">
        <v>2.0</v>
      </c>
      <c r="I76" s="60">
        <v>2.0</v>
      </c>
      <c r="J76" s="60">
        <v>2.0</v>
      </c>
    </row>
    <row r="77" ht="15.75" customHeight="1">
      <c r="A77" s="11" t="s">
        <v>219</v>
      </c>
      <c r="B77" s="11" t="s">
        <v>286</v>
      </c>
      <c r="C77" s="58">
        <v>12.0</v>
      </c>
      <c r="D77" s="59">
        <v>19.0</v>
      </c>
      <c r="E77" s="60">
        <v>31.0</v>
      </c>
      <c r="F77" s="58">
        <v>26.0</v>
      </c>
      <c r="G77" s="59">
        <v>16.0</v>
      </c>
      <c r="H77" s="60">
        <v>42.0</v>
      </c>
      <c r="I77" s="60">
        <v>73.0</v>
      </c>
      <c r="J77" s="60">
        <v>73.0</v>
      </c>
    </row>
    <row r="78" ht="15.75" customHeight="1">
      <c r="A78" s="11" t="s">
        <v>219</v>
      </c>
      <c r="B78" s="11" t="s">
        <v>287</v>
      </c>
      <c r="C78" s="58"/>
      <c r="D78" s="59"/>
      <c r="E78" s="60"/>
      <c r="F78" s="58">
        <v>1.0</v>
      </c>
      <c r="G78" s="59"/>
      <c r="H78" s="60">
        <v>1.0</v>
      </c>
      <c r="I78" s="60">
        <v>1.0</v>
      </c>
      <c r="J78" s="60">
        <v>1.0</v>
      </c>
    </row>
    <row r="79" ht="15.75" customHeight="1">
      <c r="A79" s="11" t="s">
        <v>219</v>
      </c>
      <c r="B79" s="11" t="s">
        <v>288</v>
      </c>
      <c r="C79" s="58">
        <v>3.0</v>
      </c>
      <c r="D79" s="59">
        <v>13.0</v>
      </c>
      <c r="E79" s="60">
        <v>16.0</v>
      </c>
      <c r="F79" s="58">
        <v>1.0</v>
      </c>
      <c r="G79" s="59"/>
      <c r="H79" s="60">
        <v>1.0</v>
      </c>
      <c r="I79" s="60">
        <v>17.0</v>
      </c>
      <c r="J79" s="60">
        <v>17.0</v>
      </c>
    </row>
    <row r="80" ht="15.75" customHeight="1">
      <c r="A80" s="11" t="s">
        <v>219</v>
      </c>
      <c r="B80" s="11" t="s">
        <v>289</v>
      </c>
      <c r="C80" s="58">
        <v>2.0</v>
      </c>
      <c r="D80" s="59">
        <v>1.0</v>
      </c>
      <c r="E80" s="60">
        <v>3.0</v>
      </c>
      <c r="F80" s="58">
        <v>1.0</v>
      </c>
      <c r="G80" s="59"/>
      <c r="H80" s="60">
        <v>1.0</v>
      </c>
      <c r="I80" s="60">
        <v>4.0</v>
      </c>
      <c r="J80" s="60">
        <v>4.0</v>
      </c>
    </row>
    <row r="81" ht="15.75" customHeight="1">
      <c r="A81" s="11" t="s">
        <v>219</v>
      </c>
      <c r="B81" s="11" t="s">
        <v>290</v>
      </c>
      <c r="C81" s="58">
        <v>33.0</v>
      </c>
      <c r="D81" s="59">
        <v>62.0</v>
      </c>
      <c r="E81" s="60">
        <v>95.0</v>
      </c>
      <c r="F81" s="58">
        <v>6.0</v>
      </c>
      <c r="G81" s="59">
        <v>10.0</v>
      </c>
      <c r="H81" s="60">
        <v>16.0</v>
      </c>
      <c r="I81" s="60">
        <v>111.0</v>
      </c>
      <c r="J81" s="60">
        <v>111.0</v>
      </c>
    </row>
    <row r="82" ht="15.75" customHeight="1">
      <c r="A82" s="11" t="s">
        <v>219</v>
      </c>
      <c r="B82" s="11" t="s">
        <v>291</v>
      </c>
      <c r="C82" s="58">
        <v>549.0</v>
      </c>
      <c r="D82" s="59">
        <v>1167.0</v>
      </c>
      <c r="E82" s="60">
        <v>1716.0</v>
      </c>
      <c r="F82" s="58">
        <v>226.0</v>
      </c>
      <c r="G82" s="59">
        <v>129.0</v>
      </c>
      <c r="H82" s="60">
        <v>355.0</v>
      </c>
      <c r="I82" s="60">
        <v>2071.0</v>
      </c>
      <c r="J82" s="60">
        <v>2071.0</v>
      </c>
    </row>
    <row r="83" ht="15.75" customHeight="1">
      <c r="A83" s="11" t="s">
        <v>219</v>
      </c>
      <c r="B83" s="11" t="s">
        <v>292</v>
      </c>
      <c r="C83" s="58"/>
      <c r="D83" s="59"/>
      <c r="E83" s="60"/>
      <c r="F83" s="58">
        <v>2.0</v>
      </c>
      <c r="G83" s="59"/>
      <c r="H83" s="60">
        <v>2.0</v>
      </c>
      <c r="I83" s="60">
        <v>2.0</v>
      </c>
      <c r="J83" s="60">
        <v>2.0</v>
      </c>
    </row>
    <row r="84" ht="15.75" customHeight="1">
      <c r="A84" s="11" t="s">
        <v>219</v>
      </c>
      <c r="B84" s="11" t="s">
        <v>293</v>
      </c>
      <c r="C84" s="58">
        <v>276.0</v>
      </c>
      <c r="D84" s="59">
        <v>278.0</v>
      </c>
      <c r="E84" s="60">
        <v>554.0</v>
      </c>
      <c r="F84" s="58">
        <v>123.0</v>
      </c>
      <c r="G84" s="59">
        <v>69.0</v>
      </c>
      <c r="H84" s="60">
        <v>192.0</v>
      </c>
      <c r="I84" s="60">
        <v>746.0</v>
      </c>
      <c r="J84" s="60">
        <v>746.0</v>
      </c>
    </row>
    <row r="85" ht="15.75" customHeight="1">
      <c r="A85" s="11" t="s">
        <v>219</v>
      </c>
      <c r="B85" s="11" t="s">
        <v>294</v>
      </c>
      <c r="C85" s="58"/>
      <c r="D85" s="59">
        <v>3.0</v>
      </c>
      <c r="E85" s="60">
        <v>3.0</v>
      </c>
      <c r="F85" s="58">
        <v>6.0</v>
      </c>
      <c r="G85" s="59">
        <v>9.0</v>
      </c>
      <c r="H85" s="60">
        <v>15.0</v>
      </c>
      <c r="I85" s="60">
        <v>18.0</v>
      </c>
      <c r="J85" s="60">
        <v>18.0</v>
      </c>
    </row>
    <row r="86" ht="15.75" customHeight="1">
      <c r="A86" s="11" t="s">
        <v>219</v>
      </c>
      <c r="B86" s="11" t="s">
        <v>295</v>
      </c>
      <c r="C86" s="58"/>
      <c r="D86" s="59">
        <v>1.0</v>
      </c>
      <c r="E86" s="60">
        <v>1.0</v>
      </c>
      <c r="F86" s="58"/>
      <c r="G86" s="59"/>
      <c r="H86" s="60"/>
      <c r="I86" s="60">
        <v>1.0</v>
      </c>
      <c r="J86" s="60">
        <v>1.0</v>
      </c>
    </row>
    <row r="87" ht="15.75" customHeight="1">
      <c r="A87" s="11" t="s">
        <v>219</v>
      </c>
      <c r="B87" s="11" t="s">
        <v>296</v>
      </c>
      <c r="C87" s="58"/>
      <c r="D87" s="59">
        <v>3.0</v>
      </c>
      <c r="E87" s="60">
        <v>3.0</v>
      </c>
      <c r="F87" s="58">
        <v>5.0</v>
      </c>
      <c r="G87" s="59">
        <v>2.0</v>
      </c>
      <c r="H87" s="60">
        <v>7.0</v>
      </c>
      <c r="I87" s="60">
        <v>10.0</v>
      </c>
      <c r="J87" s="60">
        <v>10.0</v>
      </c>
    </row>
    <row r="88" ht="15.75" customHeight="1">
      <c r="A88" s="11" t="s">
        <v>219</v>
      </c>
      <c r="B88" s="11" t="s">
        <v>297</v>
      </c>
      <c r="C88" s="58">
        <v>28.0</v>
      </c>
      <c r="D88" s="59">
        <v>96.0</v>
      </c>
      <c r="E88" s="60">
        <v>124.0</v>
      </c>
      <c r="F88" s="58">
        <v>65.0</v>
      </c>
      <c r="G88" s="59">
        <v>58.0</v>
      </c>
      <c r="H88" s="60">
        <v>123.0</v>
      </c>
      <c r="I88" s="60">
        <v>247.0</v>
      </c>
      <c r="J88" s="60">
        <v>247.0</v>
      </c>
    </row>
    <row r="89" ht="15.75" customHeight="1">
      <c r="A89" s="11" t="s">
        <v>219</v>
      </c>
      <c r="B89" s="11" t="s">
        <v>298</v>
      </c>
      <c r="C89" s="58"/>
      <c r="D89" s="59">
        <v>2.0</v>
      </c>
      <c r="E89" s="60">
        <v>2.0</v>
      </c>
      <c r="F89" s="58">
        <v>11.0</v>
      </c>
      <c r="G89" s="59">
        <v>4.0</v>
      </c>
      <c r="H89" s="60">
        <v>15.0</v>
      </c>
      <c r="I89" s="60">
        <v>17.0</v>
      </c>
      <c r="J89" s="60">
        <v>17.0</v>
      </c>
    </row>
    <row r="90" ht="15.75" customHeight="1">
      <c r="A90" s="11" t="s">
        <v>219</v>
      </c>
      <c r="B90" s="11" t="s">
        <v>299</v>
      </c>
      <c r="C90" s="58"/>
      <c r="D90" s="59">
        <v>2.0</v>
      </c>
      <c r="E90" s="60">
        <v>2.0</v>
      </c>
      <c r="F90" s="58">
        <v>6.0</v>
      </c>
      <c r="G90" s="59"/>
      <c r="H90" s="60">
        <v>6.0</v>
      </c>
      <c r="I90" s="60">
        <v>8.0</v>
      </c>
      <c r="J90" s="60">
        <v>8.0</v>
      </c>
    </row>
    <row r="91" ht="15.75" customHeight="1">
      <c r="A91" s="11" t="s">
        <v>219</v>
      </c>
      <c r="B91" s="11" t="s">
        <v>300</v>
      </c>
      <c r="C91" s="58">
        <v>30.0</v>
      </c>
      <c r="D91" s="59">
        <v>57.0</v>
      </c>
      <c r="E91" s="60">
        <v>87.0</v>
      </c>
      <c r="F91" s="58">
        <v>23.0</v>
      </c>
      <c r="G91" s="59">
        <v>13.0</v>
      </c>
      <c r="H91" s="60">
        <v>36.0</v>
      </c>
      <c r="I91" s="60">
        <v>123.0</v>
      </c>
      <c r="J91" s="60">
        <v>123.0</v>
      </c>
    </row>
    <row r="92" ht="15.75" customHeight="1">
      <c r="A92" s="11" t="s">
        <v>219</v>
      </c>
      <c r="B92" s="11" t="s">
        <v>301</v>
      </c>
      <c r="C92" s="58">
        <v>1.0</v>
      </c>
      <c r="D92" s="59"/>
      <c r="E92" s="60">
        <v>1.0</v>
      </c>
      <c r="F92" s="58">
        <v>2.0</v>
      </c>
      <c r="G92" s="59"/>
      <c r="H92" s="60">
        <v>2.0</v>
      </c>
      <c r="I92" s="60">
        <v>3.0</v>
      </c>
      <c r="J92" s="60">
        <v>3.0</v>
      </c>
    </row>
    <row r="93" ht="15.75" customHeight="1">
      <c r="A93" s="11" t="s">
        <v>219</v>
      </c>
      <c r="B93" s="11" t="s">
        <v>302</v>
      </c>
      <c r="C93" s="58"/>
      <c r="D93" s="59">
        <v>2.0</v>
      </c>
      <c r="E93" s="60">
        <v>2.0</v>
      </c>
      <c r="F93" s="58">
        <v>8.0</v>
      </c>
      <c r="G93" s="59">
        <v>3.0</v>
      </c>
      <c r="H93" s="60">
        <v>11.0</v>
      </c>
      <c r="I93" s="60">
        <v>13.0</v>
      </c>
      <c r="J93" s="60">
        <v>13.0</v>
      </c>
    </row>
    <row r="94" ht="15.75" customHeight="1">
      <c r="A94" s="11" t="s">
        <v>219</v>
      </c>
      <c r="B94" s="11" t="s">
        <v>303</v>
      </c>
      <c r="C94" s="58"/>
      <c r="D94" s="59">
        <v>2.0</v>
      </c>
      <c r="E94" s="60">
        <v>2.0</v>
      </c>
      <c r="F94" s="58">
        <v>3.0</v>
      </c>
      <c r="G94" s="59"/>
      <c r="H94" s="60">
        <v>3.0</v>
      </c>
      <c r="I94" s="60">
        <v>5.0</v>
      </c>
      <c r="J94" s="60">
        <v>5.0</v>
      </c>
    </row>
    <row r="95" ht="15.75" customHeight="1">
      <c r="A95" s="11" t="s">
        <v>219</v>
      </c>
      <c r="B95" s="11" t="s">
        <v>304</v>
      </c>
      <c r="C95" s="58">
        <v>2.0</v>
      </c>
      <c r="D95" s="59">
        <v>14.0</v>
      </c>
      <c r="E95" s="60">
        <v>16.0</v>
      </c>
      <c r="F95" s="58">
        <v>7.0</v>
      </c>
      <c r="G95" s="59">
        <v>7.0</v>
      </c>
      <c r="H95" s="60">
        <v>14.0</v>
      </c>
      <c r="I95" s="60">
        <v>30.0</v>
      </c>
      <c r="J95" s="60">
        <v>30.0</v>
      </c>
    </row>
    <row r="96" ht="15.75" customHeight="1">
      <c r="A96" s="11" t="s">
        <v>219</v>
      </c>
      <c r="B96" s="11" t="s">
        <v>305</v>
      </c>
      <c r="C96" s="58">
        <v>1.0</v>
      </c>
      <c r="D96" s="59">
        <v>6.0</v>
      </c>
      <c r="E96" s="60">
        <v>7.0</v>
      </c>
      <c r="F96" s="58">
        <v>1.0</v>
      </c>
      <c r="G96" s="59">
        <v>2.0</v>
      </c>
      <c r="H96" s="60">
        <v>3.0</v>
      </c>
      <c r="I96" s="60">
        <v>10.0</v>
      </c>
      <c r="J96" s="60">
        <v>10.0</v>
      </c>
    </row>
    <row r="97" ht="15.75" customHeight="1">
      <c r="A97" s="11" t="s">
        <v>219</v>
      </c>
      <c r="B97" s="11" t="s">
        <v>306</v>
      </c>
      <c r="C97" s="58">
        <v>22.0</v>
      </c>
      <c r="D97" s="59">
        <v>30.0</v>
      </c>
      <c r="E97" s="60">
        <v>52.0</v>
      </c>
      <c r="F97" s="58">
        <v>16.0</v>
      </c>
      <c r="G97" s="59">
        <v>5.0</v>
      </c>
      <c r="H97" s="60">
        <v>21.0</v>
      </c>
      <c r="I97" s="60">
        <v>73.0</v>
      </c>
      <c r="J97" s="60">
        <v>73.0</v>
      </c>
    </row>
    <row r="98" ht="15.75" customHeight="1">
      <c r="A98" s="11" t="s">
        <v>219</v>
      </c>
      <c r="B98" s="11" t="s">
        <v>307</v>
      </c>
      <c r="C98" s="58">
        <v>75.0</v>
      </c>
      <c r="D98" s="59">
        <v>91.0</v>
      </c>
      <c r="E98" s="60">
        <v>166.0</v>
      </c>
      <c r="F98" s="58">
        <v>55.0</v>
      </c>
      <c r="G98" s="59">
        <v>35.0</v>
      </c>
      <c r="H98" s="60">
        <v>90.0</v>
      </c>
      <c r="I98" s="60">
        <v>256.0</v>
      </c>
      <c r="J98" s="60">
        <v>256.0</v>
      </c>
    </row>
    <row r="99" ht="15.75" customHeight="1">
      <c r="A99" s="11" t="s">
        <v>219</v>
      </c>
      <c r="B99" s="11" t="s">
        <v>308</v>
      </c>
      <c r="C99" s="58">
        <v>5.0</v>
      </c>
      <c r="D99" s="59">
        <v>12.0</v>
      </c>
      <c r="E99" s="60">
        <v>17.0</v>
      </c>
      <c r="F99" s="58">
        <v>9.0</v>
      </c>
      <c r="G99" s="59">
        <v>4.0</v>
      </c>
      <c r="H99" s="60">
        <v>13.0</v>
      </c>
      <c r="I99" s="60">
        <v>30.0</v>
      </c>
      <c r="J99" s="60">
        <v>30.0</v>
      </c>
    </row>
    <row r="100" ht="15.75" customHeight="1">
      <c r="A100" s="11" t="s">
        <v>219</v>
      </c>
      <c r="B100" s="11" t="s">
        <v>309</v>
      </c>
      <c r="C100" s="58">
        <v>5.0</v>
      </c>
      <c r="D100" s="59">
        <v>15.0</v>
      </c>
      <c r="E100" s="60">
        <v>20.0</v>
      </c>
      <c r="F100" s="58">
        <v>5.0</v>
      </c>
      <c r="G100" s="59">
        <v>2.0</v>
      </c>
      <c r="H100" s="60">
        <v>7.0</v>
      </c>
      <c r="I100" s="60">
        <v>27.0</v>
      </c>
      <c r="J100" s="60">
        <v>27.0</v>
      </c>
    </row>
    <row r="101" ht="15.75" customHeight="1">
      <c r="A101" s="11" t="s">
        <v>219</v>
      </c>
      <c r="B101" s="11" t="s">
        <v>310</v>
      </c>
      <c r="C101" s="58">
        <v>2.0</v>
      </c>
      <c r="D101" s="59">
        <v>23.0</v>
      </c>
      <c r="E101" s="60">
        <v>25.0</v>
      </c>
      <c r="F101" s="58">
        <v>34.0</v>
      </c>
      <c r="G101" s="59">
        <v>27.0</v>
      </c>
      <c r="H101" s="60">
        <v>61.0</v>
      </c>
      <c r="I101" s="60">
        <v>86.0</v>
      </c>
      <c r="J101" s="60">
        <v>86.0</v>
      </c>
    </row>
    <row r="102" ht="15.75" customHeight="1">
      <c r="A102" s="11" t="s">
        <v>219</v>
      </c>
      <c r="B102" s="11" t="s">
        <v>311</v>
      </c>
      <c r="C102" s="58"/>
      <c r="D102" s="59">
        <v>1.0</v>
      </c>
      <c r="E102" s="60">
        <v>1.0</v>
      </c>
      <c r="F102" s="58"/>
      <c r="G102" s="59"/>
      <c r="H102" s="60"/>
      <c r="I102" s="60">
        <v>1.0</v>
      </c>
      <c r="J102" s="60">
        <v>1.0</v>
      </c>
    </row>
    <row r="103" ht="15.75" customHeight="1">
      <c r="A103" s="11" t="s">
        <v>219</v>
      </c>
      <c r="B103" s="11" t="s">
        <v>312</v>
      </c>
      <c r="C103" s="58"/>
      <c r="D103" s="59">
        <v>1.0</v>
      </c>
      <c r="E103" s="60">
        <v>1.0</v>
      </c>
      <c r="F103" s="58"/>
      <c r="G103" s="59"/>
      <c r="H103" s="60"/>
      <c r="I103" s="60">
        <v>1.0</v>
      </c>
      <c r="J103" s="60">
        <v>1.0</v>
      </c>
    </row>
    <row r="104" ht="15.75" customHeight="1">
      <c r="A104" s="11" t="s">
        <v>219</v>
      </c>
      <c r="B104" s="11" t="s">
        <v>313</v>
      </c>
      <c r="C104" s="58"/>
      <c r="D104" s="59">
        <v>1.0</v>
      </c>
      <c r="E104" s="60">
        <v>1.0</v>
      </c>
      <c r="F104" s="58">
        <v>2.0</v>
      </c>
      <c r="G104" s="59">
        <v>1.0</v>
      </c>
      <c r="H104" s="60">
        <v>3.0</v>
      </c>
      <c r="I104" s="60">
        <v>4.0</v>
      </c>
      <c r="J104" s="60">
        <v>4.0</v>
      </c>
    </row>
    <row r="105" ht="15.75" customHeight="1">
      <c r="A105" s="11" t="s">
        <v>219</v>
      </c>
      <c r="B105" s="11" t="s">
        <v>314</v>
      </c>
      <c r="C105" s="58">
        <v>1.0</v>
      </c>
      <c r="D105" s="59">
        <v>2.0</v>
      </c>
      <c r="E105" s="60">
        <v>3.0</v>
      </c>
      <c r="F105" s="58"/>
      <c r="G105" s="59"/>
      <c r="H105" s="60"/>
      <c r="I105" s="60">
        <v>3.0</v>
      </c>
      <c r="J105" s="60">
        <v>3.0</v>
      </c>
    </row>
    <row r="106" ht="15.75" customHeight="1">
      <c r="A106" s="11" t="s">
        <v>219</v>
      </c>
      <c r="B106" s="11" t="s">
        <v>315</v>
      </c>
      <c r="C106" s="58">
        <v>10.0</v>
      </c>
      <c r="D106" s="59">
        <v>28.0</v>
      </c>
      <c r="E106" s="60">
        <v>38.0</v>
      </c>
      <c r="F106" s="58">
        <v>3.0</v>
      </c>
      <c r="G106" s="59">
        <v>4.0</v>
      </c>
      <c r="H106" s="60">
        <v>7.0</v>
      </c>
      <c r="I106" s="60">
        <v>45.0</v>
      </c>
      <c r="J106" s="60">
        <v>45.0</v>
      </c>
    </row>
    <row r="107" ht="15.75" customHeight="1">
      <c r="A107" s="11" t="s">
        <v>219</v>
      </c>
      <c r="B107" s="11" t="s">
        <v>316</v>
      </c>
      <c r="C107" s="58"/>
      <c r="D107" s="59">
        <v>1.0</v>
      </c>
      <c r="E107" s="60">
        <v>1.0</v>
      </c>
      <c r="F107" s="58">
        <v>2.0</v>
      </c>
      <c r="G107" s="59">
        <v>1.0</v>
      </c>
      <c r="H107" s="60">
        <v>3.0</v>
      </c>
      <c r="I107" s="60">
        <v>4.0</v>
      </c>
      <c r="J107" s="60">
        <v>4.0</v>
      </c>
    </row>
    <row r="108" ht="15.75" customHeight="1">
      <c r="A108" s="11" t="s">
        <v>219</v>
      </c>
      <c r="B108" s="11" t="s">
        <v>317</v>
      </c>
      <c r="C108" s="58"/>
      <c r="D108" s="59"/>
      <c r="E108" s="60"/>
      <c r="F108" s="58">
        <v>4.0</v>
      </c>
      <c r="G108" s="59">
        <v>1.0</v>
      </c>
      <c r="H108" s="60">
        <v>5.0</v>
      </c>
      <c r="I108" s="60">
        <v>5.0</v>
      </c>
      <c r="J108" s="60">
        <v>5.0</v>
      </c>
    </row>
    <row r="109" ht="15.75" customHeight="1">
      <c r="A109" s="11" t="s">
        <v>219</v>
      </c>
      <c r="B109" s="11" t="s">
        <v>318</v>
      </c>
      <c r="C109" s="58"/>
      <c r="D109" s="59">
        <v>1.0</v>
      </c>
      <c r="E109" s="60">
        <v>1.0</v>
      </c>
      <c r="F109" s="58"/>
      <c r="G109" s="59"/>
      <c r="H109" s="60"/>
      <c r="I109" s="60">
        <v>1.0</v>
      </c>
      <c r="J109" s="60">
        <v>1.0</v>
      </c>
    </row>
    <row r="110" ht="15.75" customHeight="1">
      <c r="A110" s="11" t="s">
        <v>219</v>
      </c>
      <c r="B110" s="11" t="s">
        <v>319</v>
      </c>
      <c r="C110" s="58"/>
      <c r="D110" s="59">
        <v>1.0</v>
      </c>
      <c r="E110" s="60">
        <v>1.0</v>
      </c>
      <c r="F110" s="58">
        <v>3.0</v>
      </c>
      <c r="G110" s="59">
        <v>4.0</v>
      </c>
      <c r="H110" s="60">
        <v>7.0</v>
      </c>
      <c r="I110" s="60">
        <v>8.0</v>
      </c>
      <c r="J110" s="60">
        <v>8.0</v>
      </c>
    </row>
    <row r="111" ht="15.75" customHeight="1">
      <c r="A111" s="11" t="s">
        <v>219</v>
      </c>
      <c r="B111" s="11" t="s">
        <v>320</v>
      </c>
      <c r="C111" s="58"/>
      <c r="D111" s="59">
        <v>3.0</v>
      </c>
      <c r="E111" s="60">
        <v>3.0</v>
      </c>
      <c r="F111" s="58">
        <v>3.0</v>
      </c>
      <c r="G111" s="59">
        <v>2.0</v>
      </c>
      <c r="H111" s="60">
        <v>5.0</v>
      </c>
      <c r="I111" s="60">
        <v>8.0</v>
      </c>
      <c r="J111" s="60">
        <v>8.0</v>
      </c>
    </row>
    <row r="112" ht="15.75" customHeight="1">
      <c r="A112" s="11" t="s">
        <v>219</v>
      </c>
      <c r="B112" s="11" t="s">
        <v>321</v>
      </c>
      <c r="C112" s="58"/>
      <c r="D112" s="59"/>
      <c r="E112" s="60"/>
      <c r="F112" s="58">
        <v>5.0</v>
      </c>
      <c r="G112" s="59">
        <v>2.0</v>
      </c>
      <c r="H112" s="60">
        <v>7.0</v>
      </c>
      <c r="I112" s="60">
        <v>7.0</v>
      </c>
      <c r="J112" s="60">
        <v>7.0</v>
      </c>
    </row>
    <row r="113" ht="15.75" customHeight="1">
      <c r="A113" s="11" t="s">
        <v>219</v>
      </c>
      <c r="B113" s="11" t="s">
        <v>322</v>
      </c>
      <c r="C113" s="58">
        <v>1.0</v>
      </c>
      <c r="D113" s="59">
        <v>7.0</v>
      </c>
      <c r="E113" s="60">
        <v>8.0</v>
      </c>
      <c r="F113" s="58">
        <v>2.0</v>
      </c>
      <c r="G113" s="59">
        <v>1.0</v>
      </c>
      <c r="H113" s="60">
        <v>3.0</v>
      </c>
      <c r="I113" s="60">
        <v>11.0</v>
      </c>
      <c r="J113" s="60">
        <v>11.0</v>
      </c>
    </row>
    <row r="114" ht="15.75" customHeight="1">
      <c r="A114" s="11" t="s">
        <v>219</v>
      </c>
      <c r="B114" s="11" t="s">
        <v>323</v>
      </c>
      <c r="C114" s="58">
        <v>1.0</v>
      </c>
      <c r="D114" s="59">
        <v>2.0</v>
      </c>
      <c r="E114" s="60">
        <v>3.0</v>
      </c>
      <c r="F114" s="58">
        <v>5.0</v>
      </c>
      <c r="G114" s="59">
        <v>6.0</v>
      </c>
      <c r="H114" s="60">
        <v>11.0</v>
      </c>
      <c r="I114" s="60">
        <v>14.0</v>
      </c>
      <c r="J114" s="60">
        <v>14.0</v>
      </c>
    </row>
    <row r="115" ht="15.75" customHeight="1">
      <c r="A115" s="11" t="s">
        <v>219</v>
      </c>
      <c r="B115" s="11" t="s">
        <v>324</v>
      </c>
      <c r="C115" s="58">
        <v>1.0</v>
      </c>
      <c r="D115" s="59"/>
      <c r="E115" s="60">
        <v>1.0</v>
      </c>
      <c r="F115" s="58"/>
      <c r="G115" s="59"/>
      <c r="H115" s="60"/>
      <c r="I115" s="60">
        <v>1.0</v>
      </c>
      <c r="J115" s="60">
        <v>1.0</v>
      </c>
      <c r="K115" s="54" t="str">
        <f>+GETPIVOTDATA("[Measures].[Total]",$A$4,"[Tipo Identificacion].[Tipo Identificación]","[Tipo Identificacion].[Tipo Identificación].&amp;[PE]","[Geografia].[Geografia]","[Geografia].[Geografia].[Municipio].&amp;[08001 - BARRANQUILLA]","[Regimen].[Tipo Regimen]","[Regimen].[Tipo Regimen].&amp;[SUBSIDIADO]","[Género].[Genero]","[Género].[Genero].&amp;[FEMENINO]")/GETPIVOTDATA("[Measures].[Total]",$A$4,"[Tipo Identificacion].[Tipo Identificación]","[Tipo Identificacion].[Tipo Identificación].&amp;[PE]","[Geografia].[Geografia]","[Geografia].[Geografia].[Municipio].&amp;[08001 - BARRANQUILLA]","[Regimen].[Tipo Regimen]","[Regimen].[Tipo Regimen].&amp;[SUBSIDIADO]")*100</f>
        <v>#REF!</v>
      </c>
      <c r="L115" s="11" t="str">
        <f>+GETPIVOTDATA("[Measures].[Total]",$A$4,"[Tipo Identificacion].[Tipo Identificación]","[Tipo Identificacion].[Tipo Identificación].&amp;[PE]","[Geografia].[Geografia]","[Geografia].[Geografia].[Municipio].&amp;[08001 - BARRANQUILLA]","[Regimen].[Tipo Regimen]","[Regimen].[Tipo Regimen].&amp;[SUBSIDIADO]","[Género].[Genero]","[Género].[Genero].&amp;[MASCULINO]")/GETPIVOTDATA("[Measures].[Total]",$A$4,"[Tipo Identificacion].[Tipo Identificación]","[Tipo Identificacion].[Tipo Identificación].&amp;[PE]","[Geografia].[Geografia]","[Geografia].[Geografia].[Municipio].&amp;[08001 - BARRANQUILLA]","[Regimen].[Tipo Regimen]","[Regimen].[Tipo Regimen].&amp;[SUBSIDIADO]")*100</f>
        <v>#REF!</v>
      </c>
    </row>
    <row r="116" ht="15.75" customHeight="1">
      <c r="A116" s="11" t="s">
        <v>325</v>
      </c>
      <c r="C116" s="58">
        <v>11711.0</v>
      </c>
      <c r="D116" s="59">
        <v>17809.0</v>
      </c>
      <c r="E116" s="60">
        <v>29520.0</v>
      </c>
      <c r="F116" s="58">
        <v>4129.0</v>
      </c>
      <c r="G116" s="59">
        <v>2861.0</v>
      </c>
      <c r="H116" s="60">
        <v>6990.0</v>
      </c>
      <c r="I116" s="60">
        <v>36510.0</v>
      </c>
      <c r="J116" s="60">
        <v>36510.0</v>
      </c>
      <c r="K116" s="60">
        <v>235.0</v>
      </c>
      <c r="L116" s="60">
        <v>1370.0</v>
      </c>
    </row>
    <row r="117" ht="15.75" customHeight="1">
      <c r="A117" s="11" t="s">
        <v>326</v>
      </c>
      <c r="B117" s="11" t="s">
        <v>327</v>
      </c>
      <c r="C117" s="58">
        <v>51.0</v>
      </c>
      <c r="D117" s="59">
        <v>69.0</v>
      </c>
      <c r="E117" s="60">
        <v>120.0</v>
      </c>
      <c r="F117" s="58">
        <v>433.0</v>
      </c>
      <c r="G117" s="59">
        <v>274.0</v>
      </c>
      <c r="H117" s="60">
        <v>707.0</v>
      </c>
      <c r="I117" s="60">
        <v>827.0</v>
      </c>
      <c r="J117" s="60">
        <v>827.0</v>
      </c>
      <c r="K117" s="60">
        <v>911.0</v>
      </c>
      <c r="L117" s="11">
        <f>+K117/K119*100</f>
        <v>39.93862341</v>
      </c>
    </row>
    <row r="118" ht="15.75" customHeight="1">
      <c r="A118" s="11" t="s">
        <v>326</v>
      </c>
      <c r="B118" s="11" t="s">
        <v>328</v>
      </c>
      <c r="C118" s="58">
        <v>1.0</v>
      </c>
      <c r="D118" s="59">
        <v>1.0</v>
      </c>
      <c r="E118" s="60">
        <v>2.0</v>
      </c>
      <c r="F118" s="58">
        <v>104.0</v>
      </c>
      <c r="G118" s="59">
        <v>60.0</v>
      </c>
      <c r="H118" s="60">
        <v>164.0</v>
      </c>
      <c r="I118" s="60">
        <v>166.0</v>
      </c>
      <c r="J118" s="60">
        <v>166.0</v>
      </c>
      <c r="K118" s="60">
        <v>1370.0</v>
      </c>
      <c r="L118" s="54">
        <f>+K118/K119*100</f>
        <v>60.06137659</v>
      </c>
    </row>
    <row r="119" ht="15.75" customHeight="1">
      <c r="A119" s="11" t="s">
        <v>326</v>
      </c>
      <c r="B119" s="11" t="s">
        <v>329</v>
      </c>
      <c r="C119" s="58"/>
      <c r="D119" s="59"/>
      <c r="E119" s="60"/>
      <c r="F119" s="58">
        <v>26.0</v>
      </c>
      <c r="G119" s="59">
        <v>9.0</v>
      </c>
      <c r="H119" s="60">
        <v>35.0</v>
      </c>
      <c r="I119" s="60">
        <v>35.0</v>
      </c>
      <c r="J119" s="60">
        <v>35.0</v>
      </c>
      <c r="K119" s="60">
        <v>2281.0</v>
      </c>
      <c r="L119" s="60">
        <v>2240.0</v>
      </c>
      <c r="M119" s="11">
        <f>+L119/K119*100</f>
        <v>98.20254274</v>
      </c>
    </row>
    <row r="120" ht="15.75" customHeight="1">
      <c r="A120" s="11" t="s">
        <v>326</v>
      </c>
      <c r="B120" s="11" t="s">
        <v>330</v>
      </c>
      <c r="C120" s="58">
        <v>5.0</v>
      </c>
      <c r="D120" s="59">
        <v>2.0</v>
      </c>
      <c r="E120" s="60">
        <v>7.0</v>
      </c>
      <c r="F120" s="58">
        <v>122.0</v>
      </c>
      <c r="G120" s="59">
        <v>89.0</v>
      </c>
      <c r="H120" s="60">
        <v>211.0</v>
      </c>
      <c r="I120" s="60">
        <v>218.0</v>
      </c>
      <c r="J120" s="60">
        <v>218.0</v>
      </c>
      <c r="K120" s="60">
        <v>2831.0</v>
      </c>
    </row>
    <row r="121" ht="15.75" customHeight="1">
      <c r="A121" s="11" t="s">
        <v>326</v>
      </c>
      <c r="B121" s="11" t="s">
        <v>331</v>
      </c>
      <c r="C121" s="58"/>
      <c r="D121" s="59"/>
      <c r="E121" s="60"/>
      <c r="F121" s="58">
        <v>9.0</v>
      </c>
      <c r="G121" s="59">
        <v>5.0</v>
      </c>
      <c r="H121" s="60">
        <v>14.0</v>
      </c>
      <c r="I121" s="60">
        <v>14.0</v>
      </c>
      <c r="J121" s="60">
        <v>14.0</v>
      </c>
      <c r="K121" s="11">
        <f>+K119/K120*100</f>
        <v>80.57223596</v>
      </c>
    </row>
    <row r="122" ht="15.75" customHeight="1">
      <c r="A122" s="11" t="s">
        <v>326</v>
      </c>
      <c r="B122" s="11" t="s">
        <v>332</v>
      </c>
      <c r="C122" s="58">
        <v>7.0</v>
      </c>
      <c r="D122" s="59">
        <v>9.0</v>
      </c>
      <c r="E122" s="60">
        <v>16.0</v>
      </c>
      <c r="F122" s="58">
        <v>289.0</v>
      </c>
      <c r="G122" s="59">
        <v>199.0</v>
      </c>
      <c r="H122" s="60">
        <v>488.0</v>
      </c>
      <c r="I122" s="60">
        <v>504.0</v>
      </c>
      <c r="J122" s="60">
        <v>504.0</v>
      </c>
    </row>
    <row r="123" ht="15.75" customHeight="1">
      <c r="A123" s="11" t="s">
        <v>326</v>
      </c>
      <c r="B123" s="11" t="s">
        <v>333</v>
      </c>
      <c r="C123" s="58">
        <v>11.0</v>
      </c>
      <c r="D123" s="59">
        <v>6.0</v>
      </c>
      <c r="E123" s="60">
        <v>17.0</v>
      </c>
      <c r="F123" s="58">
        <v>285.0</v>
      </c>
      <c r="G123" s="59">
        <v>187.0</v>
      </c>
      <c r="H123" s="60">
        <v>472.0</v>
      </c>
      <c r="I123" s="60">
        <v>489.0</v>
      </c>
      <c r="J123" s="60">
        <v>489.0</v>
      </c>
      <c r="K123" s="60">
        <v>1370.0</v>
      </c>
    </row>
    <row r="124" ht="15.75" customHeight="1">
      <c r="A124" s="11" t="s">
        <v>334</v>
      </c>
      <c r="C124" s="58">
        <v>75.0</v>
      </c>
      <c r="D124" s="59">
        <v>87.0</v>
      </c>
      <c r="E124" s="60">
        <v>162.0</v>
      </c>
      <c r="F124" s="58">
        <v>1268.0</v>
      </c>
      <c r="G124" s="59">
        <v>823.0</v>
      </c>
      <c r="H124" s="60">
        <v>2091.0</v>
      </c>
      <c r="I124" s="60">
        <v>2253.0</v>
      </c>
      <c r="J124" s="60">
        <v>2253.0</v>
      </c>
    </row>
    <row r="125" ht="15.75" customHeight="1">
      <c r="A125" s="11" t="s">
        <v>335</v>
      </c>
      <c r="B125" s="11" t="s">
        <v>336</v>
      </c>
      <c r="C125" s="58">
        <v>1196.0</v>
      </c>
      <c r="D125" s="59">
        <v>1603.0</v>
      </c>
      <c r="E125" s="60">
        <v>2799.0</v>
      </c>
      <c r="F125" s="58">
        <v>1819.0</v>
      </c>
      <c r="G125" s="59">
        <v>1108.0</v>
      </c>
      <c r="H125" s="60">
        <v>2927.0</v>
      </c>
      <c r="I125" s="60">
        <v>5726.0</v>
      </c>
      <c r="J125" s="60">
        <v>5726.0</v>
      </c>
    </row>
    <row r="126" ht="15.75" customHeight="1">
      <c r="A126" s="11" t="s">
        <v>335</v>
      </c>
      <c r="B126" s="11" t="s">
        <v>337</v>
      </c>
      <c r="C126" s="58">
        <v>1.0</v>
      </c>
      <c r="D126" s="59">
        <v>3.0</v>
      </c>
      <c r="E126" s="60">
        <v>4.0</v>
      </c>
      <c r="F126" s="58">
        <v>64.0</v>
      </c>
      <c r="G126" s="59">
        <v>43.0</v>
      </c>
      <c r="H126" s="60">
        <v>107.0</v>
      </c>
      <c r="I126" s="60">
        <v>111.0</v>
      </c>
      <c r="J126" s="60">
        <v>111.0</v>
      </c>
    </row>
    <row r="127" ht="15.75" customHeight="1">
      <c r="A127" s="11" t="s">
        <v>335</v>
      </c>
      <c r="B127" s="11" t="s">
        <v>338</v>
      </c>
      <c r="C127" s="58">
        <v>2.0</v>
      </c>
      <c r="D127" s="59">
        <v>2.0</v>
      </c>
      <c r="E127" s="60">
        <v>4.0</v>
      </c>
      <c r="F127" s="58">
        <v>140.0</v>
      </c>
      <c r="G127" s="59">
        <v>78.0</v>
      </c>
      <c r="H127" s="60">
        <v>218.0</v>
      </c>
      <c r="I127" s="60">
        <v>222.0</v>
      </c>
      <c r="J127" s="60">
        <v>222.0</v>
      </c>
    </row>
    <row r="128" ht="15.75" customHeight="1">
      <c r="A128" s="11" t="s">
        <v>335</v>
      </c>
      <c r="B128" s="11" t="s">
        <v>339</v>
      </c>
      <c r="C128" s="58"/>
      <c r="D128" s="59">
        <v>2.0</v>
      </c>
      <c r="E128" s="60">
        <v>2.0</v>
      </c>
      <c r="F128" s="58">
        <v>30.0</v>
      </c>
      <c r="G128" s="59">
        <v>30.0</v>
      </c>
      <c r="H128" s="60">
        <v>60.0</v>
      </c>
      <c r="I128" s="60">
        <v>62.0</v>
      </c>
      <c r="J128" s="60">
        <v>62.0</v>
      </c>
    </row>
    <row r="129" ht="15.75" customHeight="1">
      <c r="A129" s="11" t="s">
        <v>335</v>
      </c>
      <c r="B129" s="11" t="s">
        <v>340</v>
      </c>
      <c r="C129" s="58">
        <v>10.0</v>
      </c>
      <c r="D129" s="59">
        <v>31.0</v>
      </c>
      <c r="E129" s="60">
        <v>41.0</v>
      </c>
      <c r="F129" s="58">
        <v>229.0</v>
      </c>
      <c r="G129" s="59">
        <v>149.0</v>
      </c>
      <c r="H129" s="60">
        <v>378.0</v>
      </c>
      <c r="I129" s="60">
        <v>419.0</v>
      </c>
      <c r="J129" s="60">
        <v>419.0</v>
      </c>
    </row>
    <row r="130" ht="15.75" customHeight="1">
      <c r="A130" s="11" t="s">
        <v>335</v>
      </c>
      <c r="B130" s="11" t="s">
        <v>341</v>
      </c>
      <c r="C130" s="58">
        <v>3.0</v>
      </c>
      <c r="D130" s="59">
        <v>3.0</v>
      </c>
      <c r="E130" s="60">
        <v>6.0</v>
      </c>
      <c r="F130" s="58">
        <v>19.0</v>
      </c>
      <c r="G130" s="59">
        <v>7.0</v>
      </c>
      <c r="H130" s="60">
        <v>26.0</v>
      </c>
      <c r="I130" s="60">
        <v>32.0</v>
      </c>
      <c r="J130" s="60">
        <v>32.0</v>
      </c>
    </row>
    <row r="131" ht="15.75" customHeight="1">
      <c r="A131" s="11" t="s">
        <v>335</v>
      </c>
      <c r="B131" s="11" t="s">
        <v>342</v>
      </c>
      <c r="C131" s="58"/>
      <c r="D131" s="59"/>
      <c r="E131" s="60"/>
      <c r="F131" s="58">
        <v>8.0</v>
      </c>
      <c r="G131" s="59">
        <v>6.0</v>
      </c>
      <c r="H131" s="60">
        <v>14.0</v>
      </c>
      <c r="I131" s="60">
        <v>14.0</v>
      </c>
      <c r="J131" s="60">
        <v>14.0</v>
      </c>
    </row>
    <row r="132" ht="15.75" customHeight="1">
      <c r="A132" s="11" t="s">
        <v>335</v>
      </c>
      <c r="B132" s="11" t="s">
        <v>343</v>
      </c>
      <c r="C132" s="58">
        <v>9.0</v>
      </c>
      <c r="D132" s="59">
        <v>13.0</v>
      </c>
      <c r="E132" s="60">
        <v>22.0</v>
      </c>
      <c r="F132" s="58">
        <v>156.0</v>
      </c>
      <c r="G132" s="59">
        <v>106.0</v>
      </c>
      <c r="H132" s="60">
        <v>262.0</v>
      </c>
      <c r="I132" s="60">
        <v>284.0</v>
      </c>
      <c r="J132" s="60">
        <v>284.0</v>
      </c>
    </row>
    <row r="133" ht="15.75" customHeight="1">
      <c r="A133" s="11" t="s">
        <v>335</v>
      </c>
      <c r="B133" s="11" t="s">
        <v>344</v>
      </c>
      <c r="C133" s="58"/>
      <c r="D133" s="59"/>
      <c r="E133" s="60"/>
      <c r="F133" s="58">
        <v>4.0</v>
      </c>
      <c r="G133" s="59">
        <v>5.0</v>
      </c>
      <c r="H133" s="60">
        <v>9.0</v>
      </c>
      <c r="I133" s="60">
        <v>9.0</v>
      </c>
      <c r="J133" s="60">
        <v>9.0</v>
      </c>
    </row>
    <row r="134" ht="15.75" customHeight="1">
      <c r="A134" s="11" t="s">
        <v>335</v>
      </c>
      <c r="B134" s="11" t="s">
        <v>345</v>
      </c>
      <c r="C134" s="58"/>
      <c r="D134" s="59">
        <v>1.0</v>
      </c>
      <c r="E134" s="60">
        <v>1.0</v>
      </c>
      <c r="F134" s="58">
        <v>47.0</v>
      </c>
      <c r="G134" s="59">
        <v>41.0</v>
      </c>
      <c r="H134" s="60">
        <v>88.0</v>
      </c>
      <c r="I134" s="60">
        <v>89.0</v>
      </c>
      <c r="J134" s="60">
        <v>89.0</v>
      </c>
    </row>
    <row r="135" ht="15.75" customHeight="1">
      <c r="A135" s="11" t="s">
        <v>335</v>
      </c>
      <c r="B135" s="11" t="s">
        <v>346</v>
      </c>
      <c r="C135" s="58"/>
      <c r="D135" s="59">
        <v>1.0</v>
      </c>
      <c r="E135" s="60">
        <v>1.0</v>
      </c>
      <c r="F135" s="58"/>
      <c r="G135" s="59"/>
      <c r="H135" s="60"/>
      <c r="I135" s="60">
        <v>1.0</v>
      </c>
      <c r="J135" s="60">
        <v>1.0</v>
      </c>
    </row>
    <row r="136" ht="15.75" customHeight="1">
      <c r="A136" s="11" t="s">
        <v>335</v>
      </c>
      <c r="B136" s="11" t="s">
        <v>347</v>
      </c>
      <c r="C136" s="58">
        <v>1.0</v>
      </c>
      <c r="D136" s="59"/>
      <c r="E136" s="60">
        <v>1.0</v>
      </c>
      <c r="F136" s="58">
        <v>79.0</v>
      </c>
      <c r="G136" s="59">
        <v>70.0</v>
      </c>
      <c r="H136" s="60">
        <v>149.0</v>
      </c>
      <c r="I136" s="60">
        <v>150.0</v>
      </c>
      <c r="J136" s="60">
        <v>150.0</v>
      </c>
    </row>
    <row r="137" ht="15.75" customHeight="1">
      <c r="A137" s="11" t="s">
        <v>335</v>
      </c>
      <c r="B137" s="11" t="s">
        <v>348</v>
      </c>
      <c r="C137" s="58"/>
      <c r="D137" s="59">
        <v>1.0</v>
      </c>
      <c r="E137" s="60">
        <v>1.0</v>
      </c>
      <c r="F137" s="58">
        <v>22.0</v>
      </c>
      <c r="G137" s="59">
        <v>15.0</v>
      </c>
      <c r="H137" s="60">
        <v>37.0</v>
      </c>
      <c r="I137" s="60">
        <v>38.0</v>
      </c>
      <c r="J137" s="60">
        <v>38.0</v>
      </c>
      <c r="K137" s="11" t="str">
        <f>+GETPIVOTDATA("[Measures].[Total]",$A$4,"[Tipo Identificacion].[Tipo Identificación]","[Tipo Identificacion].[Tipo Identificación].&amp;[PE]","[Geografia].[Geografia]","[Geografia].[Geografia].[Departamento].&amp;[ATLANTICO]","[Regimen].[Tipo Regimen]","[Regimen].[Tipo Regimen].&amp;[CONTRIBUTIVO]","[Género].[Genero]","[Género].[Genero].&amp;[FEMENINO]")+GETPIVOTDATA("[Measures].[Total]",$A$4,"[Tipo Identificacion].[Tipo Identificación]","[Tipo Identificacion].[Tipo Identificación].&amp;[PE]","[Geografia].[Geografia]","[Geografia].[Geografia].[Departamento].&amp;[ATLANTICO]","[Regimen].[Tipo Regimen]","[Regimen].[Tipo Regimen].&amp;[SUBSIDIADO]","[Género].[Genero]","[Género].[Genero].&amp;[FEMENINO]")</f>
        <v>#REF!</v>
      </c>
    </row>
    <row r="138" ht="15.75" customHeight="1">
      <c r="A138" s="11" t="s">
        <v>335</v>
      </c>
      <c r="B138" s="11" t="s">
        <v>349</v>
      </c>
      <c r="C138" s="58">
        <v>10.0</v>
      </c>
      <c r="D138" s="59">
        <v>20.0</v>
      </c>
      <c r="E138" s="60">
        <v>30.0</v>
      </c>
      <c r="F138" s="58">
        <v>119.0</v>
      </c>
      <c r="G138" s="59">
        <v>85.0</v>
      </c>
      <c r="H138" s="60">
        <v>204.0</v>
      </c>
      <c r="I138" s="60">
        <v>234.0</v>
      </c>
      <c r="J138" s="60">
        <v>234.0</v>
      </c>
    </row>
    <row r="139" ht="15.75" customHeight="1">
      <c r="A139" s="11" t="s">
        <v>335</v>
      </c>
      <c r="B139" s="11" t="s">
        <v>350</v>
      </c>
      <c r="C139" s="58">
        <v>1.0</v>
      </c>
      <c r="D139" s="59"/>
      <c r="E139" s="60">
        <v>1.0</v>
      </c>
      <c r="F139" s="58">
        <v>31.0</v>
      </c>
      <c r="G139" s="59">
        <v>13.0</v>
      </c>
      <c r="H139" s="60">
        <v>44.0</v>
      </c>
      <c r="I139" s="60">
        <v>45.0</v>
      </c>
      <c r="J139" s="60">
        <v>45.0</v>
      </c>
    </row>
    <row r="140" ht="15.75" customHeight="1">
      <c r="A140" s="11" t="s">
        <v>335</v>
      </c>
      <c r="B140" s="11" t="s">
        <v>351</v>
      </c>
      <c r="C140" s="58"/>
      <c r="D140" s="59"/>
      <c r="E140" s="60"/>
      <c r="F140" s="58">
        <v>40.0</v>
      </c>
      <c r="G140" s="59">
        <v>31.0</v>
      </c>
      <c r="H140" s="60">
        <v>71.0</v>
      </c>
      <c r="I140" s="60">
        <v>71.0</v>
      </c>
      <c r="J140" s="60">
        <v>71.0</v>
      </c>
    </row>
    <row r="141" ht="15.75" customHeight="1">
      <c r="A141" s="11" t="s">
        <v>335</v>
      </c>
      <c r="B141" s="11" t="s">
        <v>352</v>
      </c>
      <c r="C141" s="58">
        <v>13.0</v>
      </c>
      <c r="D141" s="59">
        <v>17.0</v>
      </c>
      <c r="E141" s="60">
        <v>30.0</v>
      </c>
      <c r="F141" s="58">
        <v>166.0</v>
      </c>
      <c r="G141" s="59">
        <v>114.0</v>
      </c>
      <c r="H141" s="60">
        <v>280.0</v>
      </c>
      <c r="I141" s="60">
        <v>310.0</v>
      </c>
      <c r="J141" s="60">
        <v>310.0</v>
      </c>
    </row>
    <row r="142" ht="15.75" customHeight="1">
      <c r="A142" s="11" t="s">
        <v>335</v>
      </c>
      <c r="B142" s="11" t="s">
        <v>353</v>
      </c>
      <c r="C142" s="58"/>
      <c r="D142" s="59"/>
      <c r="E142" s="60"/>
      <c r="F142" s="58">
        <v>154.0</v>
      </c>
      <c r="G142" s="59">
        <v>90.0</v>
      </c>
      <c r="H142" s="60">
        <v>244.0</v>
      </c>
      <c r="I142" s="60">
        <v>244.0</v>
      </c>
      <c r="J142" s="60">
        <v>244.0</v>
      </c>
    </row>
    <row r="143" ht="15.75" customHeight="1">
      <c r="A143" s="11" t="s">
        <v>335</v>
      </c>
      <c r="B143" s="11" t="s">
        <v>354</v>
      </c>
      <c r="C143" s="58">
        <v>3.0</v>
      </c>
      <c r="D143" s="59">
        <v>5.0</v>
      </c>
      <c r="E143" s="60">
        <v>8.0</v>
      </c>
      <c r="F143" s="58">
        <v>107.0</v>
      </c>
      <c r="G143" s="59">
        <v>70.0</v>
      </c>
      <c r="H143" s="60">
        <v>177.0</v>
      </c>
      <c r="I143" s="60">
        <v>185.0</v>
      </c>
      <c r="J143" s="60">
        <v>185.0</v>
      </c>
      <c r="K143" s="11" t="str">
        <f>+GETPIVOTDATA("[Measures].[Total]",$A$4,"[Tipo Identificacion].[Tipo Identificación]","[Tipo Identificacion].[Tipo Identificación].&amp;[PE]","[Geografia].[Geografia]","[Geografia].[Geografia].[Municipio].&amp;[11001 - BOGOTÁ D.C.]","[Regimen].[Tipo Regimen]","[Regimen].[Tipo Regimen].&amp;[SUBSIDIADO]")/GETPIVOTDATA("[Measures].[Total]",$A$4,"[Tipo Identificacion].[Tipo Identificación]","[Tipo Identificacion].[Tipo Identificación].&amp;[PE]","[Geografia].[Geografia]","[Geografia].[Geografia].[Municipio].&amp;[11001 - BOGOTÁ D.C.]")*100</f>
        <v>#REF!</v>
      </c>
    </row>
    <row r="144" ht="15.75" customHeight="1">
      <c r="A144" s="11" t="s">
        <v>335</v>
      </c>
      <c r="B144" s="11" t="s">
        <v>355</v>
      </c>
      <c r="C144" s="58">
        <v>286.0</v>
      </c>
      <c r="D144" s="59">
        <v>273.0</v>
      </c>
      <c r="E144" s="60">
        <v>559.0</v>
      </c>
      <c r="F144" s="58">
        <v>1536.0</v>
      </c>
      <c r="G144" s="59">
        <v>1115.0</v>
      </c>
      <c r="H144" s="60">
        <v>2651.0</v>
      </c>
      <c r="I144" s="60">
        <v>3210.0</v>
      </c>
      <c r="J144" s="60">
        <v>3210.0</v>
      </c>
    </row>
    <row r="145" ht="15.75" customHeight="1">
      <c r="A145" s="11" t="s">
        <v>335</v>
      </c>
      <c r="B145" s="11" t="s">
        <v>356</v>
      </c>
      <c r="C145" s="58"/>
      <c r="D145" s="59">
        <v>3.0</v>
      </c>
      <c r="E145" s="60">
        <v>3.0</v>
      </c>
      <c r="F145" s="58">
        <v>78.0</v>
      </c>
      <c r="G145" s="59">
        <v>41.0</v>
      </c>
      <c r="H145" s="60">
        <v>119.0</v>
      </c>
      <c r="I145" s="60">
        <v>122.0</v>
      </c>
      <c r="J145" s="60">
        <v>122.0</v>
      </c>
    </row>
    <row r="146" ht="15.75" customHeight="1">
      <c r="A146" s="11" t="s">
        <v>335</v>
      </c>
      <c r="B146" s="11" t="s">
        <v>357</v>
      </c>
      <c r="C146" s="58">
        <v>1.0</v>
      </c>
      <c r="D146" s="59">
        <v>2.0</v>
      </c>
      <c r="E146" s="60">
        <v>3.0</v>
      </c>
      <c r="F146" s="58">
        <v>11.0</v>
      </c>
      <c r="G146" s="59">
        <v>19.0</v>
      </c>
      <c r="H146" s="60">
        <v>30.0</v>
      </c>
      <c r="I146" s="60">
        <v>33.0</v>
      </c>
      <c r="J146" s="60">
        <v>33.0</v>
      </c>
    </row>
    <row r="147" ht="15.75" customHeight="1">
      <c r="A147" s="11" t="s">
        <v>335</v>
      </c>
      <c r="B147" s="11" t="s">
        <v>358</v>
      </c>
      <c r="C147" s="58"/>
      <c r="D147" s="59">
        <v>1.0</v>
      </c>
      <c r="E147" s="60">
        <v>1.0</v>
      </c>
      <c r="F147" s="58">
        <v>1.0</v>
      </c>
      <c r="G147" s="59">
        <v>1.0</v>
      </c>
      <c r="H147" s="60">
        <v>2.0</v>
      </c>
      <c r="I147" s="60">
        <v>3.0</v>
      </c>
      <c r="J147" s="60">
        <v>3.0</v>
      </c>
    </row>
    <row r="148" ht="15.75" customHeight="1">
      <c r="A148" s="11" t="s">
        <v>359</v>
      </c>
      <c r="C148" s="58">
        <v>1536.0</v>
      </c>
      <c r="D148" s="59">
        <v>1981.0</v>
      </c>
      <c r="E148" s="60">
        <v>3517.0</v>
      </c>
      <c r="F148" s="58">
        <v>4860.0</v>
      </c>
      <c r="G148" s="59">
        <v>3237.0</v>
      </c>
      <c r="H148" s="60">
        <v>8097.0</v>
      </c>
      <c r="I148" s="60">
        <v>11614.0</v>
      </c>
      <c r="J148" s="60">
        <v>11614.0</v>
      </c>
    </row>
    <row r="149" ht="15.75" customHeight="1">
      <c r="A149" s="11" t="s">
        <v>360</v>
      </c>
      <c r="B149" s="11" t="s">
        <v>361</v>
      </c>
      <c r="C149" s="58">
        <v>19818.0</v>
      </c>
      <c r="D149" s="59">
        <v>23609.0</v>
      </c>
      <c r="E149" s="60">
        <v>43427.0</v>
      </c>
      <c r="F149" s="58">
        <v>5317.0</v>
      </c>
      <c r="G149" s="59">
        <v>3857.0</v>
      </c>
      <c r="H149" s="60">
        <v>9174.0</v>
      </c>
      <c r="I149" s="60">
        <v>52601.0</v>
      </c>
      <c r="J149" s="60">
        <v>52601.0</v>
      </c>
    </row>
    <row r="150" ht="15.75" customHeight="1">
      <c r="A150" s="11" t="s">
        <v>362</v>
      </c>
      <c r="C150" s="58">
        <v>19818.0</v>
      </c>
      <c r="D150" s="59">
        <v>23609.0</v>
      </c>
      <c r="E150" s="60">
        <v>43427.0</v>
      </c>
      <c r="F150" s="58">
        <v>5317.0</v>
      </c>
      <c r="G150" s="59">
        <v>3857.0</v>
      </c>
      <c r="H150" s="60">
        <v>9174.0</v>
      </c>
      <c r="I150" s="60">
        <v>52601.0</v>
      </c>
      <c r="J150" s="60">
        <v>52601.0</v>
      </c>
    </row>
    <row r="151" ht="15.75" customHeight="1">
      <c r="A151" s="11" t="s">
        <v>363</v>
      </c>
      <c r="B151" s="11" t="s">
        <v>364</v>
      </c>
      <c r="C151" s="58">
        <v>804.0</v>
      </c>
      <c r="D151" s="59">
        <v>950.0</v>
      </c>
      <c r="E151" s="60">
        <v>1754.0</v>
      </c>
      <c r="F151" s="58">
        <v>992.0</v>
      </c>
      <c r="G151" s="59">
        <v>635.0</v>
      </c>
      <c r="H151" s="60">
        <v>1627.0</v>
      </c>
      <c r="I151" s="60">
        <v>3381.0</v>
      </c>
      <c r="J151" s="60">
        <v>3381.0</v>
      </c>
    </row>
    <row r="152" ht="15.75" customHeight="1">
      <c r="A152" s="11" t="s">
        <v>363</v>
      </c>
      <c r="B152" s="11" t="s">
        <v>365</v>
      </c>
      <c r="C152" s="58"/>
      <c r="D152" s="59"/>
      <c r="E152" s="60"/>
      <c r="F152" s="58">
        <v>1.0</v>
      </c>
      <c r="G152" s="59"/>
      <c r="H152" s="60">
        <v>1.0</v>
      </c>
      <c r="I152" s="60">
        <v>1.0</v>
      </c>
      <c r="J152" s="60">
        <v>1.0</v>
      </c>
    </row>
    <row r="153" ht="15.75" customHeight="1">
      <c r="A153" s="11" t="s">
        <v>363</v>
      </c>
      <c r="B153" s="11" t="s">
        <v>366</v>
      </c>
      <c r="C153" s="58"/>
      <c r="D153" s="59"/>
      <c r="E153" s="60"/>
      <c r="F153" s="58">
        <v>4.0</v>
      </c>
      <c r="G153" s="59">
        <v>1.0</v>
      </c>
      <c r="H153" s="60">
        <v>5.0</v>
      </c>
      <c r="I153" s="60">
        <v>5.0</v>
      </c>
      <c r="J153" s="60">
        <v>5.0</v>
      </c>
    </row>
    <row r="154" ht="15.75" customHeight="1">
      <c r="A154" s="11" t="s">
        <v>363</v>
      </c>
      <c r="B154" s="11" t="s">
        <v>367</v>
      </c>
      <c r="C154" s="58">
        <v>4.0</v>
      </c>
      <c r="D154" s="59">
        <v>3.0</v>
      </c>
      <c r="E154" s="60">
        <v>7.0</v>
      </c>
      <c r="F154" s="58">
        <v>131.0</v>
      </c>
      <c r="G154" s="59">
        <v>101.0</v>
      </c>
      <c r="H154" s="60">
        <v>232.0</v>
      </c>
      <c r="I154" s="60">
        <v>239.0</v>
      </c>
      <c r="J154" s="60">
        <v>239.0</v>
      </c>
    </row>
    <row r="155" ht="15.75" customHeight="1">
      <c r="A155" s="11" t="s">
        <v>363</v>
      </c>
      <c r="B155" s="11" t="s">
        <v>368</v>
      </c>
      <c r="C155" s="58"/>
      <c r="D155" s="59">
        <v>2.0</v>
      </c>
      <c r="E155" s="60">
        <v>2.0</v>
      </c>
      <c r="F155" s="58">
        <v>2.0</v>
      </c>
      <c r="G155" s="59"/>
      <c r="H155" s="60">
        <v>2.0</v>
      </c>
      <c r="I155" s="60">
        <v>4.0</v>
      </c>
      <c r="J155" s="60">
        <v>4.0</v>
      </c>
    </row>
    <row r="156" ht="15.75" customHeight="1">
      <c r="A156" s="11" t="s">
        <v>363</v>
      </c>
      <c r="B156" s="11" t="s">
        <v>369</v>
      </c>
      <c r="C156" s="58"/>
      <c r="D156" s="59"/>
      <c r="E156" s="60"/>
      <c r="F156" s="58">
        <v>2.0</v>
      </c>
      <c r="G156" s="59"/>
      <c r="H156" s="60">
        <v>2.0</v>
      </c>
      <c r="I156" s="60">
        <v>2.0</v>
      </c>
      <c r="J156" s="60">
        <v>2.0</v>
      </c>
    </row>
    <row r="157" ht="15.75" customHeight="1">
      <c r="A157" s="11" t="s">
        <v>363</v>
      </c>
      <c r="B157" s="11" t="s">
        <v>370</v>
      </c>
      <c r="C157" s="58"/>
      <c r="D157" s="59"/>
      <c r="E157" s="60"/>
      <c r="F157" s="58">
        <v>15.0</v>
      </c>
      <c r="G157" s="59">
        <v>9.0</v>
      </c>
      <c r="H157" s="60">
        <v>24.0</v>
      </c>
      <c r="I157" s="60">
        <v>24.0</v>
      </c>
      <c r="J157" s="60">
        <v>24.0</v>
      </c>
    </row>
    <row r="158" ht="15.75" customHeight="1">
      <c r="A158" s="11" t="s">
        <v>363</v>
      </c>
      <c r="B158" s="11" t="s">
        <v>371</v>
      </c>
      <c r="C158" s="58">
        <v>1.0</v>
      </c>
      <c r="D158" s="59"/>
      <c r="E158" s="60">
        <v>1.0</v>
      </c>
      <c r="F158" s="58">
        <v>5.0</v>
      </c>
      <c r="G158" s="59">
        <v>3.0</v>
      </c>
      <c r="H158" s="60">
        <v>8.0</v>
      </c>
      <c r="I158" s="60">
        <v>9.0</v>
      </c>
      <c r="J158" s="60">
        <v>9.0</v>
      </c>
    </row>
    <row r="159" ht="15.75" customHeight="1">
      <c r="A159" s="11" t="s">
        <v>363</v>
      </c>
      <c r="B159" s="11" t="s">
        <v>372</v>
      </c>
      <c r="C159" s="58"/>
      <c r="D159" s="59"/>
      <c r="E159" s="60"/>
      <c r="F159" s="58">
        <v>5.0</v>
      </c>
      <c r="G159" s="59">
        <v>5.0</v>
      </c>
      <c r="H159" s="60">
        <v>10.0</v>
      </c>
      <c r="I159" s="60">
        <v>10.0</v>
      </c>
      <c r="J159" s="60">
        <v>10.0</v>
      </c>
    </row>
    <row r="160" ht="15.75" customHeight="1">
      <c r="A160" s="11" t="s">
        <v>363</v>
      </c>
      <c r="B160" s="11" t="s">
        <v>373</v>
      </c>
      <c r="C160" s="58"/>
      <c r="D160" s="59"/>
      <c r="E160" s="60"/>
      <c r="F160" s="58">
        <v>41.0</v>
      </c>
      <c r="G160" s="59">
        <v>16.0</v>
      </c>
      <c r="H160" s="60">
        <v>57.0</v>
      </c>
      <c r="I160" s="60">
        <v>57.0</v>
      </c>
      <c r="J160" s="60">
        <v>57.0</v>
      </c>
    </row>
    <row r="161" ht="15.75" customHeight="1">
      <c r="A161" s="11" t="s">
        <v>363</v>
      </c>
      <c r="B161" s="11" t="s">
        <v>374</v>
      </c>
      <c r="C161" s="58">
        <v>2.0</v>
      </c>
      <c r="D161" s="59">
        <v>3.0</v>
      </c>
      <c r="E161" s="60">
        <v>5.0</v>
      </c>
      <c r="F161" s="58">
        <v>33.0</v>
      </c>
      <c r="G161" s="59">
        <v>23.0</v>
      </c>
      <c r="H161" s="60">
        <v>56.0</v>
      </c>
      <c r="I161" s="60">
        <v>61.0</v>
      </c>
      <c r="J161" s="60">
        <v>61.0</v>
      </c>
    </row>
    <row r="162" ht="15.75" customHeight="1">
      <c r="A162" s="11" t="s">
        <v>363</v>
      </c>
      <c r="B162" s="11" t="s">
        <v>375</v>
      </c>
      <c r="C162" s="58">
        <v>6.0</v>
      </c>
      <c r="D162" s="59">
        <v>10.0</v>
      </c>
      <c r="E162" s="60">
        <v>16.0</v>
      </c>
      <c r="F162" s="58">
        <v>272.0</v>
      </c>
      <c r="G162" s="59">
        <v>192.0</v>
      </c>
      <c r="H162" s="60">
        <v>464.0</v>
      </c>
      <c r="I162" s="60">
        <v>480.0</v>
      </c>
      <c r="J162" s="60">
        <v>480.0</v>
      </c>
    </row>
    <row r="163" ht="15.75" customHeight="1">
      <c r="A163" s="11" t="s">
        <v>363</v>
      </c>
      <c r="B163" s="11" t="s">
        <v>376</v>
      </c>
      <c r="C163" s="58"/>
      <c r="D163" s="59"/>
      <c r="E163" s="60"/>
      <c r="F163" s="58">
        <v>35.0</v>
      </c>
      <c r="G163" s="59">
        <v>12.0</v>
      </c>
      <c r="H163" s="60">
        <v>47.0</v>
      </c>
      <c r="I163" s="60">
        <v>47.0</v>
      </c>
      <c r="J163" s="60">
        <v>47.0</v>
      </c>
    </row>
    <row r="164" ht="15.75" customHeight="1">
      <c r="A164" s="11" t="s">
        <v>363</v>
      </c>
      <c r="B164" s="11" t="s">
        <v>377</v>
      </c>
      <c r="C164" s="58"/>
      <c r="D164" s="59"/>
      <c r="E164" s="60"/>
      <c r="F164" s="58">
        <v>8.0</v>
      </c>
      <c r="G164" s="59">
        <v>2.0</v>
      </c>
      <c r="H164" s="60">
        <v>10.0</v>
      </c>
      <c r="I164" s="60">
        <v>10.0</v>
      </c>
      <c r="J164" s="60">
        <v>10.0</v>
      </c>
    </row>
    <row r="165" ht="15.75" customHeight="1">
      <c r="A165" s="11" t="s">
        <v>363</v>
      </c>
      <c r="B165" s="11" t="s">
        <v>378</v>
      </c>
      <c r="C165" s="58"/>
      <c r="D165" s="59"/>
      <c r="E165" s="60"/>
      <c r="F165" s="58">
        <v>45.0</v>
      </c>
      <c r="G165" s="59">
        <v>17.0</v>
      </c>
      <c r="H165" s="60">
        <v>62.0</v>
      </c>
      <c r="I165" s="60">
        <v>62.0</v>
      </c>
      <c r="J165" s="60">
        <v>62.0</v>
      </c>
    </row>
    <row r="166" ht="15.75" customHeight="1">
      <c r="A166" s="11" t="s">
        <v>363</v>
      </c>
      <c r="B166" s="11" t="s">
        <v>379</v>
      </c>
      <c r="C166" s="58">
        <v>1.0</v>
      </c>
      <c r="D166" s="59">
        <v>1.0</v>
      </c>
      <c r="E166" s="60">
        <v>2.0</v>
      </c>
      <c r="F166" s="58">
        <v>7.0</v>
      </c>
      <c r="G166" s="59">
        <v>3.0</v>
      </c>
      <c r="H166" s="60">
        <v>10.0</v>
      </c>
      <c r="I166" s="60">
        <v>12.0</v>
      </c>
      <c r="J166" s="60">
        <v>12.0</v>
      </c>
    </row>
    <row r="167" ht="15.75" customHeight="1">
      <c r="A167" s="11" t="s">
        <v>363</v>
      </c>
      <c r="B167" s="11" t="s">
        <v>380</v>
      </c>
      <c r="C167" s="58"/>
      <c r="D167" s="59">
        <v>1.0</v>
      </c>
      <c r="E167" s="60">
        <v>1.0</v>
      </c>
      <c r="F167" s="58">
        <v>3.0</v>
      </c>
      <c r="G167" s="59">
        <v>2.0</v>
      </c>
      <c r="H167" s="60">
        <v>5.0</v>
      </c>
      <c r="I167" s="60">
        <v>6.0</v>
      </c>
      <c r="J167" s="60">
        <v>6.0</v>
      </c>
    </row>
    <row r="168" ht="15.75" customHeight="1">
      <c r="A168" s="11" t="s">
        <v>363</v>
      </c>
      <c r="B168" s="11" t="s">
        <v>381</v>
      </c>
      <c r="C168" s="58"/>
      <c r="D168" s="59"/>
      <c r="E168" s="60"/>
      <c r="F168" s="58">
        <v>5.0</v>
      </c>
      <c r="G168" s="59">
        <v>1.0</v>
      </c>
      <c r="H168" s="60">
        <v>6.0</v>
      </c>
      <c r="I168" s="60">
        <v>6.0</v>
      </c>
      <c r="J168" s="60">
        <v>6.0</v>
      </c>
    </row>
    <row r="169" ht="15.75" customHeight="1">
      <c r="A169" s="11" t="s">
        <v>363</v>
      </c>
      <c r="B169" s="11" t="s">
        <v>382</v>
      </c>
      <c r="C169" s="58"/>
      <c r="D169" s="59">
        <v>1.0</v>
      </c>
      <c r="E169" s="60">
        <v>1.0</v>
      </c>
      <c r="F169" s="58">
        <v>22.0</v>
      </c>
      <c r="G169" s="59">
        <v>20.0</v>
      </c>
      <c r="H169" s="60">
        <v>42.0</v>
      </c>
      <c r="I169" s="60">
        <v>43.0</v>
      </c>
      <c r="J169" s="60">
        <v>43.0</v>
      </c>
    </row>
    <row r="170" ht="15.75" customHeight="1">
      <c r="A170" s="11" t="s">
        <v>363</v>
      </c>
      <c r="B170" s="11" t="s">
        <v>383</v>
      </c>
      <c r="C170" s="58"/>
      <c r="D170" s="59"/>
      <c r="E170" s="60"/>
      <c r="F170" s="58">
        <v>1.0</v>
      </c>
      <c r="G170" s="59">
        <v>3.0</v>
      </c>
      <c r="H170" s="60">
        <v>4.0</v>
      </c>
      <c r="I170" s="60">
        <v>4.0</v>
      </c>
      <c r="J170" s="60">
        <v>4.0</v>
      </c>
    </row>
    <row r="171" ht="15.75" customHeight="1">
      <c r="A171" s="11" t="s">
        <v>363</v>
      </c>
      <c r="B171" s="11" t="s">
        <v>384</v>
      </c>
      <c r="C171" s="58"/>
      <c r="D171" s="59"/>
      <c r="E171" s="60"/>
      <c r="F171" s="58">
        <v>3.0</v>
      </c>
      <c r="G171" s="59">
        <v>1.0</v>
      </c>
      <c r="H171" s="60">
        <v>4.0</v>
      </c>
      <c r="I171" s="60">
        <v>4.0</v>
      </c>
      <c r="J171" s="60">
        <v>4.0</v>
      </c>
    </row>
    <row r="172" ht="15.75" customHeight="1">
      <c r="A172" s="11" t="s">
        <v>363</v>
      </c>
      <c r="B172" s="11" t="s">
        <v>385</v>
      </c>
      <c r="C172" s="58">
        <v>1.0</v>
      </c>
      <c r="D172" s="59">
        <v>1.0</v>
      </c>
      <c r="E172" s="60">
        <v>2.0</v>
      </c>
      <c r="F172" s="58">
        <v>61.0</v>
      </c>
      <c r="G172" s="59">
        <v>33.0</v>
      </c>
      <c r="H172" s="60">
        <v>94.0</v>
      </c>
      <c r="I172" s="60">
        <v>96.0</v>
      </c>
      <c r="J172" s="60">
        <v>96.0</v>
      </c>
    </row>
    <row r="173" ht="15.75" customHeight="1">
      <c r="A173" s="11" t="s">
        <v>363</v>
      </c>
      <c r="B173" s="11" t="s">
        <v>386</v>
      </c>
      <c r="C173" s="58"/>
      <c r="D173" s="59"/>
      <c r="E173" s="60"/>
      <c r="F173" s="58">
        <v>3.0</v>
      </c>
      <c r="G173" s="59">
        <v>5.0</v>
      </c>
      <c r="H173" s="60">
        <v>8.0</v>
      </c>
      <c r="I173" s="60">
        <v>8.0</v>
      </c>
      <c r="J173" s="60">
        <v>8.0</v>
      </c>
    </row>
    <row r="174" ht="15.75" customHeight="1">
      <c r="A174" s="11" t="s">
        <v>363</v>
      </c>
      <c r="B174" s="11" t="s">
        <v>387</v>
      </c>
      <c r="C174" s="58"/>
      <c r="D174" s="59"/>
      <c r="E174" s="60"/>
      <c r="F174" s="58">
        <v>1.0</v>
      </c>
      <c r="G174" s="59"/>
      <c r="H174" s="60">
        <v>1.0</v>
      </c>
      <c r="I174" s="60">
        <v>1.0</v>
      </c>
      <c r="J174" s="60">
        <v>1.0</v>
      </c>
    </row>
    <row r="175" ht="15.75" customHeight="1">
      <c r="A175" s="11" t="s">
        <v>363</v>
      </c>
      <c r="B175" s="11" t="s">
        <v>388</v>
      </c>
      <c r="C175" s="58"/>
      <c r="D175" s="59"/>
      <c r="E175" s="60"/>
      <c r="F175" s="58">
        <v>30.0</v>
      </c>
      <c r="G175" s="59">
        <v>16.0</v>
      </c>
      <c r="H175" s="60">
        <v>46.0</v>
      </c>
      <c r="I175" s="60">
        <v>46.0</v>
      </c>
      <c r="J175" s="60">
        <v>46.0</v>
      </c>
    </row>
    <row r="176" ht="15.75" customHeight="1">
      <c r="A176" s="11" t="s">
        <v>363</v>
      </c>
      <c r="B176" s="11" t="s">
        <v>389</v>
      </c>
      <c r="C176" s="58"/>
      <c r="D176" s="59"/>
      <c r="E176" s="60"/>
      <c r="F176" s="58">
        <v>7.0</v>
      </c>
      <c r="G176" s="59">
        <v>4.0</v>
      </c>
      <c r="H176" s="60">
        <v>11.0</v>
      </c>
      <c r="I176" s="60">
        <v>11.0</v>
      </c>
      <c r="J176" s="60">
        <v>11.0</v>
      </c>
    </row>
    <row r="177" ht="15.75" customHeight="1">
      <c r="A177" s="11" t="s">
        <v>363</v>
      </c>
      <c r="B177" s="11" t="s">
        <v>390</v>
      </c>
      <c r="C177" s="58"/>
      <c r="D177" s="59"/>
      <c r="E177" s="60"/>
      <c r="F177" s="58">
        <v>9.0</v>
      </c>
      <c r="G177" s="59">
        <v>2.0</v>
      </c>
      <c r="H177" s="60">
        <v>11.0</v>
      </c>
      <c r="I177" s="60">
        <v>11.0</v>
      </c>
      <c r="J177" s="60">
        <v>11.0</v>
      </c>
    </row>
    <row r="178" ht="15.75" customHeight="1">
      <c r="A178" s="11" t="s">
        <v>363</v>
      </c>
      <c r="B178" s="11" t="s">
        <v>391</v>
      </c>
      <c r="C178" s="58"/>
      <c r="D178" s="59">
        <v>1.0</v>
      </c>
      <c r="E178" s="60">
        <v>1.0</v>
      </c>
      <c r="F178" s="58">
        <v>27.0</v>
      </c>
      <c r="G178" s="59">
        <v>16.0</v>
      </c>
      <c r="H178" s="60">
        <v>43.0</v>
      </c>
      <c r="I178" s="60">
        <v>44.0</v>
      </c>
      <c r="J178" s="60">
        <v>44.0</v>
      </c>
    </row>
    <row r="179" ht="15.75" customHeight="1">
      <c r="A179" s="11" t="s">
        <v>363</v>
      </c>
      <c r="B179" s="11" t="s">
        <v>392</v>
      </c>
      <c r="C179" s="58"/>
      <c r="D179" s="59"/>
      <c r="E179" s="60"/>
      <c r="F179" s="58">
        <v>15.0</v>
      </c>
      <c r="G179" s="59">
        <v>14.0</v>
      </c>
      <c r="H179" s="60">
        <v>29.0</v>
      </c>
      <c r="I179" s="60">
        <v>29.0</v>
      </c>
      <c r="J179" s="60">
        <v>29.0</v>
      </c>
    </row>
    <row r="180" ht="15.75" customHeight="1">
      <c r="A180" s="11" t="s">
        <v>363</v>
      </c>
      <c r="B180" s="11" t="s">
        <v>393</v>
      </c>
      <c r="C180" s="58"/>
      <c r="D180" s="59">
        <v>3.0</v>
      </c>
      <c r="E180" s="60">
        <v>3.0</v>
      </c>
      <c r="F180" s="58">
        <v>33.0</v>
      </c>
      <c r="G180" s="59">
        <v>21.0</v>
      </c>
      <c r="H180" s="60">
        <v>54.0</v>
      </c>
      <c r="I180" s="60">
        <v>57.0</v>
      </c>
      <c r="J180" s="60">
        <v>57.0</v>
      </c>
    </row>
    <row r="181" ht="15.75" customHeight="1">
      <c r="A181" s="11" t="s">
        <v>363</v>
      </c>
      <c r="B181" s="11" t="s">
        <v>394</v>
      </c>
      <c r="C181" s="58"/>
      <c r="D181" s="59"/>
      <c r="E181" s="60"/>
      <c r="F181" s="58">
        <v>3.0</v>
      </c>
      <c r="G181" s="59">
        <v>1.0</v>
      </c>
      <c r="H181" s="60">
        <v>4.0</v>
      </c>
      <c r="I181" s="60">
        <v>4.0</v>
      </c>
      <c r="J181" s="60">
        <v>4.0</v>
      </c>
    </row>
    <row r="182" ht="15.75" customHeight="1">
      <c r="A182" s="11" t="s">
        <v>363</v>
      </c>
      <c r="B182" s="11" t="s">
        <v>395</v>
      </c>
      <c r="C182" s="58"/>
      <c r="D182" s="59"/>
      <c r="E182" s="60"/>
      <c r="F182" s="58">
        <v>6.0</v>
      </c>
      <c r="G182" s="59">
        <v>12.0</v>
      </c>
      <c r="H182" s="60">
        <v>18.0</v>
      </c>
      <c r="I182" s="60">
        <v>18.0</v>
      </c>
      <c r="J182" s="60">
        <v>18.0</v>
      </c>
    </row>
    <row r="183" ht="15.75" customHeight="1">
      <c r="A183" s="11" t="s">
        <v>363</v>
      </c>
      <c r="B183" s="11" t="s">
        <v>396</v>
      </c>
      <c r="C183" s="58"/>
      <c r="D183" s="59"/>
      <c r="E183" s="60"/>
      <c r="F183" s="58">
        <v>37.0</v>
      </c>
      <c r="G183" s="59">
        <v>23.0</v>
      </c>
      <c r="H183" s="60">
        <v>60.0</v>
      </c>
      <c r="I183" s="60">
        <v>60.0</v>
      </c>
      <c r="J183" s="60">
        <v>60.0</v>
      </c>
    </row>
    <row r="184" ht="15.75" customHeight="1">
      <c r="A184" s="11" t="s">
        <v>363</v>
      </c>
      <c r="B184" s="11" t="s">
        <v>397</v>
      </c>
      <c r="C184" s="58">
        <v>14.0</v>
      </c>
      <c r="D184" s="59">
        <v>33.0</v>
      </c>
      <c r="E184" s="60">
        <v>47.0</v>
      </c>
      <c r="F184" s="58">
        <v>120.0</v>
      </c>
      <c r="G184" s="59">
        <v>84.0</v>
      </c>
      <c r="H184" s="60">
        <v>204.0</v>
      </c>
      <c r="I184" s="60">
        <v>251.0</v>
      </c>
      <c r="J184" s="60">
        <v>251.0</v>
      </c>
    </row>
    <row r="185" ht="15.75" customHeight="1">
      <c r="A185" s="11" t="s">
        <v>363</v>
      </c>
      <c r="B185" s="11" t="s">
        <v>398</v>
      </c>
      <c r="C185" s="58">
        <v>1.0</v>
      </c>
      <c r="D185" s="59">
        <v>1.0</v>
      </c>
      <c r="E185" s="60">
        <v>2.0</v>
      </c>
      <c r="F185" s="58"/>
      <c r="G185" s="59"/>
      <c r="H185" s="60"/>
      <c r="I185" s="60">
        <v>2.0</v>
      </c>
      <c r="J185" s="60">
        <v>2.0</v>
      </c>
    </row>
    <row r="186" ht="15.75" customHeight="1">
      <c r="A186" s="11" t="s">
        <v>363</v>
      </c>
      <c r="B186" s="11" t="s">
        <v>399</v>
      </c>
      <c r="C186" s="58"/>
      <c r="D186" s="59"/>
      <c r="E186" s="60"/>
      <c r="F186" s="58">
        <v>10.0</v>
      </c>
      <c r="G186" s="59">
        <v>7.0</v>
      </c>
      <c r="H186" s="60">
        <v>17.0</v>
      </c>
      <c r="I186" s="60">
        <v>17.0</v>
      </c>
      <c r="J186" s="60">
        <v>17.0</v>
      </c>
    </row>
    <row r="187" ht="15.75" customHeight="1">
      <c r="A187" s="11" t="s">
        <v>363</v>
      </c>
      <c r="B187" s="11" t="s">
        <v>400</v>
      </c>
      <c r="C187" s="58"/>
      <c r="D187" s="59"/>
      <c r="E187" s="60"/>
      <c r="F187" s="58">
        <v>1.0</v>
      </c>
      <c r="G187" s="59">
        <v>2.0</v>
      </c>
      <c r="H187" s="60">
        <v>3.0</v>
      </c>
      <c r="I187" s="60">
        <v>3.0</v>
      </c>
      <c r="J187" s="60">
        <v>3.0</v>
      </c>
    </row>
    <row r="188" ht="15.75" customHeight="1">
      <c r="A188" s="11" t="s">
        <v>401</v>
      </c>
      <c r="C188" s="58">
        <v>834.0</v>
      </c>
      <c r="D188" s="59">
        <v>1010.0</v>
      </c>
      <c r="E188" s="60">
        <v>1844.0</v>
      </c>
      <c r="F188" s="58">
        <v>1995.0</v>
      </c>
      <c r="G188" s="59">
        <v>1286.0</v>
      </c>
      <c r="H188" s="60">
        <v>3281.0</v>
      </c>
      <c r="I188" s="60">
        <v>5125.0</v>
      </c>
      <c r="J188" s="60">
        <v>5125.0</v>
      </c>
    </row>
    <row r="189" ht="15.75" customHeight="1">
      <c r="A189" s="11" t="s">
        <v>402</v>
      </c>
      <c r="B189" s="11" t="s">
        <v>403</v>
      </c>
      <c r="C189" s="58">
        <v>109.0</v>
      </c>
      <c r="D189" s="59">
        <v>227.0</v>
      </c>
      <c r="E189" s="60">
        <v>336.0</v>
      </c>
      <c r="F189" s="58">
        <v>156.0</v>
      </c>
      <c r="G189" s="59">
        <v>121.0</v>
      </c>
      <c r="H189" s="60">
        <v>277.0</v>
      </c>
      <c r="I189" s="60">
        <v>613.0</v>
      </c>
      <c r="J189" s="60">
        <v>613.0</v>
      </c>
    </row>
    <row r="190" ht="15.75" customHeight="1">
      <c r="A190" s="11" t="s">
        <v>402</v>
      </c>
      <c r="B190" s="11" t="s">
        <v>404</v>
      </c>
      <c r="C190" s="58"/>
      <c r="D190" s="59"/>
      <c r="E190" s="60"/>
      <c r="F190" s="58">
        <v>10.0</v>
      </c>
      <c r="G190" s="59">
        <v>10.0</v>
      </c>
      <c r="H190" s="60">
        <v>20.0</v>
      </c>
      <c r="I190" s="60">
        <v>20.0</v>
      </c>
      <c r="J190" s="60">
        <v>20.0</v>
      </c>
    </row>
    <row r="191" ht="15.75" customHeight="1">
      <c r="A191" s="11" t="s">
        <v>402</v>
      </c>
      <c r="B191" s="11" t="s">
        <v>405</v>
      </c>
      <c r="C191" s="58"/>
      <c r="D191" s="59">
        <v>1.0</v>
      </c>
      <c r="E191" s="60">
        <v>1.0</v>
      </c>
      <c r="F191" s="58">
        <v>4.0</v>
      </c>
      <c r="G191" s="59">
        <v>2.0</v>
      </c>
      <c r="H191" s="60">
        <v>6.0</v>
      </c>
      <c r="I191" s="60">
        <v>7.0</v>
      </c>
      <c r="J191" s="60">
        <v>7.0</v>
      </c>
    </row>
    <row r="192" ht="15.75" customHeight="1">
      <c r="A192" s="11" t="s">
        <v>402</v>
      </c>
      <c r="B192" s="11" t="s">
        <v>406</v>
      </c>
      <c r="C192" s="58"/>
      <c r="D192" s="59"/>
      <c r="E192" s="60"/>
      <c r="F192" s="58">
        <v>10.0</v>
      </c>
      <c r="G192" s="59">
        <v>8.0</v>
      </c>
      <c r="H192" s="60">
        <v>18.0</v>
      </c>
      <c r="I192" s="60">
        <v>18.0</v>
      </c>
      <c r="J192" s="60">
        <v>18.0</v>
      </c>
    </row>
    <row r="193" ht="15.75" customHeight="1">
      <c r="A193" s="11" t="s">
        <v>402</v>
      </c>
      <c r="B193" s="11" t="s">
        <v>407</v>
      </c>
      <c r="C193" s="58"/>
      <c r="D193" s="59">
        <v>1.0</v>
      </c>
      <c r="E193" s="60">
        <v>1.0</v>
      </c>
      <c r="F193" s="58">
        <v>3.0</v>
      </c>
      <c r="G193" s="59">
        <v>1.0</v>
      </c>
      <c r="H193" s="60">
        <v>4.0</v>
      </c>
      <c r="I193" s="60">
        <v>5.0</v>
      </c>
      <c r="J193" s="60">
        <v>5.0</v>
      </c>
    </row>
    <row r="194" ht="15.75" customHeight="1">
      <c r="A194" s="11" t="s">
        <v>402</v>
      </c>
      <c r="B194" s="11" t="s">
        <v>408</v>
      </c>
      <c r="C194" s="58"/>
      <c r="D194" s="59"/>
      <c r="E194" s="60"/>
      <c r="F194" s="58">
        <v>1.0</v>
      </c>
      <c r="G194" s="59"/>
      <c r="H194" s="60">
        <v>1.0</v>
      </c>
      <c r="I194" s="60">
        <v>1.0</v>
      </c>
      <c r="J194" s="60">
        <v>1.0</v>
      </c>
    </row>
    <row r="195" ht="15.75" customHeight="1">
      <c r="A195" s="11" t="s">
        <v>402</v>
      </c>
      <c r="B195" s="11" t="s">
        <v>409</v>
      </c>
      <c r="C195" s="58"/>
      <c r="D195" s="59"/>
      <c r="E195" s="60"/>
      <c r="F195" s="58"/>
      <c r="G195" s="59">
        <v>2.0</v>
      </c>
      <c r="H195" s="60">
        <v>2.0</v>
      </c>
      <c r="I195" s="60">
        <v>2.0</v>
      </c>
      <c r="J195" s="60">
        <v>2.0</v>
      </c>
    </row>
    <row r="196" ht="15.75" customHeight="1">
      <c r="A196" s="11" t="s">
        <v>402</v>
      </c>
      <c r="B196" s="11" t="s">
        <v>410</v>
      </c>
      <c r="C196" s="58">
        <v>1.0</v>
      </c>
      <c r="D196" s="59">
        <v>10.0</v>
      </c>
      <c r="E196" s="60">
        <v>11.0</v>
      </c>
      <c r="F196" s="58">
        <v>22.0</v>
      </c>
      <c r="G196" s="59">
        <v>17.0</v>
      </c>
      <c r="H196" s="60">
        <v>39.0</v>
      </c>
      <c r="I196" s="60">
        <v>50.0</v>
      </c>
      <c r="J196" s="60">
        <v>50.0</v>
      </c>
    </row>
    <row r="197" ht="15.75" customHeight="1">
      <c r="A197" s="11" t="s">
        <v>402</v>
      </c>
      <c r="B197" s="11" t="s">
        <v>411</v>
      </c>
      <c r="C197" s="58"/>
      <c r="D197" s="59">
        <v>3.0</v>
      </c>
      <c r="E197" s="60">
        <v>3.0</v>
      </c>
      <c r="F197" s="58">
        <v>10.0</v>
      </c>
      <c r="G197" s="59">
        <v>6.0</v>
      </c>
      <c r="H197" s="60">
        <v>16.0</v>
      </c>
      <c r="I197" s="60">
        <v>19.0</v>
      </c>
      <c r="J197" s="60">
        <v>19.0</v>
      </c>
    </row>
    <row r="198" ht="15.75" customHeight="1">
      <c r="A198" s="11" t="s">
        <v>402</v>
      </c>
      <c r="B198" s="11" t="s">
        <v>412</v>
      </c>
      <c r="C198" s="58"/>
      <c r="D198" s="59">
        <v>1.0</v>
      </c>
      <c r="E198" s="60">
        <v>1.0</v>
      </c>
      <c r="F198" s="58">
        <v>47.0</v>
      </c>
      <c r="G198" s="59">
        <v>57.0</v>
      </c>
      <c r="H198" s="60">
        <v>104.0</v>
      </c>
      <c r="I198" s="60">
        <v>105.0</v>
      </c>
      <c r="J198" s="60">
        <v>105.0</v>
      </c>
    </row>
    <row r="199" ht="15.75" customHeight="1">
      <c r="A199" s="11" t="s">
        <v>402</v>
      </c>
      <c r="B199" s="11" t="s">
        <v>413</v>
      </c>
      <c r="C199" s="58">
        <v>1.0</v>
      </c>
      <c r="D199" s="59">
        <v>1.0</v>
      </c>
      <c r="E199" s="60">
        <v>2.0</v>
      </c>
      <c r="F199" s="58">
        <v>1.0</v>
      </c>
      <c r="G199" s="59">
        <v>1.0</v>
      </c>
      <c r="H199" s="60">
        <v>2.0</v>
      </c>
      <c r="I199" s="60">
        <v>4.0</v>
      </c>
      <c r="J199" s="60">
        <v>4.0</v>
      </c>
    </row>
    <row r="200" ht="15.75" customHeight="1">
      <c r="A200" s="11" t="s">
        <v>402</v>
      </c>
      <c r="B200" s="11" t="s">
        <v>414</v>
      </c>
      <c r="C200" s="58"/>
      <c r="D200" s="59"/>
      <c r="E200" s="60"/>
      <c r="F200" s="58">
        <v>1.0</v>
      </c>
      <c r="G200" s="59"/>
      <c r="H200" s="60">
        <v>1.0</v>
      </c>
      <c r="I200" s="60">
        <v>1.0</v>
      </c>
      <c r="J200" s="60">
        <v>1.0</v>
      </c>
    </row>
    <row r="201" ht="15.75" customHeight="1">
      <c r="A201" s="11" t="s">
        <v>402</v>
      </c>
      <c r="B201" s="11" t="s">
        <v>415</v>
      </c>
      <c r="C201" s="58"/>
      <c r="D201" s="59">
        <v>4.0</v>
      </c>
      <c r="E201" s="60">
        <v>4.0</v>
      </c>
      <c r="F201" s="58"/>
      <c r="G201" s="59"/>
      <c r="H201" s="60"/>
      <c r="I201" s="60">
        <v>4.0</v>
      </c>
      <c r="J201" s="60">
        <v>4.0</v>
      </c>
    </row>
    <row r="202" ht="15.75" customHeight="1">
      <c r="A202" s="11" t="s">
        <v>402</v>
      </c>
      <c r="B202" s="11" t="s">
        <v>416</v>
      </c>
      <c r="C202" s="58"/>
      <c r="D202" s="59"/>
      <c r="E202" s="60"/>
      <c r="F202" s="58"/>
      <c r="G202" s="59">
        <v>1.0</v>
      </c>
      <c r="H202" s="60">
        <v>1.0</v>
      </c>
      <c r="I202" s="60">
        <v>1.0</v>
      </c>
      <c r="J202" s="60">
        <v>1.0</v>
      </c>
    </row>
    <row r="203" ht="15.75" customHeight="1">
      <c r="A203" s="11" t="s">
        <v>402</v>
      </c>
      <c r="B203" s="11" t="s">
        <v>417</v>
      </c>
      <c r="C203" s="58"/>
      <c r="D203" s="59"/>
      <c r="E203" s="60"/>
      <c r="F203" s="58">
        <v>22.0</v>
      </c>
      <c r="G203" s="59">
        <v>12.0</v>
      </c>
      <c r="H203" s="60">
        <v>34.0</v>
      </c>
      <c r="I203" s="60">
        <v>34.0</v>
      </c>
      <c r="J203" s="60">
        <v>34.0</v>
      </c>
    </row>
    <row r="204" ht="15.75" customHeight="1">
      <c r="A204" s="11" t="s">
        <v>402</v>
      </c>
      <c r="B204" s="11" t="s">
        <v>418</v>
      </c>
      <c r="C204" s="58"/>
      <c r="D204" s="59"/>
      <c r="E204" s="60"/>
      <c r="F204" s="58">
        <v>2.0</v>
      </c>
      <c r="G204" s="59">
        <v>5.0</v>
      </c>
      <c r="H204" s="60">
        <v>7.0</v>
      </c>
      <c r="I204" s="60">
        <v>7.0</v>
      </c>
      <c r="J204" s="60">
        <v>7.0</v>
      </c>
    </row>
    <row r="205" ht="15.75" customHeight="1">
      <c r="A205" s="11" t="s">
        <v>402</v>
      </c>
      <c r="B205" s="11" t="s">
        <v>419</v>
      </c>
      <c r="C205" s="58"/>
      <c r="D205" s="59"/>
      <c r="E205" s="60"/>
      <c r="F205" s="58">
        <v>1.0</v>
      </c>
      <c r="G205" s="59"/>
      <c r="H205" s="60">
        <v>1.0</v>
      </c>
      <c r="I205" s="60">
        <v>1.0</v>
      </c>
      <c r="J205" s="60">
        <v>1.0</v>
      </c>
    </row>
    <row r="206" ht="15.75" customHeight="1">
      <c r="A206" s="11" t="s">
        <v>402</v>
      </c>
      <c r="B206" s="11" t="s">
        <v>420</v>
      </c>
      <c r="C206" s="58">
        <v>26.0</v>
      </c>
      <c r="D206" s="59">
        <v>46.0</v>
      </c>
      <c r="E206" s="60">
        <v>72.0</v>
      </c>
      <c r="F206" s="58">
        <v>197.0</v>
      </c>
      <c r="G206" s="59">
        <v>150.0</v>
      </c>
      <c r="H206" s="60">
        <v>347.0</v>
      </c>
      <c r="I206" s="60">
        <v>419.0</v>
      </c>
      <c r="J206" s="60">
        <v>419.0</v>
      </c>
    </row>
    <row r="207" ht="15.75" customHeight="1">
      <c r="A207" s="11" t="s">
        <v>402</v>
      </c>
      <c r="B207" s="11" t="s">
        <v>421</v>
      </c>
      <c r="C207" s="58">
        <v>1.0</v>
      </c>
      <c r="D207" s="59"/>
      <c r="E207" s="60">
        <v>1.0</v>
      </c>
      <c r="F207" s="58">
        <v>8.0</v>
      </c>
      <c r="G207" s="59">
        <v>3.0</v>
      </c>
      <c r="H207" s="60">
        <v>11.0</v>
      </c>
      <c r="I207" s="60">
        <v>12.0</v>
      </c>
      <c r="J207" s="60">
        <v>12.0</v>
      </c>
    </row>
    <row r="208" ht="15.75" customHeight="1">
      <c r="A208" s="11" t="s">
        <v>402</v>
      </c>
      <c r="B208" s="11" t="s">
        <v>422</v>
      </c>
      <c r="C208" s="58"/>
      <c r="D208" s="59"/>
      <c r="E208" s="60"/>
      <c r="F208" s="58">
        <v>2.0</v>
      </c>
      <c r="G208" s="59">
        <v>1.0</v>
      </c>
      <c r="H208" s="60">
        <v>3.0</v>
      </c>
      <c r="I208" s="60">
        <v>3.0</v>
      </c>
      <c r="J208" s="60">
        <v>3.0</v>
      </c>
    </row>
    <row r="209" ht="15.75" customHeight="1">
      <c r="A209" s="11" t="s">
        <v>402</v>
      </c>
      <c r="B209" s="11" t="s">
        <v>423</v>
      </c>
      <c r="C209" s="58"/>
      <c r="D209" s="59"/>
      <c r="E209" s="60"/>
      <c r="F209" s="58">
        <v>3.0</v>
      </c>
      <c r="G209" s="59"/>
      <c r="H209" s="60">
        <v>3.0</v>
      </c>
      <c r="I209" s="60">
        <v>3.0</v>
      </c>
      <c r="J209" s="60">
        <v>3.0</v>
      </c>
    </row>
    <row r="210" ht="15.75" customHeight="1">
      <c r="A210" s="11" t="s">
        <v>402</v>
      </c>
      <c r="B210" s="11" t="s">
        <v>424</v>
      </c>
      <c r="C210" s="58"/>
      <c r="D210" s="59"/>
      <c r="E210" s="60"/>
      <c r="F210" s="58">
        <v>4.0</v>
      </c>
      <c r="G210" s="59">
        <v>3.0</v>
      </c>
      <c r="H210" s="60">
        <v>7.0</v>
      </c>
      <c r="I210" s="60">
        <v>7.0</v>
      </c>
      <c r="J210" s="60">
        <v>7.0</v>
      </c>
    </row>
    <row r="211" ht="15.75" customHeight="1">
      <c r="A211" s="11" t="s">
        <v>402</v>
      </c>
      <c r="B211" s="11" t="s">
        <v>425</v>
      </c>
      <c r="C211" s="58">
        <v>1.0</v>
      </c>
      <c r="D211" s="59">
        <v>1.0</v>
      </c>
      <c r="E211" s="60">
        <v>2.0</v>
      </c>
      <c r="F211" s="58">
        <v>4.0</v>
      </c>
      <c r="G211" s="59">
        <v>1.0</v>
      </c>
      <c r="H211" s="60">
        <v>5.0</v>
      </c>
      <c r="I211" s="60">
        <v>7.0</v>
      </c>
      <c r="J211" s="60">
        <v>7.0</v>
      </c>
    </row>
    <row r="212" ht="15.75" customHeight="1">
      <c r="A212" s="11" t="s">
        <v>402</v>
      </c>
      <c r="B212" s="11" t="s">
        <v>426</v>
      </c>
      <c r="C212" s="58">
        <v>1.0</v>
      </c>
      <c r="D212" s="59">
        <v>1.0</v>
      </c>
      <c r="E212" s="60">
        <v>2.0</v>
      </c>
      <c r="F212" s="58">
        <v>2.0</v>
      </c>
      <c r="G212" s="59">
        <v>1.0</v>
      </c>
      <c r="H212" s="60">
        <v>3.0</v>
      </c>
      <c r="I212" s="60">
        <v>5.0</v>
      </c>
      <c r="J212" s="60">
        <v>5.0</v>
      </c>
    </row>
    <row r="213" ht="15.75" customHeight="1">
      <c r="A213" s="11" t="s">
        <v>402</v>
      </c>
      <c r="B213" s="11" t="s">
        <v>427</v>
      </c>
      <c r="C213" s="58"/>
      <c r="D213" s="59"/>
      <c r="E213" s="60"/>
      <c r="F213" s="58">
        <v>2.0</v>
      </c>
      <c r="G213" s="59">
        <v>1.0</v>
      </c>
      <c r="H213" s="60">
        <v>3.0</v>
      </c>
      <c r="I213" s="60">
        <v>3.0</v>
      </c>
      <c r="J213" s="60">
        <v>3.0</v>
      </c>
    </row>
    <row r="214" ht="15.75" customHeight="1">
      <c r="A214" s="11" t="s">
        <v>402</v>
      </c>
      <c r="B214" s="11" t="s">
        <v>428</v>
      </c>
      <c r="C214" s="58"/>
      <c r="D214" s="59"/>
      <c r="E214" s="60"/>
      <c r="F214" s="58">
        <v>3.0</v>
      </c>
      <c r="G214" s="59">
        <v>3.0</v>
      </c>
      <c r="H214" s="60">
        <v>6.0</v>
      </c>
      <c r="I214" s="60">
        <v>6.0</v>
      </c>
      <c r="J214" s="60">
        <v>6.0</v>
      </c>
    </row>
    <row r="215" ht="15.75" customHeight="1">
      <c r="A215" s="11" t="s">
        <v>402</v>
      </c>
      <c r="B215" s="11" t="s">
        <v>429</v>
      </c>
      <c r="C215" s="58">
        <v>1.0</v>
      </c>
      <c r="D215" s="59"/>
      <c r="E215" s="60">
        <v>1.0</v>
      </c>
      <c r="F215" s="58"/>
      <c r="G215" s="59"/>
      <c r="H215" s="60"/>
      <c r="I215" s="60">
        <v>1.0</v>
      </c>
      <c r="J215" s="60">
        <v>1.0</v>
      </c>
    </row>
    <row r="216" ht="15.75" customHeight="1">
      <c r="A216" s="11" t="s">
        <v>402</v>
      </c>
      <c r="B216" s="11" t="s">
        <v>430</v>
      </c>
      <c r="C216" s="58">
        <v>14.0</v>
      </c>
      <c r="D216" s="59">
        <v>32.0</v>
      </c>
      <c r="E216" s="60">
        <v>46.0</v>
      </c>
      <c r="F216" s="58">
        <v>43.0</v>
      </c>
      <c r="G216" s="59">
        <v>29.0</v>
      </c>
      <c r="H216" s="60">
        <v>72.0</v>
      </c>
      <c r="I216" s="60">
        <v>118.0</v>
      </c>
      <c r="J216" s="60">
        <v>118.0</v>
      </c>
    </row>
    <row r="217" ht="15.75" customHeight="1">
      <c r="A217" s="11" t="s">
        <v>402</v>
      </c>
      <c r="B217" s="11" t="s">
        <v>431</v>
      </c>
      <c r="C217" s="58"/>
      <c r="D217" s="59"/>
      <c r="E217" s="60"/>
      <c r="F217" s="58"/>
      <c r="G217" s="59">
        <v>1.0</v>
      </c>
      <c r="H217" s="60">
        <v>1.0</v>
      </c>
      <c r="I217" s="60">
        <v>1.0</v>
      </c>
      <c r="J217" s="60">
        <v>1.0</v>
      </c>
    </row>
    <row r="218" ht="15.75" customHeight="1">
      <c r="A218" s="11" t="s">
        <v>402</v>
      </c>
      <c r="B218" s="11" t="s">
        <v>432</v>
      </c>
      <c r="C218" s="58"/>
      <c r="D218" s="59"/>
      <c r="E218" s="60"/>
      <c r="F218" s="58"/>
      <c r="G218" s="59">
        <v>1.0</v>
      </c>
      <c r="H218" s="60">
        <v>1.0</v>
      </c>
      <c r="I218" s="60">
        <v>1.0</v>
      </c>
      <c r="J218" s="60">
        <v>1.0</v>
      </c>
    </row>
    <row r="219" ht="15.75" customHeight="1">
      <c r="A219" s="11" t="s">
        <v>402</v>
      </c>
      <c r="B219" s="11" t="s">
        <v>433</v>
      </c>
      <c r="C219" s="58"/>
      <c r="D219" s="59">
        <v>1.0</v>
      </c>
      <c r="E219" s="60">
        <v>1.0</v>
      </c>
      <c r="F219" s="58">
        <v>2.0</v>
      </c>
      <c r="G219" s="59">
        <v>1.0</v>
      </c>
      <c r="H219" s="60">
        <v>3.0</v>
      </c>
      <c r="I219" s="60">
        <v>4.0</v>
      </c>
      <c r="J219" s="60">
        <v>4.0</v>
      </c>
    </row>
    <row r="220" ht="15.75" customHeight="1">
      <c r="A220" s="11" t="s">
        <v>402</v>
      </c>
      <c r="B220" s="11" t="s">
        <v>434</v>
      </c>
      <c r="C220" s="58"/>
      <c r="D220" s="59">
        <v>1.0</v>
      </c>
      <c r="E220" s="60">
        <v>1.0</v>
      </c>
      <c r="F220" s="58"/>
      <c r="G220" s="59">
        <v>2.0</v>
      </c>
      <c r="H220" s="60">
        <v>2.0</v>
      </c>
      <c r="I220" s="60">
        <v>3.0</v>
      </c>
      <c r="J220" s="60">
        <v>3.0</v>
      </c>
    </row>
    <row r="221" ht="15.75" customHeight="1">
      <c r="A221" s="11" t="s">
        <v>402</v>
      </c>
      <c r="B221" s="11" t="s">
        <v>435</v>
      </c>
      <c r="C221" s="58"/>
      <c r="D221" s="59">
        <v>11.0</v>
      </c>
      <c r="E221" s="60">
        <v>11.0</v>
      </c>
      <c r="F221" s="58">
        <v>90.0</v>
      </c>
      <c r="G221" s="59">
        <v>100.0</v>
      </c>
      <c r="H221" s="60">
        <v>190.0</v>
      </c>
      <c r="I221" s="60">
        <v>201.0</v>
      </c>
      <c r="J221" s="60">
        <v>201.0</v>
      </c>
    </row>
    <row r="222" ht="15.75" customHeight="1">
      <c r="A222" s="11" t="s">
        <v>402</v>
      </c>
      <c r="B222" s="11" t="s">
        <v>436</v>
      </c>
      <c r="C222" s="58"/>
      <c r="D222" s="59"/>
      <c r="E222" s="60"/>
      <c r="F222" s="58">
        <v>1.0</v>
      </c>
      <c r="G222" s="59"/>
      <c r="H222" s="60">
        <v>1.0</v>
      </c>
      <c r="I222" s="60">
        <v>1.0</v>
      </c>
      <c r="J222" s="60">
        <v>1.0</v>
      </c>
    </row>
    <row r="223" ht="15.75" customHeight="1">
      <c r="A223" s="11" t="s">
        <v>402</v>
      </c>
      <c r="B223" s="11" t="s">
        <v>437</v>
      </c>
      <c r="C223" s="58">
        <v>1.0</v>
      </c>
      <c r="D223" s="59"/>
      <c r="E223" s="60">
        <v>1.0</v>
      </c>
      <c r="F223" s="58">
        <v>5.0</v>
      </c>
      <c r="G223" s="59">
        <v>3.0</v>
      </c>
      <c r="H223" s="60">
        <v>8.0</v>
      </c>
      <c r="I223" s="60">
        <v>9.0</v>
      </c>
      <c r="J223" s="60">
        <v>9.0</v>
      </c>
    </row>
    <row r="224" ht="15.75" customHeight="1">
      <c r="A224" s="11" t="s">
        <v>402</v>
      </c>
      <c r="B224" s="11" t="s">
        <v>438</v>
      </c>
      <c r="C224" s="58"/>
      <c r="D224" s="59">
        <v>1.0</v>
      </c>
      <c r="E224" s="60">
        <v>1.0</v>
      </c>
      <c r="F224" s="58">
        <v>9.0</v>
      </c>
      <c r="G224" s="59">
        <v>11.0</v>
      </c>
      <c r="H224" s="60">
        <v>20.0</v>
      </c>
      <c r="I224" s="60">
        <v>21.0</v>
      </c>
      <c r="J224" s="60">
        <v>21.0</v>
      </c>
    </row>
    <row r="225" ht="15.75" customHeight="1">
      <c r="A225" s="11" t="s">
        <v>402</v>
      </c>
      <c r="B225" s="11" t="s">
        <v>439</v>
      </c>
      <c r="C225" s="58"/>
      <c r="D225" s="59"/>
      <c r="E225" s="60"/>
      <c r="F225" s="58">
        <v>1.0</v>
      </c>
      <c r="G225" s="59">
        <v>2.0</v>
      </c>
      <c r="H225" s="60">
        <v>3.0</v>
      </c>
      <c r="I225" s="60">
        <v>3.0</v>
      </c>
      <c r="J225" s="60">
        <v>3.0</v>
      </c>
    </row>
    <row r="226" ht="15.75" customHeight="1">
      <c r="A226" s="11" t="s">
        <v>402</v>
      </c>
      <c r="B226" s="11" t="s">
        <v>440</v>
      </c>
      <c r="C226" s="58">
        <v>6.0</v>
      </c>
      <c r="D226" s="59">
        <v>14.0</v>
      </c>
      <c r="E226" s="60">
        <v>20.0</v>
      </c>
      <c r="F226" s="58">
        <v>37.0</v>
      </c>
      <c r="G226" s="59">
        <v>25.0</v>
      </c>
      <c r="H226" s="60">
        <v>62.0</v>
      </c>
      <c r="I226" s="60">
        <v>82.0</v>
      </c>
      <c r="J226" s="60">
        <v>82.0</v>
      </c>
    </row>
    <row r="227" ht="15.75" customHeight="1">
      <c r="A227" s="11" t="s">
        <v>402</v>
      </c>
      <c r="B227" s="11" t="s">
        <v>441</v>
      </c>
      <c r="C227" s="58"/>
      <c r="D227" s="59"/>
      <c r="E227" s="60"/>
      <c r="F227" s="58">
        <v>1.0</v>
      </c>
      <c r="G227" s="59"/>
      <c r="H227" s="60">
        <v>1.0</v>
      </c>
      <c r="I227" s="60">
        <v>1.0</v>
      </c>
      <c r="J227" s="60">
        <v>1.0</v>
      </c>
    </row>
    <row r="228" ht="15.75" customHeight="1">
      <c r="A228" s="11" t="s">
        <v>402</v>
      </c>
      <c r="B228" s="11" t="s">
        <v>442</v>
      </c>
      <c r="C228" s="58"/>
      <c r="D228" s="59">
        <v>1.0</v>
      </c>
      <c r="E228" s="60">
        <v>1.0</v>
      </c>
      <c r="F228" s="58">
        <v>1.0</v>
      </c>
      <c r="G228" s="59"/>
      <c r="H228" s="60">
        <v>1.0</v>
      </c>
      <c r="I228" s="60">
        <v>2.0</v>
      </c>
      <c r="J228" s="60">
        <v>2.0</v>
      </c>
    </row>
    <row r="229" ht="15.75" customHeight="1">
      <c r="A229" s="11" t="s">
        <v>402</v>
      </c>
      <c r="B229" s="11" t="s">
        <v>443</v>
      </c>
      <c r="C229" s="58">
        <v>2.0</v>
      </c>
      <c r="D229" s="59"/>
      <c r="E229" s="60">
        <v>2.0</v>
      </c>
      <c r="F229" s="58"/>
      <c r="G229" s="59"/>
      <c r="H229" s="60"/>
      <c r="I229" s="60">
        <v>2.0</v>
      </c>
      <c r="J229" s="60">
        <v>2.0</v>
      </c>
    </row>
    <row r="230" ht="15.75" customHeight="1">
      <c r="A230" s="11" t="s">
        <v>402</v>
      </c>
      <c r="B230" s="11" t="s">
        <v>444</v>
      </c>
      <c r="C230" s="58"/>
      <c r="D230" s="59"/>
      <c r="E230" s="60"/>
      <c r="F230" s="58">
        <v>4.0</v>
      </c>
      <c r="G230" s="59">
        <v>2.0</v>
      </c>
      <c r="H230" s="60">
        <v>6.0</v>
      </c>
      <c r="I230" s="60">
        <v>6.0</v>
      </c>
      <c r="J230" s="60">
        <v>6.0</v>
      </c>
    </row>
    <row r="231" ht="15.75" customHeight="1">
      <c r="A231" s="11" t="s">
        <v>402</v>
      </c>
      <c r="B231" s="11" t="s">
        <v>445</v>
      </c>
      <c r="C231" s="58">
        <v>6.0</v>
      </c>
      <c r="D231" s="59">
        <v>9.0</v>
      </c>
      <c r="E231" s="60">
        <v>15.0</v>
      </c>
      <c r="F231" s="58">
        <v>22.0</v>
      </c>
      <c r="G231" s="59">
        <v>15.0</v>
      </c>
      <c r="H231" s="60">
        <v>37.0</v>
      </c>
      <c r="I231" s="60">
        <v>52.0</v>
      </c>
      <c r="J231" s="60">
        <v>52.0</v>
      </c>
    </row>
    <row r="232" ht="15.75" customHeight="1">
      <c r="A232" s="11" t="s">
        <v>402</v>
      </c>
      <c r="B232" s="11" t="s">
        <v>446</v>
      </c>
      <c r="C232" s="58"/>
      <c r="D232" s="59"/>
      <c r="E232" s="60"/>
      <c r="F232" s="58"/>
      <c r="G232" s="59">
        <v>2.0</v>
      </c>
      <c r="H232" s="60">
        <v>2.0</v>
      </c>
      <c r="I232" s="60">
        <v>2.0</v>
      </c>
      <c r="J232" s="60">
        <v>2.0</v>
      </c>
    </row>
    <row r="233" ht="15.75" customHeight="1">
      <c r="A233" s="11" t="s">
        <v>402</v>
      </c>
      <c r="B233" s="11" t="s">
        <v>447</v>
      </c>
      <c r="C233" s="58"/>
      <c r="D233" s="59">
        <v>2.0</v>
      </c>
      <c r="E233" s="60">
        <v>2.0</v>
      </c>
      <c r="F233" s="58">
        <v>4.0</v>
      </c>
      <c r="G233" s="59">
        <v>3.0</v>
      </c>
      <c r="H233" s="60">
        <v>7.0</v>
      </c>
      <c r="I233" s="60">
        <v>9.0</v>
      </c>
      <c r="J233" s="60">
        <v>9.0</v>
      </c>
    </row>
    <row r="234" ht="15.75" customHeight="1">
      <c r="A234" s="11" t="s">
        <v>402</v>
      </c>
      <c r="B234" s="11" t="s">
        <v>448</v>
      </c>
      <c r="C234" s="58">
        <v>1.0</v>
      </c>
      <c r="D234" s="59">
        <v>4.0</v>
      </c>
      <c r="E234" s="60">
        <v>5.0</v>
      </c>
      <c r="F234" s="58">
        <v>22.0</v>
      </c>
      <c r="G234" s="59">
        <v>45.0</v>
      </c>
      <c r="H234" s="60">
        <v>67.0</v>
      </c>
      <c r="I234" s="60">
        <v>72.0</v>
      </c>
      <c r="J234" s="60">
        <v>72.0</v>
      </c>
    </row>
    <row r="235" ht="15.75" customHeight="1">
      <c r="A235" s="11" t="s">
        <v>402</v>
      </c>
      <c r="B235" s="11" t="s">
        <v>449</v>
      </c>
      <c r="C235" s="58"/>
      <c r="D235" s="59"/>
      <c r="E235" s="60"/>
      <c r="F235" s="58">
        <v>1.0</v>
      </c>
      <c r="G235" s="59"/>
      <c r="H235" s="60">
        <v>1.0</v>
      </c>
      <c r="I235" s="60">
        <v>1.0</v>
      </c>
      <c r="J235" s="60">
        <v>1.0</v>
      </c>
    </row>
    <row r="236" ht="15.75" customHeight="1">
      <c r="A236" s="11" t="s">
        <v>402</v>
      </c>
      <c r="B236" s="11" t="s">
        <v>450</v>
      </c>
      <c r="C236" s="58">
        <v>1.0</v>
      </c>
      <c r="D236" s="59">
        <v>1.0</v>
      </c>
      <c r="E236" s="60">
        <v>2.0</v>
      </c>
      <c r="F236" s="58">
        <v>11.0</v>
      </c>
      <c r="G236" s="59">
        <v>9.0</v>
      </c>
      <c r="H236" s="60">
        <v>20.0</v>
      </c>
      <c r="I236" s="60">
        <v>22.0</v>
      </c>
      <c r="J236" s="60">
        <v>22.0</v>
      </c>
    </row>
    <row r="237" ht="15.75" customHeight="1">
      <c r="A237" s="11" t="s">
        <v>402</v>
      </c>
      <c r="B237" s="11" t="s">
        <v>451</v>
      </c>
      <c r="C237" s="58">
        <v>5.0</v>
      </c>
      <c r="D237" s="59">
        <v>25.0</v>
      </c>
      <c r="E237" s="60">
        <v>30.0</v>
      </c>
      <c r="F237" s="58">
        <v>10.0</v>
      </c>
      <c r="G237" s="59">
        <v>8.0</v>
      </c>
      <c r="H237" s="60">
        <v>18.0</v>
      </c>
      <c r="I237" s="60">
        <v>48.0</v>
      </c>
      <c r="J237" s="60">
        <v>48.0</v>
      </c>
    </row>
    <row r="238" ht="15.75" customHeight="1">
      <c r="A238" s="11" t="s">
        <v>402</v>
      </c>
      <c r="B238" s="11" t="s">
        <v>452</v>
      </c>
      <c r="C238" s="58"/>
      <c r="D238" s="59"/>
      <c r="E238" s="60"/>
      <c r="F238" s="58">
        <v>13.0</v>
      </c>
      <c r="G238" s="59">
        <v>10.0</v>
      </c>
      <c r="H238" s="60">
        <v>23.0</v>
      </c>
      <c r="I238" s="60">
        <v>23.0</v>
      </c>
      <c r="J238" s="60">
        <v>23.0</v>
      </c>
    </row>
    <row r="239" ht="15.75" customHeight="1">
      <c r="A239" s="11" t="s">
        <v>402</v>
      </c>
      <c r="B239" s="11" t="s">
        <v>453</v>
      </c>
      <c r="C239" s="58"/>
      <c r="D239" s="59">
        <v>1.0</v>
      </c>
      <c r="E239" s="60">
        <v>1.0</v>
      </c>
      <c r="F239" s="58">
        <v>12.0</v>
      </c>
      <c r="G239" s="59">
        <v>3.0</v>
      </c>
      <c r="H239" s="60">
        <v>15.0</v>
      </c>
      <c r="I239" s="60">
        <v>16.0</v>
      </c>
      <c r="J239" s="60">
        <v>16.0</v>
      </c>
    </row>
    <row r="240" ht="15.75" customHeight="1">
      <c r="A240" s="11" t="s">
        <v>402</v>
      </c>
      <c r="B240" s="11" t="s">
        <v>454</v>
      </c>
      <c r="C240" s="58"/>
      <c r="D240" s="59"/>
      <c r="E240" s="60"/>
      <c r="F240" s="58">
        <v>4.0</v>
      </c>
      <c r="G240" s="59">
        <v>4.0</v>
      </c>
      <c r="H240" s="60">
        <v>8.0</v>
      </c>
      <c r="I240" s="60">
        <v>8.0</v>
      </c>
      <c r="J240" s="60">
        <v>8.0</v>
      </c>
    </row>
    <row r="241" ht="15.75" customHeight="1">
      <c r="A241" s="11" t="s">
        <v>402</v>
      </c>
      <c r="B241" s="11" t="s">
        <v>455</v>
      </c>
      <c r="C241" s="58"/>
      <c r="D241" s="59"/>
      <c r="E241" s="60"/>
      <c r="F241" s="58">
        <v>1.0</v>
      </c>
      <c r="G241" s="59"/>
      <c r="H241" s="60">
        <v>1.0</v>
      </c>
      <c r="I241" s="60">
        <v>1.0</v>
      </c>
      <c r="J241" s="60">
        <v>1.0</v>
      </c>
    </row>
    <row r="242" ht="15.75" customHeight="1">
      <c r="A242" s="11" t="s">
        <v>402</v>
      </c>
      <c r="B242" s="11" t="s">
        <v>456</v>
      </c>
      <c r="C242" s="58"/>
      <c r="D242" s="59">
        <v>2.0</v>
      </c>
      <c r="E242" s="60">
        <v>2.0</v>
      </c>
      <c r="F242" s="58"/>
      <c r="G242" s="59">
        <v>2.0</v>
      </c>
      <c r="H242" s="60">
        <v>2.0</v>
      </c>
      <c r="I242" s="60">
        <v>4.0</v>
      </c>
      <c r="J242" s="60">
        <v>4.0</v>
      </c>
    </row>
    <row r="243" ht="15.75" customHeight="1">
      <c r="A243" s="11" t="s">
        <v>402</v>
      </c>
      <c r="B243" s="11" t="s">
        <v>457</v>
      </c>
      <c r="C243" s="58"/>
      <c r="D243" s="59"/>
      <c r="E243" s="60"/>
      <c r="F243" s="58">
        <v>5.0</v>
      </c>
      <c r="G243" s="59">
        <v>3.0</v>
      </c>
      <c r="H243" s="60">
        <v>8.0</v>
      </c>
      <c r="I243" s="60">
        <v>8.0</v>
      </c>
      <c r="J243" s="60">
        <v>8.0</v>
      </c>
    </row>
    <row r="244" ht="15.75" customHeight="1">
      <c r="A244" s="11" t="s">
        <v>402</v>
      </c>
      <c r="B244" s="11" t="s">
        <v>458</v>
      </c>
      <c r="C244" s="58">
        <v>1.0</v>
      </c>
      <c r="D244" s="59"/>
      <c r="E244" s="60">
        <v>1.0</v>
      </c>
      <c r="F244" s="58">
        <v>6.0</v>
      </c>
      <c r="G244" s="59">
        <v>8.0</v>
      </c>
      <c r="H244" s="60">
        <v>14.0</v>
      </c>
      <c r="I244" s="60">
        <v>15.0</v>
      </c>
      <c r="J244" s="60">
        <v>15.0</v>
      </c>
    </row>
    <row r="245" ht="15.75" customHeight="1">
      <c r="A245" s="11" t="s">
        <v>402</v>
      </c>
      <c r="B245" s="11" t="s">
        <v>459</v>
      </c>
      <c r="C245" s="58">
        <v>2.0</v>
      </c>
      <c r="D245" s="59"/>
      <c r="E245" s="60">
        <v>2.0</v>
      </c>
      <c r="F245" s="58">
        <v>3.0</v>
      </c>
      <c r="G245" s="59">
        <v>4.0</v>
      </c>
      <c r="H245" s="60">
        <v>7.0</v>
      </c>
      <c r="I245" s="60">
        <v>9.0</v>
      </c>
      <c r="J245" s="60">
        <v>9.0</v>
      </c>
    </row>
    <row r="246" ht="15.75" customHeight="1">
      <c r="A246" s="11" t="s">
        <v>402</v>
      </c>
      <c r="B246" s="11" t="s">
        <v>460</v>
      </c>
      <c r="C246" s="58"/>
      <c r="D246" s="59">
        <v>2.0</v>
      </c>
      <c r="E246" s="60">
        <v>2.0</v>
      </c>
      <c r="F246" s="58"/>
      <c r="G246" s="59">
        <v>1.0</v>
      </c>
      <c r="H246" s="60">
        <v>1.0</v>
      </c>
      <c r="I246" s="60">
        <v>3.0</v>
      </c>
      <c r="J246" s="60">
        <v>3.0</v>
      </c>
    </row>
    <row r="247" ht="15.75" customHeight="1">
      <c r="A247" s="11" t="s">
        <v>402</v>
      </c>
      <c r="B247" s="11" t="s">
        <v>461</v>
      </c>
      <c r="C247" s="58">
        <v>1.0</v>
      </c>
      <c r="D247" s="59"/>
      <c r="E247" s="60">
        <v>1.0</v>
      </c>
      <c r="F247" s="58">
        <v>1.0</v>
      </c>
      <c r="G247" s="59">
        <v>1.0</v>
      </c>
      <c r="H247" s="60">
        <v>2.0</v>
      </c>
      <c r="I247" s="60">
        <v>3.0</v>
      </c>
      <c r="J247" s="60">
        <v>3.0</v>
      </c>
    </row>
    <row r="248" ht="15.75" customHeight="1">
      <c r="A248" s="11" t="s">
        <v>402</v>
      </c>
      <c r="B248" s="11" t="s">
        <v>462</v>
      </c>
      <c r="C248" s="58"/>
      <c r="D248" s="59">
        <v>4.0</v>
      </c>
      <c r="E248" s="60">
        <v>4.0</v>
      </c>
      <c r="F248" s="58">
        <v>15.0</v>
      </c>
      <c r="G248" s="59">
        <v>14.0</v>
      </c>
      <c r="H248" s="60">
        <v>29.0</v>
      </c>
      <c r="I248" s="60">
        <v>33.0</v>
      </c>
      <c r="J248" s="60">
        <v>33.0</v>
      </c>
    </row>
    <row r="249" ht="15.75" customHeight="1">
      <c r="A249" s="11" t="s">
        <v>402</v>
      </c>
      <c r="B249" s="11" t="s">
        <v>463</v>
      </c>
      <c r="C249" s="58"/>
      <c r="D249" s="59">
        <v>4.0</v>
      </c>
      <c r="E249" s="60">
        <v>4.0</v>
      </c>
      <c r="F249" s="58"/>
      <c r="G249" s="59"/>
      <c r="H249" s="60"/>
      <c r="I249" s="60">
        <v>4.0</v>
      </c>
      <c r="J249" s="60">
        <v>4.0</v>
      </c>
    </row>
    <row r="250" ht="15.75" customHeight="1">
      <c r="A250" s="11" t="s">
        <v>402</v>
      </c>
      <c r="B250" s="11" t="s">
        <v>464</v>
      </c>
      <c r="C250" s="58">
        <v>2.0</v>
      </c>
      <c r="D250" s="59">
        <v>14.0</v>
      </c>
      <c r="E250" s="60">
        <v>16.0</v>
      </c>
      <c r="F250" s="58">
        <v>8.0</v>
      </c>
      <c r="G250" s="59">
        <v>7.0</v>
      </c>
      <c r="H250" s="60">
        <v>15.0</v>
      </c>
      <c r="I250" s="60">
        <v>31.0</v>
      </c>
      <c r="J250" s="60">
        <v>31.0</v>
      </c>
    </row>
    <row r="251" ht="15.75" customHeight="1">
      <c r="A251" s="11" t="s">
        <v>402</v>
      </c>
      <c r="B251" s="11" t="s">
        <v>465</v>
      </c>
      <c r="C251" s="58">
        <v>56.0</v>
      </c>
      <c r="D251" s="59">
        <v>76.0</v>
      </c>
      <c r="E251" s="60">
        <v>132.0</v>
      </c>
      <c r="F251" s="58">
        <v>128.0</v>
      </c>
      <c r="G251" s="59">
        <v>92.0</v>
      </c>
      <c r="H251" s="60">
        <v>220.0</v>
      </c>
      <c r="I251" s="60">
        <v>352.0</v>
      </c>
      <c r="J251" s="60">
        <v>352.0</v>
      </c>
    </row>
    <row r="252" ht="15.75" customHeight="1">
      <c r="A252" s="11" t="s">
        <v>402</v>
      </c>
      <c r="B252" s="11" t="s">
        <v>466</v>
      </c>
      <c r="C252" s="58"/>
      <c r="D252" s="59"/>
      <c r="E252" s="60"/>
      <c r="F252" s="58">
        <v>3.0</v>
      </c>
      <c r="G252" s="59">
        <v>2.0</v>
      </c>
      <c r="H252" s="60">
        <v>5.0</v>
      </c>
      <c r="I252" s="60">
        <v>5.0</v>
      </c>
      <c r="J252" s="60">
        <v>5.0</v>
      </c>
    </row>
    <row r="253" ht="15.75" customHeight="1">
      <c r="A253" s="11" t="s">
        <v>402</v>
      </c>
      <c r="B253" s="11" t="s">
        <v>467</v>
      </c>
      <c r="C253" s="58"/>
      <c r="D253" s="59">
        <v>10.0</v>
      </c>
      <c r="E253" s="60">
        <v>10.0</v>
      </c>
      <c r="F253" s="58">
        <v>11.0</v>
      </c>
      <c r="G253" s="59">
        <v>15.0</v>
      </c>
      <c r="H253" s="60">
        <v>26.0</v>
      </c>
      <c r="I253" s="60">
        <v>36.0</v>
      </c>
      <c r="J253" s="60">
        <v>36.0</v>
      </c>
    </row>
    <row r="254" ht="15.75" customHeight="1">
      <c r="A254" s="11" t="s">
        <v>402</v>
      </c>
      <c r="B254" s="11" t="s">
        <v>468</v>
      </c>
      <c r="C254" s="58"/>
      <c r="D254" s="59">
        <v>1.0</v>
      </c>
      <c r="E254" s="60">
        <v>1.0</v>
      </c>
      <c r="F254" s="58"/>
      <c r="G254" s="59"/>
      <c r="H254" s="60"/>
      <c r="I254" s="60">
        <v>1.0</v>
      </c>
      <c r="J254" s="60">
        <v>1.0</v>
      </c>
      <c r="K254" s="60">
        <v>201.0</v>
      </c>
      <c r="L254" s="54" t="str">
        <f>+K254/GETPIVOTDATA("[Measures].[Total]",$A$4,"[Geografia].[Geografia]","[Geografia].[Geografia].[Municipio].&amp;[17001 - MANIZALES]")*100</f>
        <v>#REF!</v>
      </c>
    </row>
    <row r="255" ht="15.75" customHeight="1">
      <c r="A255" s="11" t="s">
        <v>402</v>
      </c>
      <c r="B255" s="11" t="s">
        <v>469</v>
      </c>
      <c r="C255" s="58"/>
      <c r="D255" s="59">
        <v>1.0</v>
      </c>
      <c r="E255" s="60">
        <v>1.0</v>
      </c>
      <c r="F255" s="58">
        <v>3.0</v>
      </c>
      <c r="G255" s="59">
        <v>8.0</v>
      </c>
      <c r="H255" s="60">
        <v>11.0</v>
      </c>
      <c r="I255" s="60">
        <v>12.0</v>
      </c>
      <c r="J255" s="60">
        <v>12.0</v>
      </c>
    </row>
    <row r="256" ht="15.75" customHeight="1">
      <c r="A256" s="11" t="s">
        <v>402</v>
      </c>
      <c r="B256" s="11" t="s">
        <v>470</v>
      </c>
      <c r="C256" s="58">
        <v>1.0</v>
      </c>
      <c r="D256" s="59"/>
      <c r="E256" s="60">
        <v>1.0</v>
      </c>
      <c r="F256" s="58">
        <v>5.0</v>
      </c>
      <c r="G256" s="59">
        <v>4.0</v>
      </c>
      <c r="H256" s="60">
        <v>9.0</v>
      </c>
      <c r="I256" s="60">
        <v>10.0</v>
      </c>
      <c r="J256" s="60">
        <v>10.0</v>
      </c>
    </row>
    <row r="257" ht="15.75" customHeight="1">
      <c r="A257" s="11" t="s">
        <v>402</v>
      </c>
      <c r="B257" s="11" t="s">
        <v>471</v>
      </c>
      <c r="C257" s="58">
        <v>1.0</v>
      </c>
      <c r="D257" s="59">
        <v>2.0</v>
      </c>
      <c r="E257" s="60">
        <v>3.0</v>
      </c>
      <c r="F257" s="58">
        <v>2.0</v>
      </c>
      <c r="G257" s="59">
        <v>2.0</v>
      </c>
      <c r="H257" s="60">
        <v>4.0</v>
      </c>
      <c r="I257" s="60">
        <v>7.0</v>
      </c>
      <c r="J257" s="60">
        <v>7.0</v>
      </c>
    </row>
    <row r="258" ht="15.75" customHeight="1">
      <c r="A258" s="11" t="s">
        <v>402</v>
      </c>
      <c r="B258" s="11" t="s">
        <v>472</v>
      </c>
      <c r="C258" s="58"/>
      <c r="D258" s="59"/>
      <c r="E258" s="60"/>
      <c r="F258" s="58">
        <v>7.0</v>
      </c>
      <c r="G258" s="59">
        <v>8.0</v>
      </c>
      <c r="H258" s="60">
        <v>15.0</v>
      </c>
      <c r="I258" s="60">
        <v>15.0</v>
      </c>
      <c r="J258" s="60">
        <v>15.0</v>
      </c>
    </row>
    <row r="259" ht="15.75" customHeight="1">
      <c r="A259" s="11" t="s">
        <v>402</v>
      </c>
      <c r="B259" s="11" t="s">
        <v>473</v>
      </c>
      <c r="C259" s="58"/>
      <c r="D259" s="59">
        <v>1.0</v>
      </c>
      <c r="E259" s="60">
        <v>1.0</v>
      </c>
      <c r="F259" s="58">
        <v>1.0</v>
      </c>
      <c r="G259" s="59">
        <v>3.0</v>
      </c>
      <c r="H259" s="60">
        <v>4.0</v>
      </c>
      <c r="I259" s="60">
        <v>5.0</v>
      </c>
      <c r="J259" s="60">
        <v>5.0</v>
      </c>
    </row>
    <row r="260" ht="15.75" customHeight="1">
      <c r="A260" s="11" t="s">
        <v>402</v>
      </c>
      <c r="B260" s="11" t="s">
        <v>474</v>
      </c>
      <c r="C260" s="58"/>
      <c r="D260" s="59">
        <v>2.0</v>
      </c>
      <c r="E260" s="60">
        <v>2.0</v>
      </c>
      <c r="F260" s="58">
        <v>1.0</v>
      </c>
      <c r="G260" s="59">
        <v>1.0</v>
      </c>
      <c r="H260" s="60">
        <v>2.0</v>
      </c>
      <c r="I260" s="60">
        <v>4.0</v>
      </c>
      <c r="J260" s="60">
        <v>4.0</v>
      </c>
    </row>
    <row r="261" ht="15.75" customHeight="1">
      <c r="A261" s="11" t="s">
        <v>402</v>
      </c>
      <c r="B261" s="11" t="s">
        <v>475</v>
      </c>
      <c r="C261" s="58"/>
      <c r="D261" s="59">
        <v>3.0</v>
      </c>
      <c r="E261" s="60">
        <v>3.0</v>
      </c>
      <c r="F261" s="58">
        <v>6.0</v>
      </c>
      <c r="G261" s="59">
        <v>2.0</v>
      </c>
      <c r="H261" s="60">
        <v>8.0</v>
      </c>
      <c r="I261" s="60">
        <v>11.0</v>
      </c>
      <c r="J261" s="60">
        <v>11.0</v>
      </c>
    </row>
    <row r="262" ht="15.75" customHeight="1">
      <c r="A262" s="11" t="s">
        <v>402</v>
      </c>
      <c r="B262" s="11" t="s">
        <v>476</v>
      </c>
      <c r="C262" s="58"/>
      <c r="D262" s="59"/>
      <c r="E262" s="60"/>
      <c r="F262" s="58">
        <v>10.0</v>
      </c>
      <c r="G262" s="59">
        <v>3.0</v>
      </c>
      <c r="H262" s="60">
        <v>13.0</v>
      </c>
      <c r="I262" s="60">
        <v>13.0</v>
      </c>
      <c r="J262" s="60">
        <v>13.0</v>
      </c>
    </row>
    <row r="263" ht="15.75" customHeight="1">
      <c r="A263" s="11" t="s">
        <v>402</v>
      </c>
      <c r="B263" s="11" t="s">
        <v>477</v>
      </c>
      <c r="C263" s="58"/>
      <c r="D263" s="59"/>
      <c r="E263" s="60"/>
      <c r="F263" s="58">
        <v>18.0</v>
      </c>
      <c r="G263" s="59">
        <v>11.0</v>
      </c>
      <c r="H263" s="60">
        <v>29.0</v>
      </c>
      <c r="I263" s="60">
        <v>29.0</v>
      </c>
      <c r="J263" s="60">
        <v>29.0</v>
      </c>
    </row>
    <row r="264" ht="15.75" customHeight="1">
      <c r="A264" s="11" t="s">
        <v>402</v>
      </c>
      <c r="B264" s="11" t="s">
        <v>478</v>
      </c>
      <c r="C264" s="58"/>
      <c r="D264" s="59">
        <v>2.0</v>
      </c>
      <c r="E264" s="60">
        <v>2.0</v>
      </c>
      <c r="F264" s="58"/>
      <c r="G264" s="59"/>
      <c r="H264" s="60"/>
      <c r="I264" s="60">
        <v>2.0</v>
      </c>
      <c r="J264" s="60">
        <v>2.0</v>
      </c>
    </row>
    <row r="265" ht="15.75" customHeight="1">
      <c r="A265" s="11" t="s">
        <v>479</v>
      </c>
      <c r="C265" s="58">
        <v>241.0</v>
      </c>
      <c r="D265" s="59">
        <v>523.0</v>
      </c>
      <c r="E265" s="60">
        <v>764.0</v>
      </c>
      <c r="F265" s="58">
        <v>1042.0</v>
      </c>
      <c r="G265" s="59">
        <v>873.0</v>
      </c>
      <c r="H265" s="60">
        <v>1915.0</v>
      </c>
      <c r="I265" s="60">
        <v>2679.0</v>
      </c>
      <c r="J265" s="60">
        <v>2679.0</v>
      </c>
    </row>
    <row r="266" ht="15.75" customHeight="1">
      <c r="A266" s="11" t="s">
        <v>480</v>
      </c>
      <c r="B266" s="11" t="s">
        <v>481</v>
      </c>
      <c r="C266" s="58">
        <v>297.0</v>
      </c>
      <c r="D266" s="59">
        <v>454.0</v>
      </c>
      <c r="E266" s="60">
        <v>751.0</v>
      </c>
      <c r="F266" s="58">
        <v>146.0</v>
      </c>
      <c r="G266" s="59">
        <v>117.0</v>
      </c>
      <c r="H266" s="60">
        <v>263.0</v>
      </c>
      <c r="I266" s="60">
        <v>1014.0</v>
      </c>
      <c r="J266" s="60">
        <v>1014.0</v>
      </c>
    </row>
    <row r="267" ht="15.75" customHeight="1">
      <c r="A267" s="11" t="s">
        <v>480</v>
      </c>
      <c r="B267" s="11" t="s">
        <v>482</v>
      </c>
      <c r="C267" s="58"/>
      <c r="D267" s="59">
        <v>6.0</v>
      </c>
      <c r="E267" s="60">
        <v>6.0</v>
      </c>
      <c r="F267" s="58">
        <v>22.0</v>
      </c>
      <c r="G267" s="59">
        <v>12.0</v>
      </c>
      <c r="H267" s="60">
        <v>34.0</v>
      </c>
      <c r="I267" s="60">
        <v>40.0</v>
      </c>
      <c r="J267" s="60">
        <v>40.0</v>
      </c>
    </row>
    <row r="268" ht="15.75" customHeight="1">
      <c r="A268" s="11" t="s">
        <v>480</v>
      </c>
      <c r="B268" s="11" t="s">
        <v>483</v>
      </c>
      <c r="C268" s="58">
        <v>3.0</v>
      </c>
      <c r="D268" s="59">
        <v>3.0</v>
      </c>
      <c r="E268" s="60">
        <v>6.0</v>
      </c>
      <c r="F268" s="58">
        <v>4.0</v>
      </c>
      <c r="G268" s="59">
        <v>4.0</v>
      </c>
      <c r="H268" s="60">
        <v>8.0</v>
      </c>
      <c r="I268" s="60">
        <v>14.0</v>
      </c>
      <c r="J268" s="60">
        <v>14.0</v>
      </c>
    </row>
    <row r="269" ht="15.75" customHeight="1">
      <c r="A269" s="11" t="s">
        <v>480</v>
      </c>
      <c r="B269" s="11" t="s">
        <v>484</v>
      </c>
      <c r="C269" s="58">
        <v>1.0</v>
      </c>
      <c r="D269" s="59">
        <v>2.0</v>
      </c>
      <c r="E269" s="60">
        <v>3.0</v>
      </c>
      <c r="F269" s="58">
        <v>2.0</v>
      </c>
      <c r="G269" s="59">
        <v>8.0</v>
      </c>
      <c r="H269" s="60">
        <v>10.0</v>
      </c>
      <c r="I269" s="60">
        <v>13.0</v>
      </c>
      <c r="J269" s="60">
        <v>13.0</v>
      </c>
    </row>
    <row r="270" ht="15.75" customHeight="1">
      <c r="A270" s="11" t="s">
        <v>480</v>
      </c>
      <c r="B270" s="11" t="s">
        <v>485</v>
      </c>
      <c r="C270" s="58"/>
      <c r="D270" s="59"/>
      <c r="E270" s="60"/>
      <c r="F270" s="58">
        <v>1.0</v>
      </c>
      <c r="G270" s="59">
        <v>1.0</v>
      </c>
      <c r="H270" s="60">
        <v>2.0</v>
      </c>
      <c r="I270" s="60">
        <v>2.0</v>
      </c>
      <c r="J270" s="60">
        <v>2.0</v>
      </c>
    </row>
    <row r="271" ht="15.75" customHeight="1">
      <c r="A271" s="11" t="s">
        <v>480</v>
      </c>
      <c r="B271" s="11" t="s">
        <v>486</v>
      </c>
      <c r="C271" s="58">
        <v>6.0</v>
      </c>
      <c r="D271" s="59">
        <v>31.0</v>
      </c>
      <c r="E271" s="60">
        <v>37.0</v>
      </c>
      <c r="F271" s="58">
        <v>13.0</v>
      </c>
      <c r="G271" s="59">
        <v>16.0</v>
      </c>
      <c r="H271" s="60">
        <v>29.0</v>
      </c>
      <c r="I271" s="60">
        <v>66.0</v>
      </c>
      <c r="J271" s="60">
        <v>66.0</v>
      </c>
    </row>
    <row r="272" ht="15.75" customHeight="1">
      <c r="A272" s="11" t="s">
        <v>480</v>
      </c>
      <c r="B272" s="11" t="s">
        <v>487</v>
      </c>
      <c r="C272" s="58">
        <v>3.0</v>
      </c>
      <c r="D272" s="59">
        <v>18.0</v>
      </c>
      <c r="E272" s="60">
        <v>21.0</v>
      </c>
      <c r="F272" s="58">
        <v>4.0</v>
      </c>
      <c r="G272" s="59">
        <v>7.0</v>
      </c>
      <c r="H272" s="60">
        <v>11.0</v>
      </c>
      <c r="I272" s="60">
        <v>32.0</v>
      </c>
      <c r="J272" s="60">
        <v>32.0</v>
      </c>
    </row>
    <row r="273" ht="15.75" customHeight="1">
      <c r="A273" s="11" t="s">
        <v>480</v>
      </c>
      <c r="B273" s="11" t="s">
        <v>488</v>
      </c>
      <c r="C273" s="58"/>
      <c r="D273" s="59"/>
      <c r="E273" s="60"/>
      <c r="F273" s="58">
        <v>1.0</v>
      </c>
      <c r="G273" s="59"/>
      <c r="H273" s="60">
        <v>1.0</v>
      </c>
      <c r="I273" s="60">
        <v>1.0</v>
      </c>
      <c r="J273" s="60">
        <v>1.0</v>
      </c>
    </row>
    <row r="274" ht="15.75" customHeight="1">
      <c r="A274" s="11" t="s">
        <v>480</v>
      </c>
      <c r="B274" s="11" t="s">
        <v>489</v>
      </c>
      <c r="C274" s="58"/>
      <c r="D274" s="59"/>
      <c r="E274" s="60"/>
      <c r="F274" s="58">
        <v>7.0</v>
      </c>
      <c r="G274" s="59">
        <v>3.0</v>
      </c>
      <c r="H274" s="60">
        <v>10.0</v>
      </c>
      <c r="I274" s="60">
        <v>10.0</v>
      </c>
      <c r="J274" s="60">
        <v>10.0</v>
      </c>
      <c r="K274" s="60">
        <v>394.0</v>
      </c>
      <c r="L274" s="54" t="str">
        <f>+K274/GETPIVOTDATA("[Measures].[Total]",$A$4,"[Geografia].[Geografia]","[Geografia].[Geografia].[Departamento].&amp;[CALDAS]")*100</f>
        <v>#REF!</v>
      </c>
    </row>
    <row r="275" ht="15.75" customHeight="1">
      <c r="A275" s="11" t="s">
        <v>480</v>
      </c>
      <c r="B275" s="11" t="s">
        <v>490</v>
      </c>
      <c r="C275" s="58">
        <v>3.0</v>
      </c>
      <c r="D275" s="59">
        <v>6.0</v>
      </c>
      <c r="E275" s="60">
        <v>9.0</v>
      </c>
      <c r="F275" s="58">
        <v>1.0</v>
      </c>
      <c r="G275" s="59">
        <v>3.0</v>
      </c>
      <c r="H275" s="60">
        <v>4.0</v>
      </c>
      <c r="I275" s="60">
        <v>13.0</v>
      </c>
      <c r="J275" s="60">
        <v>13.0</v>
      </c>
    </row>
    <row r="276" ht="15.75" customHeight="1">
      <c r="A276" s="11" t="s">
        <v>480</v>
      </c>
      <c r="B276" s="11" t="s">
        <v>491</v>
      </c>
      <c r="C276" s="58">
        <v>1.0</v>
      </c>
      <c r="D276" s="59">
        <v>9.0</v>
      </c>
      <c r="E276" s="60">
        <v>10.0</v>
      </c>
      <c r="F276" s="58">
        <v>27.0</v>
      </c>
      <c r="G276" s="59">
        <v>17.0</v>
      </c>
      <c r="H276" s="60">
        <v>44.0</v>
      </c>
      <c r="I276" s="60">
        <v>54.0</v>
      </c>
      <c r="J276" s="60">
        <v>54.0</v>
      </c>
    </row>
    <row r="277" ht="15.75" customHeight="1">
      <c r="A277" s="11" t="s">
        <v>480</v>
      </c>
      <c r="B277" s="11" t="s">
        <v>492</v>
      </c>
      <c r="C277" s="58"/>
      <c r="D277" s="59">
        <v>1.0</v>
      </c>
      <c r="E277" s="60">
        <v>1.0</v>
      </c>
      <c r="F277" s="58"/>
      <c r="G277" s="59"/>
      <c r="H277" s="60"/>
      <c r="I277" s="60">
        <v>1.0</v>
      </c>
      <c r="J277" s="60">
        <v>1.0</v>
      </c>
    </row>
    <row r="278" ht="15.75" customHeight="1">
      <c r="A278" s="11" t="s">
        <v>480</v>
      </c>
      <c r="B278" s="11" t="s">
        <v>493</v>
      </c>
      <c r="C278" s="58"/>
      <c r="D278" s="59">
        <v>1.0</v>
      </c>
      <c r="E278" s="60">
        <v>1.0</v>
      </c>
      <c r="F278" s="58">
        <v>3.0</v>
      </c>
      <c r="G278" s="59">
        <v>1.0</v>
      </c>
      <c r="H278" s="60">
        <v>4.0</v>
      </c>
      <c r="I278" s="60">
        <v>5.0</v>
      </c>
      <c r="J278" s="60">
        <v>5.0</v>
      </c>
    </row>
    <row r="279" ht="15.75" customHeight="1">
      <c r="A279" s="11" t="s">
        <v>480</v>
      </c>
      <c r="B279" s="11" t="s">
        <v>494</v>
      </c>
      <c r="C279" s="58"/>
      <c r="D279" s="59">
        <v>1.0</v>
      </c>
      <c r="E279" s="60">
        <v>1.0</v>
      </c>
      <c r="F279" s="58">
        <v>2.0</v>
      </c>
      <c r="G279" s="59">
        <v>7.0</v>
      </c>
      <c r="H279" s="60">
        <v>9.0</v>
      </c>
      <c r="I279" s="60">
        <v>10.0</v>
      </c>
      <c r="J279" s="60">
        <v>10.0</v>
      </c>
    </row>
    <row r="280" ht="15.75" customHeight="1">
      <c r="A280" s="11" t="s">
        <v>480</v>
      </c>
      <c r="B280" s="11" t="s">
        <v>495</v>
      </c>
      <c r="C280" s="58">
        <v>1.0</v>
      </c>
      <c r="D280" s="59">
        <v>5.0</v>
      </c>
      <c r="E280" s="60">
        <v>6.0</v>
      </c>
      <c r="F280" s="58">
        <v>12.0</v>
      </c>
      <c r="G280" s="59">
        <v>6.0</v>
      </c>
      <c r="H280" s="60">
        <v>18.0</v>
      </c>
      <c r="I280" s="60">
        <v>24.0</v>
      </c>
      <c r="J280" s="60">
        <v>24.0</v>
      </c>
    </row>
    <row r="281" ht="15.75" customHeight="1">
      <c r="A281" s="11" t="s">
        <v>480</v>
      </c>
      <c r="B281" s="11" t="s">
        <v>496</v>
      </c>
      <c r="C281" s="58"/>
      <c r="D281" s="59">
        <v>2.0</v>
      </c>
      <c r="E281" s="60">
        <v>2.0</v>
      </c>
      <c r="F281" s="58">
        <v>2.0</v>
      </c>
      <c r="G281" s="59">
        <v>4.0</v>
      </c>
      <c r="H281" s="60">
        <v>6.0</v>
      </c>
      <c r="I281" s="60">
        <v>8.0</v>
      </c>
      <c r="J281" s="60">
        <v>8.0</v>
      </c>
    </row>
    <row r="282" ht="15.75" customHeight="1">
      <c r="A282" s="11" t="s">
        <v>480</v>
      </c>
      <c r="B282" s="11" t="s">
        <v>497</v>
      </c>
      <c r="C282" s="58">
        <v>2.0</v>
      </c>
      <c r="D282" s="59">
        <v>2.0</v>
      </c>
      <c r="E282" s="60">
        <v>4.0</v>
      </c>
      <c r="F282" s="58"/>
      <c r="G282" s="59">
        <v>3.0</v>
      </c>
      <c r="H282" s="60">
        <v>3.0</v>
      </c>
      <c r="I282" s="60">
        <v>7.0</v>
      </c>
      <c r="J282" s="60">
        <v>7.0</v>
      </c>
    </row>
    <row r="283" ht="15.75" customHeight="1">
      <c r="A283" s="11" t="s">
        <v>480</v>
      </c>
      <c r="B283" s="11" t="s">
        <v>498</v>
      </c>
      <c r="C283" s="58"/>
      <c r="D283" s="59">
        <v>1.0</v>
      </c>
      <c r="E283" s="60">
        <v>1.0</v>
      </c>
      <c r="F283" s="58">
        <v>2.0</v>
      </c>
      <c r="G283" s="59"/>
      <c r="H283" s="60">
        <v>2.0</v>
      </c>
      <c r="I283" s="60">
        <v>3.0</v>
      </c>
      <c r="J283" s="60">
        <v>3.0</v>
      </c>
    </row>
    <row r="284" ht="15.75" customHeight="1">
      <c r="A284" s="11" t="s">
        <v>480</v>
      </c>
      <c r="B284" s="11" t="s">
        <v>499</v>
      </c>
      <c r="C284" s="58">
        <v>6.0</v>
      </c>
      <c r="D284" s="59">
        <v>8.0</v>
      </c>
      <c r="E284" s="60">
        <v>14.0</v>
      </c>
      <c r="F284" s="58">
        <v>12.0</v>
      </c>
      <c r="G284" s="59">
        <v>12.0</v>
      </c>
      <c r="H284" s="60">
        <v>24.0</v>
      </c>
      <c r="I284" s="60">
        <v>38.0</v>
      </c>
      <c r="J284" s="60">
        <v>38.0</v>
      </c>
    </row>
    <row r="285" ht="15.75" customHeight="1">
      <c r="A285" s="11" t="s">
        <v>480</v>
      </c>
      <c r="B285" s="11" t="s">
        <v>500</v>
      </c>
      <c r="C285" s="58">
        <v>14.0</v>
      </c>
      <c r="D285" s="59">
        <v>10.0</v>
      </c>
      <c r="E285" s="60">
        <v>24.0</v>
      </c>
      <c r="F285" s="58">
        <v>11.0</v>
      </c>
      <c r="G285" s="59">
        <v>12.0</v>
      </c>
      <c r="H285" s="60">
        <v>23.0</v>
      </c>
      <c r="I285" s="60">
        <v>47.0</v>
      </c>
      <c r="J285" s="60">
        <v>47.0</v>
      </c>
    </row>
    <row r="286" ht="15.75" customHeight="1">
      <c r="A286" s="11" t="s">
        <v>480</v>
      </c>
      <c r="B286" s="11" t="s">
        <v>501</v>
      </c>
      <c r="C286" s="58"/>
      <c r="D286" s="59">
        <v>5.0</v>
      </c>
      <c r="E286" s="60">
        <v>5.0</v>
      </c>
      <c r="F286" s="58">
        <v>3.0</v>
      </c>
      <c r="G286" s="59">
        <v>1.0</v>
      </c>
      <c r="H286" s="60">
        <v>4.0</v>
      </c>
      <c r="I286" s="60">
        <v>9.0</v>
      </c>
      <c r="J286" s="60">
        <v>9.0</v>
      </c>
    </row>
    <row r="287" ht="15.75" customHeight="1">
      <c r="A287" s="11" t="s">
        <v>502</v>
      </c>
      <c r="C287" s="58">
        <v>337.0</v>
      </c>
      <c r="D287" s="59">
        <v>565.0</v>
      </c>
      <c r="E287" s="60">
        <v>902.0</v>
      </c>
      <c r="F287" s="58">
        <v>275.0</v>
      </c>
      <c r="G287" s="59">
        <v>234.0</v>
      </c>
      <c r="H287" s="60">
        <v>509.0</v>
      </c>
      <c r="I287" s="60">
        <v>1411.0</v>
      </c>
      <c r="J287" s="60">
        <v>1411.0</v>
      </c>
    </row>
    <row r="288" ht="15.75" customHeight="1">
      <c r="A288" s="11" t="s">
        <v>503</v>
      </c>
      <c r="B288" s="11" t="s">
        <v>504</v>
      </c>
      <c r="C288" s="58">
        <v>15.0</v>
      </c>
      <c r="D288" s="59">
        <v>17.0</v>
      </c>
      <c r="E288" s="60">
        <v>32.0</v>
      </c>
      <c r="F288" s="58">
        <v>10.0</v>
      </c>
      <c r="G288" s="59">
        <v>1.0</v>
      </c>
      <c r="H288" s="60">
        <v>11.0</v>
      </c>
      <c r="I288" s="60">
        <v>43.0</v>
      </c>
      <c r="J288" s="60">
        <v>43.0</v>
      </c>
    </row>
    <row r="289" ht="15.75" customHeight="1">
      <c r="A289" s="11" t="s">
        <v>503</v>
      </c>
      <c r="B289" s="11" t="s">
        <v>505</v>
      </c>
      <c r="C289" s="58"/>
      <c r="D289" s="59">
        <v>1.0</v>
      </c>
      <c r="E289" s="60">
        <v>1.0</v>
      </c>
      <c r="F289" s="58"/>
      <c r="G289" s="59"/>
      <c r="H289" s="60"/>
      <c r="I289" s="60">
        <v>1.0</v>
      </c>
      <c r="J289" s="60">
        <v>1.0</v>
      </c>
    </row>
    <row r="290" ht="15.75" customHeight="1">
      <c r="A290" s="11" t="s">
        <v>503</v>
      </c>
      <c r="B290" s="11" t="s">
        <v>506</v>
      </c>
      <c r="C290" s="58"/>
      <c r="D290" s="59"/>
      <c r="E290" s="60"/>
      <c r="F290" s="58"/>
      <c r="G290" s="59">
        <v>1.0</v>
      </c>
      <c r="H290" s="60">
        <v>1.0</v>
      </c>
      <c r="I290" s="60">
        <v>1.0</v>
      </c>
      <c r="J290" s="60">
        <v>1.0</v>
      </c>
    </row>
    <row r="291" ht="15.75" customHeight="1">
      <c r="A291" s="11" t="s">
        <v>503</v>
      </c>
      <c r="B291" s="11" t="s">
        <v>507</v>
      </c>
      <c r="C291" s="58"/>
      <c r="D291" s="59"/>
      <c r="E291" s="60"/>
      <c r="F291" s="58">
        <v>1.0</v>
      </c>
      <c r="G291" s="59"/>
      <c r="H291" s="60">
        <v>1.0</v>
      </c>
      <c r="I291" s="60">
        <v>1.0</v>
      </c>
      <c r="J291" s="60">
        <v>1.0</v>
      </c>
    </row>
    <row r="292" ht="15.75" customHeight="1">
      <c r="A292" s="11" t="s">
        <v>503</v>
      </c>
      <c r="B292" s="11" t="s">
        <v>508</v>
      </c>
      <c r="C292" s="58">
        <v>1.0</v>
      </c>
      <c r="D292" s="59">
        <v>1.0</v>
      </c>
      <c r="E292" s="60">
        <v>2.0</v>
      </c>
      <c r="F292" s="58"/>
      <c r="G292" s="59">
        <v>1.0</v>
      </c>
      <c r="H292" s="60">
        <v>1.0</v>
      </c>
      <c r="I292" s="60">
        <v>3.0</v>
      </c>
      <c r="J292" s="60">
        <v>3.0</v>
      </c>
    </row>
    <row r="293" ht="15.75" customHeight="1">
      <c r="A293" s="11" t="s">
        <v>503</v>
      </c>
      <c r="B293" s="11" t="s">
        <v>509</v>
      </c>
      <c r="C293" s="58"/>
      <c r="D293" s="59"/>
      <c r="E293" s="60"/>
      <c r="F293" s="58">
        <v>1.0</v>
      </c>
      <c r="G293" s="59">
        <v>5.0</v>
      </c>
      <c r="H293" s="60">
        <v>6.0</v>
      </c>
      <c r="I293" s="60">
        <v>6.0</v>
      </c>
      <c r="J293" s="60">
        <v>6.0</v>
      </c>
    </row>
    <row r="294" ht="15.75" customHeight="1">
      <c r="A294" s="11" t="s">
        <v>503</v>
      </c>
      <c r="B294" s="11" t="s">
        <v>510</v>
      </c>
      <c r="C294" s="58"/>
      <c r="D294" s="59">
        <v>2.0</v>
      </c>
      <c r="E294" s="60">
        <v>2.0</v>
      </c>
      <c r="F294" s="58">
        <v>1.0</v>
      </c>
      <c r="G294" s="59"/>
      <c r="H294" s="60">
        <v>1.0</v>
      </c>
      <c r="I294" s="60">
        <v>3.0</v>
      </c>
      <c r="J294" s="60">
        <v>3.0</v>
      </c>
    </row>
    <row r="295" ht="15.75" customHeight="1">
      <c r="A295" s="11" t="s">
        <v>511</v>
      </c>
      <c r="C295" s="58">
        <v>16.0</v>
      </c>
      <c r="D295" s="59">
        <v>21.0</v>
      </c>
      <c r="E295" s="60">
        <v>37.0</v>
      </c>
      <c r="F295" s="58">
        <v>13.0</v>
      </c>
      <c r="G295" s="59">
        <v>8.0</v>
      </c>
      <c r="H295" s="60">
        <v>21.0</v>
      </c>
      <c r="I295" s="60">
        <v>58.0</v>
      </c>
      <c r="J295" s="60">
        <v>58.0</v>
      </c>
    </row>
    <row r="296" ht="15.75" customHeight="1">
      <c r="A296" s="11" t="s">
        <v>512</v>
      </c>
      <c r="B296" s="11" t="s">
        <v>513</v>
      </c>
      <c r="C296" s="58">
        <v>116.0</v>
      </c>
      <c r="D296" s="59">
        <v>129.0</v>
      </c>
      <c r="E296" s="60">
        <v>245.0</v>
      </c>
      <c r="F296" s="58">
        <v>137.0</v>
      </c>
      <c r="G296" s="59">
        <v>83.0</v>
      </c>
      <c r="H296" s="60">
        <v>220.0</v>
      </c>
      <c r="I296" s="60">
        <v>465.0</v>
      </c>
      <c r="J296" s="60">
        <v>465.0</v>
      </c>
      <c r="K296" s="54" t="str">
        <f>+GETPIVOTDATA("[Measures].[Total]",$A$4,"[Tipo Identificacion].[Tipo Identificación]","[Tipo Identificacion].[Tipo Identificación].&amp;[PE]","[Geografia].[Geografia]","[Geografia].[Geografia].[Municipio].&amp;[85001 - YOPAL]","[Regimen].[Tipo Regimen]","[Regimen].[Tipo Regimen].&amp;[SUBSIDIADO]")/GETPIVOTDATA("[Measures].[Total]",$A$4,"[Geografia].[Geografia]","[Geografia].[Geografia].[Municipio].&amp;[85001 - YOPAL]")*100</f>
        <v>#REF!</v>
      </c>
    </row>
    <row r="297" ht="15.75" customHeight="1">
      <c r="A297" s="11" t="s">
        <v>512</v>
      </c>
      <c r="B297" s="11" t="s">
        <v>514</v>
      </c>
      <c r="C297" s="58">
        <v>9.0</v>
      </c>
      <c r="D297" s="59">
        <v>19.0</v>
      </c>
      <c r="E297" s="60">
        <v>28.0</v>
      </c>
      <c r="F297" s="58">
        <v>25.0</v>
      </c>
      <c r="G297" s="59">
        <v>16.0</v>
      </c>
      <c r="H297" s="60">
        <v>41.0</v>
      </c>
      <c r="I297" s="60">
        <v>69.0</v>
      </c>
      <c r="J297" s="60">
        <v>69.0</v>
      </c>
    </row>
    <row r="298" ht="15.75" customHeight="1">
      <c r="A298" s="11" t="s">
        <v>512</v>
      </c>
      <c r="B298" s="11" t="s">
        <v>515</v>
      </c>
      <c r="C298" s="58"/>
      <c r="D298" s="59"/>
      <c r="E298" s="60"/>
      <c r="F298" s="58">
        <v>1.0</v>
      </c>
      <c r="G298" s="59">
        <v>1.0</v>
      </c>
      <c r="H298" s="60">
        <v>2.0</v>
      </c>
      <c r="I298" s="60">
        <v>2.0</v>
      </c>
      <c r="J298" s="60">
        <v>2.0</v>
      </c>
    </row>
    <row r="299" ht="15.75" customHeight="1">
      <c r="A299" s="11" t="s">
        <v>512</v>
      </c>
      <c r="B299" s="11" t="s">
        <v>516</v>
      </c>
      <c r="C299" s="58">
        <v>1.0</v>
      </c>
      <c r="D299" s="59"/>
      <c r="E299" s="60">
        <v>1.0</v>
      </c>
      <c r="F299" s="58">
        <v>2.0</v>
      </c>
      <c r="G299" s="59">
        <v>3.0</v>
      </c>
      <c r="H299" s="60">
        <v>5.0</v>
      </c>
      <c r="I299" s="60">
        <v>6.0</v>
      </c>
      <c r="J299" s="60">
        <v>6.0</v>
      </c>
    </row>
    <row r="300" ht="15.75" customHeight="1">
      <c r="A300" s="11" t="s">
        <v>512</v>
      </c>
      <c r="B300" s="11" t="s">
        <v>517</v>
      </c>
      <c r="C300" s="58">
        <v>4.0</v>
      </c>
      <c r="D300" s="59">
        <v>17.0</v>
      </c>
      <c r="E300" s="60">
        <v>21.0</v>
      </c>
      <c r="F300" s="58"/>
      <c r="G300" s="59"/>
      <c r="H300" s="60"/>
      <c r="I300" s="60">
        <v>21.0</v>
      </c>
      <c r="J300" s="60">
        <v>21.0</v>
      </c>
    </row>
    <row r="301" ht="15.75" customHeight="1">
      <c r="A301" s="11" t="s">
        <v>512</v>
      </c>
      <c r="B301" s="11" t="s">
        <v>518</v>
      </c>
      <c r="C301" s="58">
        <v>2.0</v>
      </c>
      <c r="D301" s="59">
        <v>1.0</v>
      </c>
      <c r="E301" s="60">
        <v>3.0</v>
      </c>
      <c r="F301" s="58">
        <v>14.0</v>
      </c>
      <c r="G301" s="59">
        <v>11.0</v>
      </c>
      <c r="H301" s="60">
        <v>25.0</v>
      </c>
      <c r="I301" s="60">
        <v>28.0</v>
      </c>
      <c r="J301" s="60">
        <v>28.0</v>
      </c>
    </row>
    <row r="302" ht="15.75" customHeight="1">
      <c r="A302" s="11" t="s">
        <v>512</v>
      </c>
      <c r="B302" s="11" t="s">
        <v>519</v>
      </c>
      <c r="C302" s="58">
        <v>1.0</v>
      </c>
      <c r="D302" s="59"/>
      <c r="E302" s="60">
        <v>1.0</v>
      </c>
      <c r="F302" s="58">
        <v>1.0</v>
      </c>
      <c r="G302" s="59"/>
      <c r="H302" s="60">
        <v>1.0</v>
      </c>
      <c r="I302" s="60">
        <v>2.0</v>
      </c>
      <c r="J302" s="60">
        <v>2.0</v>
      </c>
    </row>
    <row r="303" ht="15.75" customHeight="1">
      <c r="A303" s="11" t="s">
        <v>512</v>
      </c>
      <c r="B303" s="11" t="s">
        <v>520</v>
      </c>
      <c r="C303" s="58"/>
      <c r="D303" s="59">
        <v>1.0</v>
      </c>
      <c r="E303" s="60">
        <v>1.0</v>
      </c>
      <c r="F303" s="58">
        <v>1.0</v>
      </c>
      <c r="G303" s="59">
        <v>2.0</v>
      </c>
      <c r="H303" s="60">
        <v>3.0</v>
      </c>
      <c r="I303" s="60">
        <v>4.0</v>
      </c>
      <c r="J303" s="60">
        <v>4.0</v>
      </c>
    </row>
    <row r="304" ht="15.75" customHeight="1">
      <c r="A304" s="11" t="s">
        <v>512</v>
      </c>
      <c r="B304" s="11" t="s">
        <v>521</v>
      </c>
      <c r="C304" s="58">
        <v>3.0</v>
      </c>
      <c r="D304" s="59">
        <v>3.0</v>
      </c>
      <c r="E304" s="60">
        <v>6.0</v>
      </c>
      <c r="F304" s="58">
        <v>83.0</v>
      </c>
      <c r="G304" s="59">
        <v>55.0</v>
      </c>
      <c r="H304" s="60">
        <v>138.0</v>
      </c>
      <c r="I304" s="60">
        <v>144.0</v>
      </c>
      <c r="J304" s="60">
        <v>144.0</v>
      </c>
    </row>
    <row r="305" ht="15.75" customHeight="1">
      <c r="A305" s="11" t="s">
        <v>512</v>
      </c>
      <c r="B305" s="11" t="s">
        <v>522</v>
      </c>
      <c r="C305" s="58">
        <v>1.0</v>
      </c>
      <c r="D305" s="59"/>
      <c r="E305" s="60">
        <v>1.0</v>
      </c>
      <c r="F305" s="58">
        <v>4.0</v>
      </c>
      <c r="G305" s="59">
        <v>4.0</v>
      </c>
      <c r="H305" s="60">
        <v>8.0</v>
      </c>
      <c r="I305" s="60">
        <v>9.0</v>
      </c>
      <c r="J305" s="60">
        <v>9.0</v>
      </c>
    </row>
    <row r="306" ht="15.75" customHeight="1">
      <c r="A306" s="11" t="s">
        <v>512</v>
      </c>
      <c r="B306" s="11" t="s">
        <v>523</v>
      </c>
      <c r="C306" s="58"/>
      <c r="D306" s="59"/>
      <c r="E306" s="60"/>
      <c r="F306" s="58">
        <v>4.0</v>
      </c>
      <c r="G306" s="59">
        <v>2.0</v>
      </c>
      <c r="H306" s="60">
        <v>6.0</v>
      </c>
      <c r="I306" s="60">
        <v>6.0</v>
      </c>
      <c r="J306" s="60">
        <v>6.0</v>
      </c>
    </row>
    <row r="307" ht="15.75" customHeight="1">
      <c r="A307" s="11" t="s">
        <v>512</v>
      </c>
      <c r="B307" s="11" t="s">
        <v>524</v>
      </c>
      <c r="C307" s="58"/>
      <c r="D307" s="59"/>
      <c r="E307" s="60"/>
      <c r="F307" s="58"/>
      <c r="G307" s="59">
        <v>1.0</v>
      </c>
      <c r="H307" s="60">
        <v>1.0</v>
      </c>
      <c r="I307" s="60">
        <v>1.0</v>
      </c>
      <c r="J307" s="60">
        <v>1.0</v>
      </c>
    </row>
    <row r="308" ht="15.75" customHeight="1">
      <c r="A308" s="11" t="s">
        <v>512</v>
      </c>
      <c r="B308" s="11" t="s">
        <v>525</v>
      </c>
      <c r="C308" s="58">
        <v>4.0</v>
      </c>
      <c r="D308" s="59"/>
      <c r="E308" s="60">
        <v>4.0</v>
      </c>
      <c r="F308" s="58">
        <v>14.0</v>
      </c>
      <c r="G308" s="59">
        <v>18.0</v>
      </c>
      <c r="H308" s="60">
        <v>32.0</v>
      </c>
      <c r="I308" s="60">
        <v>36.0</v>
      </c>
      <c r="J308" s="60">
        <v>36.0</v>
      </c>
    </row>
    <row r="309" ht="15.75" customHeight="1">
      <c r="A309" s="11" t="s">
        <v>512</v>
      </c>
      <c r="B309" s="11" t="s">
        <v>526</v>
      </c>
      <c r="C309" s="58"/>
      <c r="D309" s="59"/>
      <c r="E309" s="60"/>
      <c r="F309" s="58">
        <v>10.0</v>
      </c>
      <c r="G309" s="59">
        <v>3.0</v>
      </c>
      <c r="H309" s="60">
        <v>13.0</v>
      </c>
      <c r="I309" s="60">
        <v>13.0</v>
      </c>
      <c r="J309" s="60">
        <v>13.0</v>
      </c>
    </row>
    <row r="310" ht="15.75" customHeight="1">
      <c r="A310" s="11" t="s">
        <v>512</v>
      </c>
      <c r="B310" s="11" t="s">
        <v>527</v>
      </c>
      <c r="C310" s="58">
        <v>16.0</v>
      </c>
      <c r="D310" s="59">
        <v>14.0</v>
      </c>
      <c r="E310" s="60">
        <v>30.0</v>
      </c>
      <c r="F310" s="58">
        <v>38.0</v>
      </c>
      <c r="G310" s="59">
        <v>24.0</v>
      </c>
      <c r="H310" s="60">
        <v>62.0</v>
      </c>
      <c r="I310" s="60">
        <v>92.0</v>
      </c>
      <c r="J310" s="60">
        <v>92.0</v>
      </c>
    </row>
    <row r="311" ht="15.75" customHeight="1">
      <c r="A311" s="11" t="s">
        <v>528</v>
      </c>
      <c r="C311" s="58">
        <v>157.0</v>
      </c>
      <c r="D311" s="59">
        <v>184.0</v>
      </c>
      <c r="E311" s="60">
        <v>341.0</v>
      </c>
      <c r="F311" s="58">
        <v>334.0</v>
      </c>
      <c r="G311" s="59">
        <v>223.0</v>
      </c>
      <c r="H311" s="60">
        <v>557.0</v>
      </c>
      <c r="I311" s="60">
        <v>898.0</v>
      </c>
      <c r="J311" s="60">
        <v>898.0</v>
      </c>
      <c r="K311" s="54" t="str">
        <f>+GETPIVOTDATA("[Measures].[Total]",$A$4,"[Tipo Identificacion].[Tipo Identificación]","[Tipo Identificacion].[Tipo Identificación].&amp;[PE]","[Geografia].[Geografia]","[Geografia].[Geografia].[Departamento].&amp;[CASANARE]","[Regimen].[Tipo Regimen]","[Regimen].[Tipo Regimen].&amp;[SUBSIDIADO]")/GETPIVOTDATA("[Measures].[Total]",$A$4,"[Geografia].[Geografia]","[Geografia].[Geografia].[Departamento].&amp;[CASANARE]")*100</f>
        <v>#REF!</v>
      </c>
    </row>
    <row r="312" ht="15.75" customHeight="1">
      <c r="A312" s="11" t="s">
        <v>529</v>
      </c>
      <c r="B312" s="11" t="s">
        <v>530</v>
      </c>
      <c r="C312" s="58">
        <v>48.0</v>
      </c>
      <c r="D312" s="59">
        <v>84.0</v>
      </c>
      <c r="E312" s="60">
        <v>132.0</v>
      </c>
      <c r="F312" s="58">
        <v>97.0</v>
      </c>
      <c r="G312" s="59">
        <v>73.0</v>
      </c>
      <c r="H312" s="60">
        <v>170.0</v>
      </c>
      <c r="I312" s="60">
        <v>302.0</v>
      </c>
      <c r="J312" s="60">
        <v>302.0</v>
      </c>
    </row>
    <row r="313" ht="15.75" customHeight="1">
      <c r="A313" s="11" t="s">
        <v>529</v>
      </c>
      <c r="B313" s="11" t="s">
        <v>531</v>
      </c>
      <c r="C313" s="58"/>
      <c r="D313" s="59"/>
      <c r="E313" s="60"/>
      <c r="F313" s="58">
        <v>2.0</v>
      </c>
      <c r="G313" s="59"/>
      <c r="H313" s="60">
        <v>2.0</v>
      </c>
      <c r="I313" s="60">
        <v>2.0</v>
      </c>
      <c r="J313" s="60">
        <v>2.0</v>
      </c>
    </row>
    <row r="314" ht="15.75" customHeight="1">
      <c r="A314" s="11" t="s">
        <v>529</v>
      </c>
      <c r="B314" s="11" t="s">
        <v>532</v>
      </c>
      <c r="C314" s="58"/>
      <c r="D314" s="59"/>
      <c r="E314" s="60"/>
      <c r="F314" s="58"/>
      <c r="G314" s="59">
        <v>1.0</v>
      </c>
      <c r="H314" s="60">
        <v>1.0</v>
      </c>
      <c r="I314" s="60">
        <v>1.0</v>
      </c>
      <c r="J314" s="60">
        <v>1.0</v>
      </c>
    </row>
    <row r="315" ht="15.75" customHeight="1">
      <c r="A315" s="11" t="s">
        <v>529</v>
      </c>
      <c r="B315" s="11" t="s">
        <v>533</v>
      </c>
      <c r="C315" s="58"/>
      <c r="D315" s="59">
        <v>2.0</v>
      </c>
      <c r="E315" s="60">
        <v>2.0</v>
      </c>
      <c r="F315" s="58">
        <v>14.0</v>
      </c>
      <c r="G315" s="59">
        <v>11.0</v>
      </c>
      <c r="H315" s="60">
        <v>25.0</v>
      </c>
      <c r="I315" s="60">
        <v>27.0</v>
      </c>
      <c r="J315" s="60">
        <v>27.0</v>
      </c>
    </row>
    <row r="316" ht="15.75" customHeight="1">
      <c r="A316" s="11" t="s">
        <v>529</v>
      </c>
      <c r="B316" s="11" t="s">
        <v>534</v>
      </c>
      <c r="C316" s="58"/>
      <c r="D316" s="59"/>
      <c r="E316" s="60"/>
      <c r="F316" s="58">
        <v>3.0</v>
      </c>
      <c r="G316" s="59">
        <v>2.0</v>
      </c>
      <c r="H316" s="60">
        <v>5.0</v>
      </c>
      <c r="I316" s="60">
        <v>5.0</v>
      </c>
      <c r="J316" s="60">
        <v>5.0</v>
      </c>
    </row>
    <row r="317" ht="15.75" customHeight="1">
      <c r="A317" s="11" t="s">
        <v>529</v>
      </c>
      <c r="B317" s="11" t="s">
        <v>535</v>
      </c>
      <c r="C317" s="58"/>
      <c r="D317" s="59"/>
      <c r="E317" s="60"/>
      <c r="F317" s="58">
        <v>1.0</v>
      </c>
      <c r="G317" s="59"/>
      <c r="H317" s="60">
        <v>1.0</v>
      </c>
      <c r="I317" s="60">
        <v>1.0</v>
      </c>
      <c r="J317" s="60">
        <v>1.0</v>
      </c>
    </row>
    <row r="318" ht="15.75" customHeight="1">
      <c r="A318" s="11" t="s">
        <v>529</v>
      </c>
      <c r="B318" s="11" t="s">
        <v>536</v>
      </c>
      <c r="C318" s="58">
        <v>1.0</v>
      </c>
      <c r="D318" s="59"/>
      <c r="E318" s="60">
        <v>1.0</v>
      </c>
      <c r="F318" s="58">
        <v>3.0</v>
      </c>
      <c r="G318" s="59">
        <v>5.0</v>
      </c>
      <c r="H318" s="60">
        <v>8.0</v>
      </c>
      <c r="I318" s="60">
        <v>9.0</v>
      </c>
      <c r="J318" s="60">
        <v>9.0</v>
      </c>
    </row>
    <row r="319" ht="15.75" customHeight="1">
      <c r="A319" s="11" t="s">
        <v>529</v>
      </c>
      <c r="B319" s="11" t="s">
        <v>537</v>
      </c>
      <c r="C319" s="58">
        <v>1.0</v>
      </c>
      <c r="D319" s="59">
        <v>1.0</v>
      </c>
      <c r="E319" s="60">
        <v>2.0</v>
      </c>
      <c r="F319" s="58"/>
      <c r="G319" s="59">
        <v>1.0</v>
      </c>
      <c r="H319" s="60">
        <v>1.0</v>
      </c>
      <c r="I319" s="60">
        <v>3.0</v>
      </c>
      <c r="J319" s="60">
        <v>3.0</v>
      </c>
    </row>
    <row r="320" ht="15.75" customHeight="1">
      <c r="A320" s="11" t="s">
        <v>529</v>
      </c>
      <c r="B320" s="11" t="s">
        <v>538</v>
      </c>
      <c r="C320" s="58"/>
      <c r="D320" s="59">
        <v>1.0</v>
      </c>
      <c r="E320" s="60">
        <v>1.0</v>
      </c>
      <c r="F320" s="58"/>
      <c r="G320" s="59"/>
      <c r="H320" s="60"/>
      <c r="I320" s="60">
        <v>1.0</v>
      </c>
      <c r="J320" s="60">
        <v>1.0</v>
      </c>
    </row>
    <row r="321" ht="15.75" customHeight="1">
      <c r="A321" s="11" t="s">
        <v>529</v>
      </c>
      <c r="B321" s="11" t="s">
        <v>539</v>
      </c>
      <c r="C321" s="58"/>
      <c r="D321" s="59"/>
      <c r="E321" s="60"/>
      <c r="F321" s="58">
        <v>3.0</v>
      </c>
      <c r="G321" s="59">
        <v>1.0</v>
      </c>
      <c r="H321" s="60">
        <v>4.0</v>
      </c>
      <c r="I321" s="60">
        <v>4.0</v>
      </c>
      <c r="J321" s="60">
        <v>4.0</v>
      </c>
    </row>
    <row r="322" ht="15.75" customHeight="1">
      <c r="A322" s="11" t="s">
        <v>529</v>
      </c>
      <c r="B322" s="11" t="s">
        <v>540</v>
      </c>
      <c r="C322" s="58">
        <v>1.0</v>
      </c>
      <c r="D322" s="59">
        <v>6.0</v>
      </c>
      <c r="E322" s="60">
        <v>7.0</v>
      </c>
      <c r="F322" s="58">
        <v>13.0</v>
      </c>
      <c r="G322" s="59">
        <v>9.0</v>
      </c>
      <c r="H322" s="60">
        <v>22.0</v>
      </c>
      <c r="I322" s="60">
        <v>29.0</v>
      </c>
      <c r="J322" s="60">
        <v>29.0</v>
      </c>
    </row>
    <row r="323" ht="15.75" customHeight="1">
      <c r="A323" s="11" t="s">
        <v>529</v>
      </c>
      <c r="B323" s="11" t="s">
        <v>541</v>
      </c>
      <c r="C323" s="58"/>
      <c r="D323" s="59"/>
      <c r="E323" s="60"/>
      <c r="F323" s="58">
        <v>1.0</v>
      </c>
      <c r="G323" s="59">
        <v>2.0</v>
      </c>
      <c r="H323" s="60">
        <v>3.0</v>
      </c>
      <c r="I323" s="60">
        <v>3.0</v>
      </c>
      <c r="J323" s="60">
        <v>3.0</v>
      </c>
    </row>
    <row r="324" ht="15.75" customHeight="1">
      <c r="A324" s="11" t="s">
        <v>529</v>
      </c>
      <c r="B324" s="11" t="s">
        <v>542</v>
      </c>
      <c r="C324" s="58"/>
      <c r="D324" s="59"/>
      <c r="E324" s="60"/>
      <c r="F324" s="58"/>
      <c r="G324" s="59">
        <v>2.0</v>
      </c>
      <c r="H324" s="60">
        <v>2.0</v>
      </c>
      <c r="I324" s="60">
        <v>2.0</v>
      </c>
      <c r="J324" s="60">
        <v>2.0</v>
      </c>
    </row>
    <row r="325" ht="15.75" customHeight="1">
      <c r="A325" s="11" t="s">
        <v>529</v>
      </c>
      <c r="B325" s="11" t="s">
        <v>543</v>
      </c>
      <c r="C325" s="58"/>
      <c r="D325" s="59"/>
      <c r="E325" s="60"/>
      <c r="F325" s="58">
        <v>2.0</v>
      </c>
      <c r="G325" s="59">
        <v>5.0</v>
      </c>
      <c r="H325" s="60">
        <v>7.0</v>
      </c>
      <c r="I325" s="60">
        <v>7.0</v>
      </c>
      <c r="J325" s="60">
        <v>7.0</v>
      </c>
    </row>
    <row r="326" ht="15.75" customHeight="1">
      <c r="A326" s="11" t="s">
        <v>529</v>
      </c>
      <c r="B326" s="11" t="s">
        <v>544</v>
      </c>
      <c r="C326" s="58">
        <v>3.0</v>
      </c>
      <c r="D326" s="59">
        <v>2.0</v>
      </c>
      <c r="E326" s="60">
        <v>5.0</v>
      </c>
      <c r="F326" s="58">
        <v>23.0</v>
      </c>
      <c r="G326" s="59">
        <v>19.0</v>
      </c>
      <c r="H326" s="60">
        <v>42.0</v>
      </c>
      <c r="I326" s="60">
        <v>47.0</v>
      </c>
      <c r="J326" s="60">
        <v>47.0</v>
      </c>
    </row>
    <row r="327" ht="15.75" customHeight="1">
      <c r="A327" s="11" t="s">
        <v>529</v>
      </c>
      <c r="B327" s="11" t="s">
        <v>545</v>
      </c>
      <c r="C327" s="58">
        <v>11.0</v>
      </c>
      <c r="D327" s="59">
        <v>13.0</v>
      </c>
      <c r="E327" s="60">
        <v>24.0</v>
      </c>
      <c r="F327" s="58">
        <v>65.0</v>
      </c>
      <c r="G327" s="59">
        <v>45.0</v>
      </c>
      <c r="H327" s="60">
        <v>110.0</v>
      </c>
      <c r="I327" s="60">
        <v>134.0</v>
      </c>
      <c r="J327" s="60">
        <v>134.0</v>
      </c>
    </row>
    <row r="328" ht="15.75" customHeight="1">
      <c r="A328" s="11" t="s">
        <v>529</v>
      </c>
      <c r="B328" s="11" t="s">
        <v>546</v>
      </c>
      <c r="C328" s="58"/>
      <c r="D328" s="59"/>
      <c r="E328" s="60"/>
      <c r="F328" s="58">
        <v>1.0</v>
      </c>
      <c r="G328" s="59"/>
      <c r="H328" s="60">
        <v>1.0</v>
      </c>
      <c r="I328" s="60">
        <v>1.0</v>
      </c>
      <c r="J328" s="60">
        <v>1.0</v>
      </c>
    </row>
    <row r="329" ht="15.75" customHeight="1">
      <c r="A329" s="11" t="s">
        <v>529</v>
      </c>
      <c r="B329" s="11" t="s">
        <v>547</v>
      </c>
      <c r="C329" s="58"/>
      <c r="D329" s="59"/>
      <c r="E329" s="60"/>
      <c r="F329" s="58">
        <v>1.0</v>
      </c>
      <c r="G329" s="59"/>
      <c r="H329" s="60">
        <v>1.0</v>
      </c>
      <c r="I329" s="60">
        <v>1.0</v>
      </c>
      <c r="J329" s="60">
        <v>1.0</v>
      </c>
    </row>
    <row r="330" ht="15.75" customHeight="1">
      <c r="A330" s="11" t="s">
        <v>529</v>
      </c>
      <c r="B330" s="11" t="s">
        <v>548</v>
      </c>
      <c r="C330" s="58">
        <v>22.0</v>
      </c>
      <c r="D330" s="59">
        <v>40.0</v>
      </c>
      <c r="E330" s="60">
        <v>62.0</v>
      </c>
      <c r="F330" s="58">
        <v>27.0</v>
      </c>
      <c r="G330" s="59">
        <v>17.0</v>
      </c>
      <c r="H330" s="60">
        <v>44.0</v>
      </c>
      <c r="I330" s="60">
        <v>106.0</v>
      </c>
      <c r="J330" s="60">
        <v>106.0</v>
      </c>
    </row>
    <row r="331" ht="15.75" customHeight="1">
      <c r="A331" s="11" t="s">
        <v>529</v>
      </c>
      <c r="B331" s="11" t="s">
        <v>549</v>
      </c>
      <c r="C331" s="58"/>
      <c r="D331" s="59"/>
      <c r="E331" s="60"/>
      <c r="F331" s="58">
        <v>1.0</v>
      </c>
      <c r="G331" s="59"/>
      <c r="H331" s="60">
        <v>1.0</v>
      </c>
      <c r="I331" s="60">
        <v>1.0</v>
      </c>
      <c r="J331" s="60">
        <v>1.0</v>
      </c>
    </row>
    <row r="332" ht="15.75" customHeight="1">
      <c r="A332" s="11" t="s">
        <v>529</v>
      </c>
      <c r="B332" s="11" t="s">
        <v>550</v>
      </c>
      <c r="C332" s="58"/>
      <c r="D332" s="59"/>
      <c r="E332" s="60"/>
      <c r="F332" s="58">
        <v>2.0</v>
      </c>
      <c r="G332" s="59">
        <v>2.0</v>
      </c>
      <c r="H332" s="60">
        <v>4.0</v>
      </c>
      <c r="I332" s="60">
        <v>4.0</v>
      </c>
      <c r="J332" s="60">
        <v>4.0</v>
      </c>
    </row>
    <row r="333" ht="15.75" customHeight="1">
      <c r="A333" s="11" t="s">
        <v>529</v>
      </c>
      <c r="B333" s="11" t="s">
        <v>551</v>
      </c>
      <c r="C333" s="58"/>
      <c r="D333" s="59">
        <v>3.0</v>
      </c>
      <c r="E333" s="60">
        <v>3.0</v>
      </c>
      <c r="F333" s="58">
        <v>16.0</v>
      </c>
      <c r="G333" s="59">
        <v>6.0</v>
      </c>
      <c r="H333" s="60">
        <v>22.0</v>
      </c>
      <c r="I333" s="60">
        <v>25.0</v>
      </c>
      <c r="J333" s="60">
        <v>25.0</v>
      </c>
    </row>
    <row r="334" ht="15.75" customHeight="1">
      <c r="A334" s="11" t="s">
        <v>529</v>
      </c>
      <c r="B334" s="11" t="s">
        <v>552</v>
      </c>
      <c r="C334" s="58"/>
      <c r="D334" s="59">
        <v>1.0</v>
      </c>
      <c r="E334" s="60">
        <v>1.0</v>
      </c>
      <c r="F334" s="58">
        <v>3.0</v>
      </c>
      <c r="G334" s="59">
        <v>1.0</v>
      </c>
      <c r="H334" s="60">
        <v>4.0</v>
      </c>
      <c r="I334" s="60">
        <v>5.0</v>
      </c>
      <c r="J334" s="60">
        <v>5.0</v>
      </c>
    </row>
    <row r="335" ht="15.75" customHeight="1">
      <c r="A335" s="11" t="s">
        <v>529</v>
      </c>
      <c r="B335" s="11" t="s">
        <v>553</v>
      </c>
      <c r="C335" s="58">
        <v>2.0</v>
      </c>
      <c r="D335" s="59">
        <v>3.0</v>
      </c>
      <c r="E335" s="60">
        <v>5.0</v>
      </c>
      <c r="F335" s="58">
        <v>5.0</v>
      </c>
      <c r="G335" s="59">
        <v>9.0</v>
      </c>
      <c r="H335" s="60">
        <v>14.0</v>
      </c>
      <c r="I335" s="60">
        <v>19.0</v>
      </c>
      <c r="J335" s="60">
        <v>19.0</v>
      </c>
    </row>
    <row r="336" ht="15.75" customHeight="1">
      <c r="A336" s="11" t="s">
        <v>554</v>
      </c>
      <c r="C336" s="58">
        <v>89.0</v>
      </c>
      <c r="D336" s="59">
        <v>156.0</v>
      </c>
      <c r="E336" s="60">
        <v>245.0</v>
      </c>
      <c r="F336" s="58">
        <v>283.0</v>
      </c>
      <c r="G336" s="59">
        <v>211.0</v>
      </c>
      <c r="H336" s="60">
        <v>494.0</v>
      </c>
      <c r="I336" s="60">
        <v>739.0</v>
      </c>
      <c r="J336" s="60">
        <v>739.0</v>
      </c>
    </row>
    <row r="337" ht="15.75" customHeight="1">
      <c r="A337" s="11" t="s">
        <v>555</v>
      </c>
      <c r="B337" s="11" t="s">
        <v>556</v>
      </c>
      <c r="C337" s="58">
        <v>166.0</v>
      </c>
      <c r="D337" s="59">
        <v>186.0</v>
      </c>
      <c r="E337" s="60">
        <v>352.0</v>
      </c>
      <c r="F337" s="58">
        <v>346.0</v>
      </c>
      <c r="G337" s="59">
        <v>240.0</v>
      </c>
      <c r="H337" s="60">
        <v>586.0</v>
      </c>
      <c r="I337" s="60">
        <v>938.0</v>
      </c>
      <c r="J337" s="60">
        <v>938.0</v>
      </c>
    </row>
    <row r="338" ht="15.75" customHeight="1">
      <c r="A338" s="11" t="s">
        <v>555</v>
      </c>
      <c r="B338" s="11" t="s">
        <v>557</v>
      </c>
      <c r="C338" s="58">
        <v>8.0</v>
      </c>
      <c r="D338" s="59">
        <v>10.0</v>
      </c>
      <c r="E338" s="60">
        <v>18.0</v>
      </c>
      <c r="F338" s="58">
        <v>134.0</v>
      </c>
      <c r="G338" s="59">
        <v>98.0</v>
      </c>
      <c r="H338" s="60">
        <v>232.0</v>
      </c>
      <c r="I338" s="60">
        <v>250.0</v>
      </c>
      <c r="J338" s="60">
        <v>250.0</v>
      </c>
    </row>
    <row r="339" ht="15.75" customHeight="1">
      <c r="A339" s="11" t="s">
        <v>555</v>
      </c>
      <c r="B339" s="11" t="s">
        <v>558</v>
      </c>
      <c r="C339" s="58">
        <v>6.0</v>
      </c>
      <c r="D339" s="59">
        <v>6.0</v>
      </c>
      <c r="E339" s="60">
        <v>12.0</v>
      </c>
      <c r="F339" s="58">
        <v>84.0</v>
      </c>
      <c r="G339" s="59">
        <v>52.0</v>
      </c>
      <c r="H339" s="60">
        <v>136.0</v>
      </c>
      <c r="I339" s="60">
        <v>148.0</v>
      </c>
      <c r="J339" s="60">
        <v>148.0</v>
      </c>
    </row>
    <row r="340" ht="15.75" customHeight="1">
      <c r="A340" s="11" t="s">
        <v>555</v>
      </c>
      <c r="B340" s="11" t="s">
        <v>559</v>
      </c>
      <c r="C340" s="58"/>
      <c r="D340" s="59"/>
      <c r="E340" s="60"/>
      <c r="F340" s="58">
        <v>9.0</v>
      </c>
      <c r="G340" s="59">
        <v>2.0</v>
      </c>
      <c r="H340" s="60">
        <v>11.0</v>
      </c>
      <c r="I340" s="60">
        <v>11.0</v>
      </c>
      <c r="J340" s="60">
        <v>11.0</v>
      </c>
    </row>
    <row r="341" ht="15.75" customHeight="1">
      <c r="A341" s="11" t="s">
        <v>555</v>
      </c>
      <c r="B341" s="11" t="s">
        <v>560</v>
      </c>
      <c r="C341" s="58">
        <v>5.0</v>
      </c>
      <c r="D341" s="59">
        <v>1.0</v>
      </c>
      <c r="E341" s="60">
        <v>6.0</v>
      </c>
      <c r="F341" s="58">
        <v>44.0</v>
      </c>
      <c r="G341" s="59">
        <v>19.0</v>
      </c>
      <c r="H341" s="60">
        <v>63.0</v>
      </c>
      <c r="I341" s="60">
        <v>69.0</v>
      </c>
      <c r="J341" s="60">
        <v>69.0</v>
      </c>
    </row>
    <row r="342" ht="15.75" customHeight="1">
      <c r="A342" s="11" t="s">
        <v>555</v>
      </c>
      <c r="B342" s="11" t="s">
        <v>561</v>
      </c>
      <c r="C342" s="58">
        <v>3.0</v>
      </c>
      <c r="D342" s="59">
        <v>4.0</v>
      </c>
      <c r="E342" s="60">
        <v>7.0</v>
      </c>
      <c r="F342" s="58">
        <v>25.0</v>
      </c>
      <c r="G342" s="59">
        <v>15.0</v>
      </c>
      <c r="H342" s="60">
        <v>40.0</v>
      </c>
      <c r="I342" s="60">
        <v>47.0</v>
      </c>
      <c r="J342" s="60">
        <v>47.0</v>
      </c>
    </row>
    <row r="343" ht="15.75" customHeight="1">
      <c r="A343" s="11" t="s">
        <v>555</v>
      </c>
      <c r="B343" s="11" t="s">
        <v>562</v>
      </c>
      <c r="C343" s="58"/>
      <c r="D343" s="59"/>
      <c r="E343" s="60"/>
      <c r="F343" s="58">
        <v>27.0</v>
      </c>
      <c r="G343" s="59">
        <v>21.0</v>
      </c>
      <c r="H343" s="60">
        <v>48.0</v>
      </c>
      <c r="I343" s="60">
        <v>48.0</v>
      </c>
      <c r="J343" s="60">
        <v>48.0</v>
      </c>
    </row>
    <row r="344" ht="15.75" customHeight="1">
      <c r="A344" s="11" t="s">
        <v>555</v>
      </c>
      <c r="B344" s="11" t="s">
        <v>563</v>
      </c>
      <c r="C344" s="58"/>
      <c r="D344" s="59">
        <v>2.0</v>
      </c>
      <c r="E344" s="60">
        <v>2.0</v>
      </c>
      <c r="F344" s="58">
        <v>29.0</v>
      </c>
      <c r="G344" s="59">
        <v>9.0</v>
      </c>
      <c r="H344" s="60">
        <v>38.0</v>
      </c>
      <c r="I344" s="60">
        <v>40.0</v>
      </c>
      <c r="J344" s="60">
        <v>40.0</v>
      </c>
    </row>
    <row r="345" ht="15.75" customHeight="1">
      <c r="A345" s="11" t="s">
        <v>555</v>
      </c>
      <c r="B345" s="11" t="s">
        <v>564</v>
      </c>
      <c r="C345" s="58">
        <v>3.0</v>
      </c>
      <c r="D345" s="59">
        <v>4.0</v>
      </c>
      <c r="E345" s="60">
        <v>7.0</v>
      </c>
      <c r="F345" s="58">
        <v>47.0</v>
      </c>
      <c r="G345" s="59">
        <v>39.0</v>
      </c>
      <c r="H345" s="60">
        <v>86.0</v>
      </c>
      <c r="I345" s="60">
        <v>93.0</v>
      </c>
      <c r="J345" s="60">
        <v>93.0</v>
      </c>
    </row>
    <row r="346" ht="15.75" customHeight="1">
      <c r="A346" s="11" t="s">
        <v>555</v>
      </c>
      <c r="B346" s="11" t="s">
        <v>565</v>
      </c>
      <c r="C346" s="58"/>
      <c r="D346" s="59"/>
      <c r="E346" s="60"/>
      <c r="F346" s="58">
        <v>8.0</v>
      </c>
      <c r="G346" s="59">
        <v>7.0</v>
      </c>
      <c r="H346" s="60">
        <v>15.0</v>
      </c>
      <c r="I346" s="60">
        <v>15.0</v>
      </c>
      <c r="J346" s="60">
        <v>15.0</v>
      </c>
    </row>
    <row r="347" ht="15.75" customHeight="1">
      <c r="A347" s="11" t="s">
        <v>555</v>
      </c>
      <c r="B347" s="11" t="s">
        <v>566</v>
      </c>
      <c r="C347" s="58">
        <v>7.0</v>
      </c>
      <c r="D347" s="59">
        <v>2.0</v>
      </c>
      <c r="E347" s="60">
        <v>9.0</v>
      </c>
      <c r="F347" s="58">
        <v>19.0</v>
      </c>
      <c r="G347" s="59">
        <v>15.0</v>
      </c>
      <c r="H347" s="60">
        <v>34.0</v>
      </c>
      <c r="I347" s="60">
        <v>43.0</v>
      </c>
      <c r="J347" s="60">
        <v>43.0</v>
      </c>
    </row>
    <row r="348" ht="15.75" customHeight="1">
      <c r="A348" s="11" t="s">
        <v>555</v>
      </c>
      <c r="B348" s="11" t="s">
        <v>567</v>
      </c>
      <c r="C348" s="58"/>
      <c r="D348" s="59"/>
      <c r="E348" s="60"/>
      <c r="F348" s="58">
        <v>11.0</v>
      </c>
      <c r="G348" s="59">
        <v>1.0</v>
      </c>
      <c r="H348" s="60">
        <v>12.0</v>
      </c>
      <c r="I348" s="60">
        <v>12.0</v>
      </c>
      <c r="J348" s="60">
        <v>12.0</v>
      </c>
    </row>
    <row r="349" ht="15.75" customHeight="1">
      <c r="A349" s="11" t="s">
        <v>555</v>
      </c>
      <c r="B349" s="11" t="s">
        <v>568</v>
      </c>
      <c r="C349" s="58"/>
      <c r="D349" s="59"/>
      <c r="E349" s="60"/>
      <c r="F349" s="58">
        <v>1.0</v>
      </c>
      <c r="G349" s="59">
        <v>3.0</v>
      </c>
      <c r="H349" s="60">
        <v>4.0</v>
      </c>
      <c r="I349" s="60">
        <v>4.0</v>
      </c>
      <c r="J349" s="60">
        <v>4.0</v>
      </c>
    </row>
    <row r="350" ht="15.75" customHeight="1">
      <c r="A350" s="11" t="s">
        <v>555</v>
      </c>
      <c r="B350" s="11" t="s">
        <v>569</v>
      </c>
      <c r="C350" s="58"/>
      <c r="D350" s="59">
        <v>1.0</v>
      </c>
      <c r="E350" s="60">
        <v>1.0</v>
      </c>
      <c r="F350" s="58">
        <v>21.0</v>
      </c>
      <c r="G350" s="59">
        <v>11.0</v>
      </c>
      <c r="H350" s="60">
        <v>32.0</v>
      </c>
      <c r="I350" s="60">
        <v>33.0</v>
      </c>
      <c r="J350" s="60">
        <v>33.0</v>
      </c>
    </row>
    <row r="351" ht="15.75" customHeight="1">
      <c r="A351" s="11" t="s">
        <v>555</v>
      </c>
      <c r="B351" s="11" t="s">
        <v>570</v>
      </c>
      <c r="C351" s="58">
        <v>8.0</v>
      </c>
      <c r="D351" s="59">
        <v>10.0</v>
      </c>
      <c r="E351" s="60">
        <v>18.0</v>
      </c>
      <c r="F351" s="58">
        <v>6.0</v>
      </c>
      <c r="G351" s="59">
        <v>10.0</v>
      </c>
      <c r="H351" s="60">
        <v>16.0</v>
      </c>
      <c r="I351" s="60">
        <v>34.0</v>
      </c>
      <c r="J351" s="60">
        <v>34.0</v>
      </c>
    </row>
    <row r="352" ht="15.75" customHeight="1">
      <c r="A352" s="11" t="s">
        <v>555</v>
      </c>
      <c r="B352" s="11" t="s">
        <v>571</v>
      </c>
      <c r="C352" s="58"/>
      <c r="D352" s="59">
        <v>2.0</v>
      </c>
      <c r="E352" s="60">
        <v>2.0</v>
      </c>
      <c r="F352" s="58">
        <v>50.0</v>
      </c>
      <c r="G352" s="59">
        <v>34.0</v>
      </c>
      <c r="H352" s="60">
        <v>84.0</v>
      </c>
      <c r="I352" s="60">
        <v>86.0</v>
      </c>
      <c r="J352" s="60">
        <v>86.0</v>
      </c>
    </row>
    <row r="353" ht="15.75" customHeight="1">
      <c r="A353" s="11" t="s">
        <v>555</v>
      </c>
      <c r="B353" s="11" t="s">
        <v>572</v>
      </c>
      <c r="C353" s="58"/>
      <c r="D353" s="59">
        <v>1.0</v>
      </c>
      <c r="E353" s="60">
        <v>1.0</v>
      </c>
      <c r="F353" s="58">
        <v>26.0</v>
      </c>
      <c r="G353" s="59">
        <v>23.0</v>
      </c>
      <c r="H353" s="60">
        <v>49.0</v>
      </c>
      <c r="I353" s="60">
        <v>50.0</v>
      </c>
      <c r="J353" s="60">
        <v>50.0</v>
      </c>
    </row>
    <row r="354" ht="15.75" customHeight="1">
      <c r="A354" s="11" t="s">
        <v>555</v>
      </c>
      <c r="B354" s="11" t="s">
        <v>573</v>
      </c>
      <c r="C354" s="58"/>
      <c r="D354" s="59"/>
      <c r="E354" s="60"/>
      <c r="F354" s="58">
        <v>7.0</v>
      </c>
      <c r="G354" s="59">
        <v>6.0</v>
      </c>
      <c r="H354" s="60">
        <v>13.0</v>
      </c>
      <c r="I354" s="60">
        <v>13.0</v>
      </c>
      <c r="J354" s="60">
        <v>13.0</v>
      </c>
    </row>
    <row r="355" ht="15.75" customHeight="1">
      <c r="A355" s="11" t="s">
        <v>555</v>
      </c>
      <c r="B355" s="11" t="s">
        <v>574</v>
      </c>
      <c r="C355" s="58"/>
      <c r="D355" s="59"/>
      <c r="E355" s="60"/>
      <c r="F355" s="58">
        <v>7.0</v>
      </c>
      <c r="G355" s="59"/>
      <c r="H355" s="60">
        <v>7.0</v>
      </c>
      <c r="I355" s="60">
        <v>7.0</v>
      </c>
      <c r="J355" s="60">
        <v>7.0</v>
      </c>
    </row>
    <row r="356" ht="15.75" customHeight="1">
      <c r="A356" s="11" t="s">
        <v>555</v>
      </c>
      <c r="B356" s="11" t="s">
        <v>575</v>
      </c>
      <c r="C356" s="58"/>
      <c r="D356" s="59"/>
      <c r="E356" s="60"/>
      <c r="F356" s="58">
        <v>10.0</v>
      </c>
      <c r="G356" s="59">
        <v>5.0</v>
      </c>
      <c r="H356" s="60">
        <v>15.0</v>
      </c>
      <c r="I356" s="60">
        <v>15.0</v>
      </c>
      <c r="J356" s="60">
        <v>15.0</v>
      </c>
    </row>
    <row r="357" ht="15.75" customHeight="1">
      <c r="A357" s="11" t="s">
        <v>555</v>
      </c>
      <c r="B357" s="11" t="s">
        <v>576</v>
      </c>
      <c r="C357" s="58"/>
      <c r="D357" s="59">
        <v>4.0</v>
      </c>
      <c r="E357" s="60">
        <v>4.0</v>
      </c>
      <c r="F357" s="58">
        <v>83.0</v>
      </c>
      <c r="G357" s="59">
        <v>51.0</v>
      </c>
      <c r="H357" s="60">
        <v>134.0</v>
      </c>
      <c r="I357" s="60">
        <v>138.0</v>
      </c>
      <c r="J357" s="60">
        <v>138.0</v>
      </c>
    </row>
    <row r="358" ht="15.75" customHeight="1">
      <c r="A358" s="11" t="s">
        <v>555</v>
      </c>
      <c r="B358" s="11" t="s">
        <v>577</v>
      </c>
      <c r="C358" s="58">
        <v>4.0</v>
      </c>
      <c r="D358" s="59">
        <v>5.0</v>
      </c>
      <c r="E358" s="60">
        <v>9.0</v>
      </c>
      <c r="F358" s="58">
        <v>5.0</v>
      </c>
      <c r="G358" s="59">
        <v>6.0</v>
      </c>
      <c r="H358" s="60">
        <v>11.0</v>
      </c>
      <c r="I358" s="60">
        <v>20.0</v>
      </c>
      <c r="J358" s="60">
        <v>20.0</v>
      </c>
    </row>
    <row r="359" ht="15.75" customHeight="1">
      <c r="A359" s="11" t="s">
        <v>555</v>
      </c>
      <c r="B359" s="11" t="s">
        <v>578</v>
      </c>
      <c r="C359" s="58"/>
      <c r="D359" s="59"/>
      <c r="E359" s="60"/>
      <c r="F359" s="58">
        <v>16.0</v>
      </c>
      <c r="G359" s="59">
        <v>17.0</v>
      </c>
      <c r="H359" s="60">
        <v>33.0</v>
      </c>
      <c r="I359" s="60">
        <v>33.0</v>
      </c>
      <c r="J359" s="60">
        <v>33.0</v>
      </c>
    </row>
    <row r="360" ht="15.75" customHeight="1">
      <c r="A360" s="11" t="s">
        <v>555</v>
      </c>
      <c r="B360" s="11" t="s">
        <v>579</v>
      </c>
      <c r="C360" s="58">
        <v>4.0</v>
      </c>
      <c r="D360" s="59">
        <v>7.0</v>
      </c>
      <c r="E360" s="60">
        <v>11.0</v>
      </c>
      <c r="F360" s="58">
        <v>62.0</v>
      </c>
      <c r="G360" s="59">
        <v>51.0</v>
      </c>
      <c r="H360" s="60">
        <v>113.0</v>
      </c>
      <c r="I360" s="60">
        <v>124.0</v>
      </c>
      <c r="J360" s="60">
        <v>124.0</v>
      </c>
    </row>
    <row r="361" ht="15.75" customHeight="1">
      <c r="A361" s="11" t="s">
        <v>555</v>
      </c>
      <c r="B361" s="11" t="s">
        <v>580</v>
      </c>
      <c r="C361" s="58"/>
      <c r="D361" s="59"/>
      <c r="E361" s="60"/>
      <c r="F361" s="58">
        <v>13.0</v>
      </c>
      <c r="G361" s="59">
        <v>6.0</v>
      </c>
      <c r="H361" s="60">
        <v>19.0</v>
      </c>
      <c r="I361" s="60">
        <v>19.0</v>
      </c>
      <c r="J361" s="60">
        <v>19.0</v>
      </c>
    </row>
    <row r="362" ht="15.75" customHeight="1">
      <c r="A362" s="11" t="s">
        <v>581</v>
      </c>
      <c r="C362" s="58">
        <v>214.0</v>
      </c>
      <c r="D362" s="59">
        <v>245.0</v>
      </c>
      <c r="E362" s="60">
        <v>459.0</v>
      </c>
      <c r="F362" s="58">
        <v>1090.0</v>
      </c>
      <c r="G362" s="59">
        <v>741.0</v>
      </c>
      <c r="H362" s="60">
        <v>1831.0</v>
      </c>
      <c r="I362" s="60">
        <v>2290.0</v>
      </c>
      <c r="J362" s="60">
        <v>2290.0</v>
      </c>
      <c r="K362" s="54" t="str">
        <f>+GETPIVOTDATA("[Measures].[Total]",$A$4,"[Tipo Identificacion].[Tipo Identificación]","[Tipo Identificacion].[Tipo Identificación].&amp;[PE]","[Geografia].[Geografia]","[Geografia].[Geografia].[Departamento].&amp;[CHOCO]","[Regimen].[Tipo Regimen]","[Regimen].[Tipo Regimen].&amp;[SUBSIDIADO]")/GETPIVOTDATA("[Measures].[Total]",$A$4,"[Tipo Identificacion].[Tipo Identificación]","[Tipo Identificacion].[Tipo Identificación].&amp;[PE]","[Geografia].[Geografia]","[Geografia].[Geografia].[Departamento].&amp;[CHOCO]")*100</f>
        <v>#REF!</v>
      </c>
    </row>
    <row r="363" ht="15.75" customHeight="1">
      <c r="A363" s="11" t="s">
        <v>582</v>
      </c>
      <c r="B363" s="11" t="s">
        <v>583</v>
      </c>
      <c r="C363" s="58">
        <v>6.0</v>
      </c>
      <c r="D363" s="59">
        <v>9.0</v>
      </c>
      <c r="E363" s="60">
        <v>15.0</v>
      </c>
      <c r="F363" s="58">
        <v>6.0</v>
      </c>
      <c r="G363" s="59">
        <v>6.0</v>
      </c>
      <c r="H363" s="60">
        <v>12.0</v>
      </c>
      <c r="I363" s="60">
        <v>27.0</v>
      </c>
      <c r="J363" s="60">
        <v>27.0</v>
      </c>
    </row>
    <row r="364" ht="15.75" customHeight="1">
      <c r="A364" s="11" t="s">
        <v>582</v>
      </c>
      <c r="B364" s="11" t="s">
        <v>584</v>
      </c>
      <c r="C364" s="58"/>
      <c r="D364" s="59">
        <v>1.0</v>
      </c>
      <c r="E364" s="60">
        <v>1.0</v>
      </c>
      <c r="F364" s="58"/>
      <c r="G364" s="59"/>
      <c r="H364" s="60"/>
      <c r="I364" s="60">
        <v>1.0</v>
      </c>
      <c r="J364" s="60">
        <v>1.0</v>
      </c>
    </row>
    <row r="365" ht="15.75" customHeight="1">
      <c r="A365" s="11" t="s">
        <v>582</v>
      </c>
      <c r="B365" s="11" t="s">
        <v>585</v>
      </c>
      <c r="C365" s="58"/>
      <c r="D365" s="59">
        <v>1.0</v>
      </c>
      <c r="E365" s="60">
        <v>1.0</v>
      </c>
      <c r="F365" s="58"/>
      <c r="G365" s="59"/>
      <c r="H365" s="60"/>
      <c r="I365" s="60">
        <v>1.0</v>
      </c>
      <c r="J365" s="60">
        <v>1.0</v>
      </c>
    </row>
    <row r="366" ht="15.75" customHeight="1">
      <c r="A366" s="11" t="s">
        <v>582</v>
      </c>
      <c r="B366" s="11" t="s">
        <v>586</v>
      </c>
      <c r="C366" s="58"/>
      <c r="D366" s="59"/>
      <c r="E366" s="60"/>
      <c r="F366" s="58">
        <v>1.0</v>
      </c>
      <c r="G366" s="59"/>
      <c r="H366" s="60">
        <v>1.0</v>
      </c>
      <c r="I366" s="60">
        <v>1.0</v>
      </c>
      <c r="J366" s="60">
        <v>1.0</v>
      </c>
    </row>
    <row r="367" ht="15.75" customHeight="1">
      <c r="A367" s="11" t="s">
        <v>582</v>
      </c>
      <c r="B367" s="11" t="s">
        <v>587</v>
      </c>
      <c r="C367" s="58">
        <v>1.0</v>
      </c>
      <c r="D367" s="59">
        <v>4.0</v>
      </c>
      <c r="E367" s="60">
        <v>5.0</v>
      </c>
      <c r="F367" s="58">
        <v>4.0</v>
      </c>
      <c r="G367" s="59">
        <v>2.0</v>
      </c>
      <c r="H367" s="60">
        <v>6.0</v>
      </c>
      <c r="I367" s="60">
        <v>11.0</v>
      </c>
      <c r="J367" s="60">
        <v>11.0</v>
      </c>
    </row>
    <row r="368" ht="15.75" customHeight="1">
      <c r="A368" s="11" t="s">
        <v>582</v>
      </c>
      <c r="B368" s="11" t="s">
        <v>588</v>
      </c>
      <c r="C368" s="58">
        <v>1.0</v>
      </c>
      <c r="D368" s="59">
        <v>1.0</v>
      </c>
      <c r="E368" s="60">
        <v>2.0</v>
      </c>
      <c r="F368" s="58"/>
      <c r="G368" s="59"/>
      <c r="H368" s="60"/>
      <c r="I368" s="60">
        <v>2.0</v>
      </c>
      <c r="J368" s="60">
        <v>2.0</v>
      </c>
    </row>
    <row r="369" ht="15.75" customHeight="1">
      <c r="A369" s="11" t="s">
        <v>589</v>
      </c>
      <c r="C369" s="58">
        <v>8.0</v>
      </c>
      <c r="D369" s="59">
        <v>16.0</v>
      </c>
      <c r="E369" s="60">
        <v>24.0</v>
      </c>
      <c r="F369" s="58">
        <v>11.0</v>
      </c>
      <c r="G369" s="59">
        <v>8.0</v>
      </c>
      <c r="H369" s="60">
        <v>19.0</v>
      </c>
      <c r="I369" s="60">
        <v>43.0</v>
      </c>
      <c r="J369" s="60">
        <v>43.0</v>
      </c>
    </row>
    <row r="370" ht="15.75" customHeight="1">
      <c r="A370" s="11" t="s">
        <v>590</v>
      </c>
      <c r="B370" s="11" t="s">
        <v>591</v>
      </c>
      <c r="C370" s="58">
        <v>57.0</v>
      </c>
      <c r="D370" s="59">
        <v>78.0</v>
      </c>
      <c r="E370" s="60">
        <v>135.0</v>
      </c>
      <c r="F370" s="58">
        <v>580.0</v>
      </c>
      <c r="G370" s="59">
        <v>445.0</v>
      </c>
      <c r="H370" s="60">
        <v>1025.0</v>
      </c>
      <c r="I370" s="60">
        <v>1160.0</v>
      </c>
      <c r="J370" s="60">
        <v>1160.0</v>
      </c>
    </row>
    <row r="371" ht="15.75" customHeight="1">
      <c r="A371" s="11" t="s">
        <v>590</v>
      </c>
      <c r="B371" s="11" t="s">
        <v>592</v>
      </c>
      <c r="C371" s="58"/>
      <c r="D371" s="59"/>
      <c r="E371" s="60"/>
      <c r="F371" s="58">
        <v>1.0</v>
      </c>
      <c r="G371" s="59">
        <v>1.0</v>
      </c>
      <c r="H371" s="60">
        <v>2.0</v>
      </c>
      <c r="I371" s="60">
        <v>2.0</v>
      </c>
      <c r="J371" s="60">
        <v>2.0</v>
      </c>
    </row>
    <row r="372" ht="15.75" customHeight="1">
      <c r="A372" s="11" t="s">
        <v>590</v>
      </c>
      <c r="B372" s="11" t="s">
        <v>593</v>
      </c>
      <c r="C372" s="58"/>
      <c r="D372" s="59"/>
      <c r="E372" s="60"/>
      <c r="F372" s="58">
        <v>3.0</v>
      </c>
      <c r="G372" s="59"/>
      <c r="H372" s="60">
        <v>3.0</v>
      </c>
      <c r="I372" s="60">
        <v>3.0</v>
      </c>
      <c r="J372" s="60">
        <v>3.0</v>
      </c>
    </row>
    <row r="373" ht="15.75" customHeight="1">
      <c r="A373" s="11" t="s">
        <v>590</v>
      </c>
      <c r="B373" s="11" t="s">
        <v>594</v>
      </c>
      <c r="C373" s="58">
        <v>3.0</v>
      </c>
      <c r="D373" s="59">
        <v>4.0</v>
      </c>
      <c r="E373" s="60">
        <v>7.0</v>
      </c>
      <c r="F373" s="58">
        <v>29.0</v>
      </c>
      <c r="G373" s="59">
        <v>11.0</v>
      </c>
      <c r="H373" s="60">
        <v>40.0</v>
      </c>
      <c r="I373" s="60">
        <v>47.0</v>
      </c>
      <c r="J373" s="60">
        <v>47.0</v>
      </c>
    </row>
    <row r="374" ht="15.75" customHeight="1">
      <c r="A374" s="11" t="s">
        <v>590</v>
      </c>
      <c r="B374" s="11" t="s">
        <v>595</v>
      </c>
      <c r="C374" s="58"/>
      <c r="D374" s="59"/>
      <c r="E374" s="60"/>
      <c r="F374" s="58">
        <v>1.0</v>
      </c>
      <c r="G374" s="59">
        <v>1.0</v>
      </c>
      <c r="H374" s="60">
        <v>2.0</v>
      </c>
      <c r="I374" s="60">
        <v>2.0</v>
      </c>
      <c r="J374" s="60">
        <v>2.0</v>
      </c>
    </row>
    <row r="375" ht="15.75" customHeight="1">
      <c r="A375" s="11" t="s">
        <v>590</v>
      </c>
      <c r="B375" s="11" t="s">
        <v>596</v>
      </c>
      <c r="C375" s="58"/>
      <c r="D375" s="59">
        <v>1.0</v>
      </c>
      <c r="E375" s="60">
        <v>1.0</v>
      </c>
      <c r="F375" s="58">
        <v>2.0</v>
      </c>
      <c r="G375" s="59">
        <v>2.0</v>
      </c>
      <c r="H375" s="60">
        <v>4.0</v>
      </c>
      <c r="I375" s="60">
        <v>5.0</v>
      </c>
      <c r="J375" s="60">
        <v>5.0</v>
      </c>
    </row>
    <row r="376" ht="15.75" customHeight="1">
      <c r="A376" s="11" t="s">
        <v>590</v>
      </c>
      <c r="B376" s="11" t="s">
        <v>597</v>
      </c>
      <c r="C376" s="58"/>
      <c r="D376" s="59">
        <v>1.0</v>
      </c>
      <c r="E376" s="60">
        <v>1.0</v>
      </c>
      <c r="F376" s="58">
        <v>24.0</v>
      </c>
      <c r="G376" s="59">
        <v>20.0</v>
      </c>
      <c r="H376" s="60">
        <v>44.0</v>
      </c>
      <c r="I376" s="60">
        <v>45.0</v>
      </c>
      <c r="J376" s="60">
        <v>45.0</v>
      </c>
    </row>
    <row r="377" ht="15.75" customHeight="1">
      <c r="A377" s="11" t="s">
        <v>590</v>
      </c>
      <c r="B377" s="11" t="s">
        <v>598</v>
      </c>
      <c r="C377" s="58"/>
      <c r="D377" s="59"/>
      <c r="E377" s="60"/>
      <c r="F377" s="58">
        <v>8.0</v>
      </c>
      <c r="G377" s="59">
        <v>3.0</v>
      </c>
      <c r="H377" s="60">
        <v>11.0</v>
      </c>
      <c r="I377" s="60">
        <v>11.0</v>
      </c>
      <c r="J377" s="60">
        <v>11.0</v>
      </c>
    </row>
    <row r="378" ht="15.75" customHeight="1">
      <c r="A378" s="11" t="s">
        <v>590</v>
      </c>
      <c r="B378" s="11" t="s">
        <v>599</v>
      </c>
      <c r="C378" s="58"/>
      <c r="D378" s="59">
        <v>1.0</v>
      </c>
      <c r="E378" s="60">
        <v>1.0</v>
      </c>
      <c r="F378" s="58"/>
      <c r="G378" s="59"/>
      <c r="H378" s="60"/>
      <c r="I378" s="60">
        <v>1.0</v>
      </c>
      <c r="J378" s="60">
        <v>1.0</v>
      </c>
    </row>
    <row r="379" ht="15.75" customHeight="1">
      <c r="A379" s="11" t="s">
        <v>590</v>
      </c>
      <c r="B379" s="11" t="s">
        <v>600</v>
      </c>
      <c r="C379" s="58">
        <v>3.0</v>
      </c>
      <c r="D379" s="59">
        <v>5.0</v>
      </c>
      <c r="E379" s="60">
        <v>8.0</v>
      </c>
      <c r="F379" s="58">
        <v>101.0</v>
      </c>
      <c r="G379" s="59">
        <v>85.0</v>
      </c>
      <c r="H379" s="60">
        <v>186.0</v>
      </c>
      <c r="I379" s="60">
        <v>194.0</v>
      </c>
      <c r="J379" s="60">
        <v>194.0</v>
      </c>
    </row>
    <row r="380" ht="15.75" customHeight="1">
      <c r="A380" s="11" t="s">
        <v>590</v>
      </c>
      <c r="B380" s="11" t="s">
        <v>601</v>
      </c>
      <c r="C380" s="58"/>
      <c r="D380" s="59"/>
      <c r="E380" s="60"/>
      <c r="F380" s="58">
        <v>3.0</v>
      </c>
      <c r="G380" s="59">
        <v>2.0</v>
      </c>
      <c r="H380" s="60">
        <v>5.0</v>
      </c>
      <c r="I380" s="60">
        <v>5.0</v>
      </c>
      <c r="J380" s="60">
        <v>5.0</v>
      </c>
    </row>
    <row r="381" ht="15.75" customHeight="1">
      <c r="A381" s="11" t="s">
        <v>590</v>
      </c>
      <c r="B381" s="11" t="s">
        <v>602</v>
      </c>
      <c r="C381" s="58"/>
      <c r="D381" s="59"/>
      <c r="E381" s="60"/>
      <c r="F381" s="58">
        <v>7.0</v>
      </c>
      <c r="G381" s="59">
        <v>4.0</v>
      </c>
      <c r="H381" s="60">
        <v>11.0</v>
      </c>
      <c r="I381" s="60">
        <v>11.0</v>
      </c>
      <c r="J381" s="60">
        <v>11.0</v>
      </c>
    </row>
    <row r="382" ht="15.75" customHeight="1">
      <c r="A382" s="11" t="s">
        <v>590</v>
      </c>
      <c r="B382" s="11" t="s">
        <v>603</v>
      </c>
      <c r="C382" s="58">
        <v>1.0</v>
      </c>
      <c r="D382" s="59">
        <v>5.0</v>
      </c>
      <c r="E382" s="60">
        <v>6.0</v>
      </c>
      <c r="F382" s="58">
        <v>12.0</v>
      </c>
      <c r="G382" s="59">
        <v>11.0</v>
      </c>
      <c r="H382" s="60">
        <v>23.0</v>
      </c>
      <c r="I382" s="60">
        <v>29.0</v>
      </c>
      <c r="J382" s="60">
        <v>29.0</v>
      </c>
    </row>
    <row r="383" ht="15.75" customHeight="1">
      <c r="A383" s="11" t="s">
        <v>590</v>
      </c>
      <c r="B383" s="11" t="s">
        <v>604</v>
      </c>
      <c r="C383" s="58"/>
      <c r="D383" s="59"/>
      <c r="E383" s="60"/>
      <c r="F383" s="58">
        <v>1.0</v>
      </c>
      <c r="G383" s="59">
        <v>2.0</v>
      </c>
      <c r="H383" s="60">
        <v>3.0</v>
      </c>
      <c r="I383" s="60">
        <v>3.0</v>
      </c>
      <c r="J383" s="60">
        <v>3.0</v>
      </c>
    </row>
    <row r="384" ht="15.75" customHeight="1">
      <c r="A384" s="11" t="s">
        <v>590</v>
      </c>
      <c r="B384" s="11" t="s">
        <v>605</v>
      </c>
      <c r="C384" s="58"/>
      <c r="D384" s="59"/>
      <c r="E384" s="60"/>
      <c r="F384" s="58">
        <v>1.0</v>
      </c>
      <c r="G384" s="59">
        <v>1.0</v>
      </c>
      <c r="H384" s="60">
        <v>2.0</v>
      </c>
      <c r="I384" s="60">
        <v>2.0</v>
      </c>
      <c r="J384" s="60">
        <v>2.0</v>
      </c>
    </row>
    <row r="385" ht="15.75" customHeight="1">
      <c r="A385" s="11" t="s">
        <v>590</v>
      </c>
      <c r="B385" s="11" t="s">
        <v>606</v>
      </c>
      <c r="C385" s="58"/>
      <c r="D385" s="59"/>
      <c r="E385" s="60"/>
      <c r="F385" s="58">
        <v>3.0</v>
      </c>
      <c r="G385" s="59">
        <v>2.0</v>
      </c>
      <c r="H385" s="60">
        <v>5.0</v>
      </c>
      <c r="I385" s="60">
        <v>5.0</v>
      </c>
      <c r="J385" s="60">
        <v>5.0</v>
      </c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ht="15.75" customHeight="1">
      <c r="A386" s="11" t="s">
        <v>590</v>
      </c>
      <c r="B386" s="11" t="s">
        <v>607</v>
      </c>
      <c r="C386" s="58"/>
      <c r="D386" s="59"/>
      <c r="E386" s="60"/>
      <c r="F386" s="58">
        <v>1.0</v>
      </c>
      <c r="G386" s="59">
        <v>1.0</v>
      </c>
      <c r="H386" s="60">
        <v>2.0</v>
      </c>
      <c r="I386" s="60">
        <v>2.0</v>
      </c>
      <c r="J386" s="60">
        <v>2.0</v>
      </c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ht="15.75" customHeight="1">
      <c r="A387" s="11" t="s">
        <v>590</v>
      </c>
      <c r="B387" s="11" t="s">
        <v>608</v>
      </c>
      <c r="C387" s="58"/>
      <c r="D387" s="59"/>
      <c r="E387" s="60"/>
      <c r="F387" s="58">
        <v>5.0</v>
      </c>
      <c r="G387" s="59">
        <v>6.0</v>
      </c>
      <c r="H387" s="60">
        <v>11.0</v>
      </c>
      <c r="I387" s="60">
        <v>11.0</v>
      </c>
      <c r="J387" s="60">
        <v>11.0</v>
      </c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ht="15.75" customHeight="1">
      <c r="A388" s="11" t="s">
        <v>590</v>
      </c>
      <c r="B388" s="11" t="s">
        <v>609</v>
      </c>
      <c r="C388" s="58">
        <v>1.0</v>
      </c>
      <c r="D388" s="59"/>
      <c r="E388" s="60">
        <v>1.0</v>
      </c>
      <c r="F388" s="58">
        <v>45.0</v>
      </c>
      <c r="G388" s="59">
        <v>24.0</v>
      </c>
      <c r="H388" s="60">
        <v>69.0</v>
      </c>
      <c r="I388" s="60">
        <v>70.0</v>
      </c>
      <c r="J388" s="60">
        <v>70.0</v>
      </c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ht="15.75" customHeight="1">
      <c r="A389" s="11" t="s">
        <v>590</v>
      </c>
      <c r="B389" s="11" t="s">
        <v>610</v>
      </c>
      <c r="C389" s="58">
        <v>1.0</v>
      </c>
      <c r="D389" s="59"/>
      <c r="E389" s="60">
        <v>1.0</v>
      </c>
      <c r="F389" s="58">
        <v>7.0</v>
      </c>
      <c r="G389" s="59">
        <v>5.0</v>
      </c>
      <c r="H389" s="60">
        <v>12.0</v>
      </c>
      <c r="I389" s="60">
        <v>13.0</v>
      </c>
      <c r="J389" s="60">
        <v>13.0</v>
      </c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ht="15.75" customHeight="1">
      <c r="A390" s="11" t="s">
        <v>590</v>
      </c>
      <c r="B390" s="11" t="s">
        <v>611</v>
      </c>
      <c r="C390" s="58"/>
      <c r="D390" s="59"/>
      <c r="E390" s="60"/>
      <c r="F390" s="58">
        <v>6.0</v>
      </c>
      <c r="G390" s="59">
        <v>7.0</v>
      </c>
      <c r="H390" s="60">
        <v>13.0</v>
      </c>
      <c r="I390" s="60">
        <v>13.0</v>
      </c>
      <c r="J390" s="60">
        <v>13.0</v>
      </c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ht="15.75" customHeight="1">
      <c r="A391" s="11" t="s">
        <v>590</v>
      </c>
      <c r="B391" s="11" t="s">
        <v>612</v>
      </c>
      <c r="C391" s="58"/>
      <c r="D391" s="59"/>
      <c r="E391" s="60"/>
      <c r="F391" s="58">
        <v>3.0</v>
      </c>
      <c r="G391" s="59">
        <v>3.0</v>
      </c>
      <c r="H391" s="60">
        <v>6.0</v>
      </c>
      <c r="I391" s="60">
        <v>6.0</v>
      </c>
      <c r="J391" s="60">
        <v>6.0</v>
      </c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ht="15.75" customHeight="1">
      <c r="A392" s="11" t="s">
        <v>590</v>
      </c>
      <c r="B392" s="11" t="s">
        <v>613</v>
      </c>
      <c r="C392" s="58">
        <v>1.0</v>
      </c>
      <c r="D392" s="59">
        <v>1.0</v>
      </c>
      <c r="E392" s="60">
        <v>2.0</v>
      </c>
      <c r="F392" s="58">
        <v>12.0</v>
      </c>
      <c r="G392" s="59">
        <v>12.0</v>
      </c>
      <c r="H392" s="60">
        <v>24.0</v>
      </c>
      <c r="I392" s="60">
        <v>26.0</v>
      </c>
      <c r="J392" s="60">
        <v>26.0</v>
      </c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ht="15.75" customHeight="1">
      <c r="A393" s="11" t="s">
        <v>590</v>
      </c>
      <c r="B393" s="11" t="s">
        <v>614</v>
      </c>
      <c r="C393" s="58"/>
      <c r="D393" s="59"/>
      <c r="E393" s="60"/>
      <c r="F393" s="58">
        <v>5.0</v>
      </c>
      <c r="G393" s="59">
        <v>3.0</v>
      </c>
      <c r="H393" s="60">
        <v>8.0</v>
      </c>
      <c r="I393" s="60">
        <v>8.0</v>
      </c>
      <c r="J393" s="60">
        <v>8.0</v>
      </c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ht="15.75" customHeight="1">
      <c r="A394" s="11" t="s">
        <v>590</v>
      </c>
      <c r="B394" s="11" t="s">
        <v>615</v>
      </c>
      <c r="C394" s="58"/>
      <c r="D394" s="59"/>
      <c r="E394" s="60"/>
      <c r="F394" s="58">
        <v>2.0</v>
      </c>
      <c r="G394" s="59"/>
      <c r="H394" s="60">
        <v>2.0</v>
      </c>
      <c r="I394" s="60">
        <v>2.0</v>
      </c>
      <c r="J394" s="60">
        <v>2.0</v>
      </c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ht="15.75" customHeight="1">
      <c r="A395" s="11" t="s">
        <v>616</v>
      </c>
      <c r="C395" s="58">
        <v>67.0</v>
      </c>
      <c r="D395" s="59">
        <v>96.0</v>
      </c>
      <c r="E395" s="60">
        <v>163.0</v>
      </c>
      <c r="F395" s="58">
        <v>862.0</v>
      </c>
      <c r="G395" s="59">
        <v>651.0</v>
      </c>
      <c r="H395" s="60">
        <v>1513.0</v>
      </c>
      <c r="I395" s="60">
        <v>1676.0</v>
      </c>
      <c r="J395" s="60">
        <v>1676.0</v>
      </c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ht="15.75" customHeight="1">
      <c r="A396" s="11" t="s">
        <v>617</v>
      </c>
      <c r="B396" s="11" t="s">
        <v>618</v>
      </c>
      <c r="C396" s="58"/>
      <c r="D396" s="59">
        <v>1.0</v>
      </c>
      <c r="E396" s="60">
        <v>1.0</v>
      </c>
      <c r="F396" s="58"/>
      <c r="G396" s="59"/>
      <c r="H396" s="60"/>
      <c r="I396" s="60">
        <v>1.0</v>
      </c>
      <c r="J396" s="60">
        <v>1.0</v>
      </c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ht="15.75" customHeight="1">
      <c r="A397" s="11" t="s">
        <v>617</v>
      </c>
      <c r="B397" s="11" t="s">
        <v>619</v>
      </c>
      <c r="C397" s="58">
        <v>2.0</v>
      </c>
      <c r="D397" s="59">
        <v>1.0</v>
      </c>
      <c r="E397" s="60">
        <v>3.0</v>
      </c>
      <c r="F397" s="58">
        <v>5.0</v>
      </c>
      <c r="G397" s="59">
        <v>3.0</v>
      </c>
      <c r="H397" s="60">
        <v>8.0</v>
      </c>
      <c r="I397" s="60">
        <v>11.0</v>
      </c>
      <c r="J397" s="60">
        <v>11.0</v>
      </c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ht="15.75" customHeight="1">
      <c r="A398" s="11" t="s">
        <v>617</v>
      </c>
      <c r="B398" s="11" t="s">
        <v>620</v>
      </c>
      <c r="C398" s="58">
        <v>3.0</v>
      </c>
      <c r="D398" s="59">
        <v>9.0</v>
      </c>
      <c r="E398" s="60">
        <v>12.0</v>
      </c>
      <c r="F398" s="58">
        <v>31.0</v>
      </c>
      <c r="G398" s="59">
        <v>25.0</v>
      </c>
      <c r="H398" s="60">
        <v>56.0</v>
      </c>
      <c r="I398" s="60">
        <v>68.0</v>
      </c>
      <c r="J398" s="60">
        <v>68.0</v>
      </c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ht="15.75" customHeight="1">
      <c r="A399" s="11" t="s">
        <v>617</v>
      </c>
      <c r="B399" s="11" t="s">
        <v>621</v>
      </c>
      <c r="C399" s="58"/>
      <c r="D399" s="59"/>
      <c r="E399" s="60"/>
      <c r="F399" s="58">
        <v>2.0</v>
      </c>
      <c r="G399" s="59">
        <v>4.0</v>
      </c>
      <c r="H399" s="60">
        <v>6.0</v>
      </c>
      <c r="I399" s="60">
        <v>6.0</v>
      </c>
      <c r="J399" s="60">
        <v>6.0</v>
      </c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ht="15.75" customHeight="1">
      <c r="A400" s="11" t="s">
        <v>617</v>
      </c>
      <c r="B400" s="11" t="s">
        <v>622</v>
      </c>
      <c r="C400" s="58">
        <v>4.0</v>
      </c>
      <c r="D400" s="59">
        <v>3.0</v>
      </c>
      <c r="E400" s="60">
        <v>7.0</v>
      </c>
      <c r="F400" s="58">
        <v>3.0</v>
      </c>
      <c r="G400" s="59">
        <v>2.0</v>
      </c>
      <c r="H400" s="60">
        <v>5.0</v>
      </c>
      <c r="I400" s="60">
        <v>12.0</v>
      </c>
      <c r="J400" s="60">
        <v>12.0</v>
      </c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ht="15.75" customHeight="1">
      <c r="A401" s="11" t="s">
        <v>617</v>
      </c>
      <c r="B401" s="11" t="s">
        <v>623</v>
      </c>
      <c r="C401" s="58">
        <v>2.0</v>
      </c>
      <c r="D401" s="59">
        <v>1.0</v>
      </c>
      <c r="E401" s="60">
        <v>3.0</v>
      </c>
      <c r="F401" s="58">
        <v>3.0</v>
      </c>
      <c r="G401" s="59">
        <v>10.0</v>
      </c>
      <c r="H401" s="60">
        <v>13.0</v>
      </c>
      <c r="I401" s="60">
        <v>16.0</v>
      </c>
      <c r="J401" s="60">
        <v>16.0</v>
      </c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ht="15.75" customHeight="1">
      <c r="A402" s="11" t="s">
        <v>617</v>
      </c>
      <c r="B402" s="11" t="s">
        <v>624</v>
      </c>
      <c r="C402" s="58">
        <v>162.0</v>
      </c>
      <c r="D402" s="59">
        <v>195.0</v>
      </c>
      <c r="E402" s="60">
        <v>357.0</v>
      </c>
      <c r="F402" s="58">
        <v>93.0</v>
      </c>
      <c r="G402" s="59">
        <v>41.0</v>
      </c>
      <c r="H402" s="60">
        <v>134.0</v>
      </c>
      <c r="I402" s="60">
        <v>491.0</v>
      </c>
      <c r="J402" s="60">
        <v>491.0</v>
      </c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ht="15.75" customHeight="1">
      <c r="A403" s="11" t="s">
        <v>617</v>
      </c>
      <c r="B403" s="11" t="s">
        <v>625</v>
      </c>
      <c r="C403" s="58"/>
      <c r="D403" s="59"/>
      <c r="E403" s="60"/>
      <c r="F403" s="58">
        <v>4.0</v>
      </c>
      <c r="G403" s="59">
        <v>2.0</v>
      </c>
      <c r="H403" s="60">
        <v>6.0</v>
      </c>
      <c r="I403" s="60">
        <v>6.0</v>
      </c>
      <c r="J403" s="60">
        <v>6.0</v>
      </c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ht="15.75" customHeight="1">
      <c r="A404" s="11" t="s">
        <v>617</v>
      </c>
      <c r="B404" s="11" t="s">
        <v>626</v>
      </c>
      <c r="C404" s="58">
        <v>5.0</v>
      </c>
      <c r="D404" s="59">
        <v>12.0</v>
      </c>
      <c r="E404" s="60">
        <v>17.0</v>
      </c>
      <c r="F404" s="58">
        <v>17.0</v>
      </c>
      <c r="G404" s="59">
        <v>14.0</v>
      </c>
      <c r="H404" s="60">
        <v>31.0</v>
      </c>
      <c r="I404" s="60">
        <v>48.0</v>
      </c>
      <c r="J404" s="60">
        <v>48.0</v>
      </c>
    </row>
    <row r="405" ht="15.75" customHeight="1">
      <c r="A405" s="11" t="s">
        <v>617</v>
      </c>
      <c r="B405" s="11" t="s">
        <v>627</v>
      </c>
      <c r="C405" s="58"/>
      <c r="D405" s="59"/>
      <c r="E405" s="60"/>
      <c r="F405" s="58">
        <v>1.0</v>
      </c>
      <c r="G405" s="59"/>
      <c r="H405" s="60">
        <v>1.0</v>
      </c>
      <c r="I405" s="60">
        <v>1.0</v>
      </c>
      <c r="J405" s="60">
        <v>1.0</v>
      </c>
    </row>
    <row r="406" ht="15.75" customHeight="1">
      <c r="A406" s="11" t="s">
        <v>617</v>
      </c>
      <c r="B406" s="11" t="s">
        <v>628</v>
      </c>
      <c r="C406" s="58"/>
      <c r="D406" s="59"/>
      <c r="E406" s="60"/>
      <c r="F406" s="58">
        <v>6.0</v>
      </c>
      <c r="G406" s="59">
        <v>10.0</v>
      </c>
      <c r="H406" s="60">
        <v>16.0</v>
      </c>
      <c r="I406" s="60">
        <v>16.0</v>
      </c>
      <c r="J406" s="60">
        <v>16.0</v>
      </c>
    </row>
    <row r="407" ht="15.75" customHeight="1">
      <c r="A407" s="11" t="s">
        <v>617</v>
      </c>
      <c r="B407" s="11" t="s">
        <v>629</v>
      </c>
      <c r="C407" s="58">
        <v>525.0</v>
      </c>
      <c r="D407" s="59">
        <v>740.0</v>
      </c>
      <c r="E407" s="60">
        <v>1265.0</v>
      </c>
      <c r="F407" s="58">
        <v>286.0</v>
      </c>
      <c r="G407" s="59">
        <v>212.0</v>
      </c>
      <c r="H407" s="60">
        <v>498.0</v>
      </c>
      <c r="I407" s="60">
        <v>1763.0</v>
      </c>
      <c r="J407" s="60">
        <v>1763.0</v>
      </c>
    </row>
    <row r="408" ht="15.75" customHeight="1">
      <c r="A408" s="11" t="s">
        <v>617</v>
      </c>
      <c r="B408" s="11" t="s">
        <v>630</v>
      </c>
      <c r="C408" s="58">
        <v>1.0</v>
      </c>
      <c r="D408" s="59"/>
      <c r="E408" s="60">
        <v>1.0</v>
      </c>
      <c r="F408" s="58">
        <v>2.0</v>
      </c>
      <c r="G408" s="59">
        <v>1.0</v>
      </c>
      <c r="H408" s="60">
        <v>3.0</v>
      </c>
      <c r="I408" s="60">
        <v>4.0</v>
      </c>
      <c r="J408" s="60">
        <v>4.0</v>
      </c>
    </row>
    <row r="409" ht="15.75" customHeight="1">
      <c r="A409" s="11" t="s">
        <v>617</v>
      </c>
      <c r="B409" s="11" t="s">
        <v>631</v>
      </c>
      <c r="C409" s="58"/>
      <c r="D409" s="59"/>
      <c r="E409" s="60"/>
      <c r="F409" s="58">
        <v>9.0</v>
      </c>
      <c r="G409" s="59">
        <v>17.0</v>
      </c>
      <c r="H409" s="60">
        <v>26.0</v>
      </c>
      <c r="I409" s="60">
        <v>26.0</v>
      </c>
      <c r="J409" s="60">
        <v>26.0</v>
      </c>
    </row>
    <row r="410" ht="15.75" customHeight="1">
      <c r="A410" s="11" t="s">
        <v>617</v>
      </c>
      <c r="B410" s="11" t="s">
        <v>632</v>
      </c>
      <c r="C410" s="58">
        <v>6.0</v>
      </c>
      <c r="D410" s="59">
        <v>14.0</v>
      </c>
      <c r="E410" s="60">
        <v>20.0</v>
      </c>
      <c r="F410" s="58">
        <v>23.0</v>
      </c>
      <c r="G410" s="59">
        <v>26.0</v>
      </c>
      <c r="H410" s="60">
        <v>49.0</v>
      </c>
      <c r="I410" s="60">
        <v>69.0</v>
      </c>
      <c r="J410" s="60">
        <v>69.0</v>
      </c>
    </row>
    <row r="411" ht="15.75" customHeight="1">
      <c r="A411" s="11" t="s">
        <v>617</v>
      </c>
      <c r="B411" s="11" t="s">
        <v>633</v>
      </c>
      <c r="C411" s="58">
        <v>5.0</v>
      </c>
      <c r="D411" s="59">
        <v>11.0</v>
      </c>
      <c r="E411" s="60">
        <v>16.0</v>
      </c>
      <c r="F411" s="58">
        <v>4.0</v>
      </c>
      <c r="G411" s="59">
        <v>8.0</v>
      </c>
      <c r="H411" s="60">
        <v>12.0</v>
      </c>
      <c r="I411" s="60">
        <v>28.0</v>
      </c>
      <c r="J411" s="60">
        <v>28.0</v>
      </c>
    </row>
    <row r="412" ht="15.75" customHeight="1">
      <c r="A412" s="11" t="s">
        <v>617</v>
      </c>
      <c r="B412" s="11" t="s">
        <v>634</v>
      </c>
      <c r="C412" s="58">
        <v>66.0</v>
      </c>
      <c r="D412" s="59">
        <v>118.0</v>
      </c>
      <c r="E412" s="60">
        <v>184.0</v>
      </c>
      <c r="F412" s="58">
        <v>74.0</v>
      </c>
      <c r="G412" s="59">
        <v>39.0</v>
      </c>
      <c r="H412" s="60">
        <v>113.0</v>
      </c>
      <c r="I412" s="60">
        <v>297.0</v>
      </c>
      <c r="J412" s="60">
        <v>297.0</v>
      </c>
    </row>
    <row r="413" ht="15.75" customHeight="1">
      <c r="A413" s="11" t="s">
        <v>617</v>
      </c>
      <c r="B413" s="11" t="s">
        <v>635</v>
      </c>
      <c r="C413" s="58"/>
      <c r="D413" s="59">
        <v>2.0</v>
      </c>
      <c r="E413" s="60">
        <v>2.0</v>
      </c>
      <c r="F413" s="58"/>
      <c r="G413" s="59">
        <v>1.0</v>
      </c>
      <c r="H413" s="60">
        <v>1.0</v>
      </c>
      <c r="I413" s="60">
        <v>3.0</v>
      </c>
      <c r="J413" s="60">
        <v>3.0</v>
      </c>
    </row>
    <row r="414" ht="15.75" customHeight="1">
      <c r="A414" s="11" t="s">
        <v>617</v>
      </c>
      <c r="B414" s="11" t="s">
        <v>636</v>
      </c>
      <c r="C414" s="58">
        <v>3.0</v>
      </c>
      <c r="D414" s="59">
        <v>3.0</v>
      </c>
      <c r="E414" s="60">
        <v>6.0</v>
      </c>
      <c r="F414" s="58">
        <v>11.0</v>
      </c>
      <c r="G414" s="59">
        <v>9.0</v>
      </c>
      <c r="H414" s="60">
        <v>20.0</v>
      </c>
      <c r="I414" s="60">
        <v>26.0</v>
      </c>
      <c r="J414" s="60">
        <v>26.0</v>
      </c>
    </row>
    <row r="415" ht="15.75" customHeight="1">
      <c r="A415" s="11" t="s">
        <v>617</v>
      </c>
      <c r="B415" s="11" t="s">
        <v>637</v>
      </c>
      <c r="C415" s="58">
        <v>70.0</v>
      </c>
      <c r="D415" s="59">
        <v>82.0</v>
      </c>
      <c r="E415" s="60">
        <v>152.0</v>
      </c>
      <c r="F415" s="58">
        <v>21.0</v>
      </c>
      <c r="G415" s="59">
        <v>15.0</v>
      </c>
      <c r="H415" s="60">
        <v>36.0</v>
      </c>
      <c r="I415" s="60">
        <v>188.0</v>
      </c>
      <c r="J415" s="60">
        <v>188.0</v>
      </c>
    </row>
    <row r="416" ht="15.75" customHeight="1">
      <c r="A416" s="11" t="s">
        <v>617</v>
      </c>
      <c r="B416" s="11" t="s">
        <v>638</v>
      </c>
      <c r="C416" s="58">
        <v>192.0</v>
      </c>
      <c r="D416" s="59">
        <v>248.0</v>
      </c>
      <c r="E416" s="60">
        <v>440.0</v>
      </c>
      <c r="F416" s="58">
        <v>136.0</v>
      </c>
      <c r="G416" s="59">
        <v>111.0</v>
      </c>
      <c r="H416" s="60">
        <v>247.0</v>
      </c>
      <c r="I416" s="60">
        <v>687.0</v>
      </c>
      <c r="J416" s="60">
        <v>687.0</v>
      </c>
    </row>
    <row r="417" ht="15.75" customHeight="1">
      <c r="A417" s="11" t="s">
        <v>617</v>
      </c>
      <c r="B417" s="11" t="s">
        <v>639</v>
      </c>
      <c r="C417" s="58">
        <v>2.0</v>
      </c>
      <c r="D417" s="59">
        <v>2.0</v>
      </c>
      <c r="E417" s="60">
        <v>4.0</v>
      </c>
      <c r="F417" s="58">
        <v>32.0</v>
      </c>
      <c r="G417" s="59">
        <v>30.0</v>
      </c>
      <c r="H417" s="60">
        <v>62.0</v>
      </c>
      <c r="I417" s="60">
        <v>66.0</v>
      </c>
      <c r="J417" s="60">
        <v>66.0</v>
      </c>
    </row>
    <row r="418" ht="15.75" customHeight="1">
      <c r="A418" s="11" t="s">
        <v>617</v>
      </c>
      <c r="B418" s="11" t="s">
        <v>640</v>
      </c>
      <c r="C418" s="58"/>
      <c r="D418" s="59"/>
      <c r="E418" s="60"/>
      <c r="F418" s="58">
        <v>3.0</v>
      </c>
      <c r="G418" s="59"/>
      <c r="H418" s="60">
        <v>3.0</v>
      </c>
      <c r="I418" s="60">
        <v>3.0</v>
      </c>
      <c r="J418" s="60">
        <v>3.0</v>
      </c>
    </row>
    <row r="419" ht="15.75" customHeight="1">
      <c r="A419" s="11" t="s">
        <v>617</v>
      </c>
      <c r="B419" s="11" t="s">
        <v>641</v>
      </c>
      <c r="C419" s="58">
        <v>182.0</v>
      </c>
      <c r="D419" s="59">
        <v>271.0</v>
      </c>
      <c r="E419" s="60">
        <v>453.0</v>
      </c>
      <c r="F419" s="58">
        <v>50.0</v>
      </c>
      <c r="G419" s="59">
        <v>34.0</v>
      </c>
      <c r="H419" s="60">
        <v>84.0</v>
      </c>
      <c r="I419" s="60">
        <v>537.0</v>
      </c>
      <c r="J419" s="60">
        <v>537.0</v>
      </c>
    </row>
    <row r="420" ht="15.75" customHeight="1">
      <c r="A420" s="11" t="s">
        <v>617</v>
      </c>
      <c r="B420" s="11" t="s">
        <v>642</v>
      </c>
      <c r="C420" s="58"/>
      <c r="D420" s="59"/>
      <c r="E420" s="60"/>
      <c r="F420" s="58">
        <v>4.0</v>
      </c>
      <c r="G420" s="59">
        <v>1.0</v>
      </c>
      <c r="H420" s="60">
        <v>5.0</v>
      </c>
      <c r="I420" s="60">
        <v>5.0</v>
      </c>
      <c r="J420" s="60">
        <v>5.0</v>
      </c>
    </row>
    <row r="421" ht="15.75" customHeight="1">
      <c r="A421" s="11" t="s">
        <v>617</v>
      </c>
      <c r="B421" s="11" t="s">
        <v>643</v>
      </c>
      <c r="C421" s="58">
        <v>59.0</v>
      </c>
      <c r="D421" s="59">
        <v>108.0</v>
      </c>
      <c r="E421" s="60">
        <v>167.0</v>
      </c>
      <c r="F421" s="58">
        <v>56.0</v>
      </c>
      <c r="G421" s="59">
        <v>39.0</v>
      </c>
      <c r="H421" s="60">
        <v>95.0</v>
      </c>
      <c r="I421" s="60">
        <v>262.0</v>
      </c>
      <c r="J421" s="60">
        <v>262.0</v>
      </c>
    </row>
    <row r="422" ht="15.75" customHeight="1">
      <c r="A422" s="11" t="s">
        <v>617</v>
      </c>
      <c r="B422" s="11" t="s">
        <v>644</v>
      </c>
      <c r="C422" s="58">
        <v>22.0</v>
      </c>
      <c r="D422" s="59">
        <v>33.0</v>
      </c>
      <c r="E422" s="60">
        <v>55.0</v>
      </c>
      <c r="F422" s="58">
        <v>10.0</v>
      </c>
      <c r="G422" s="59">
        <v>8.0</v>
      </c>
      <c r="H422" s="60">
        <v>18.0</v>
      </c>
      <c r="I422" s="60">
        <v>73.0</v>
      </c>
      <c r="J422" s="60">
        <v>73.0</v>
      </c>
    </row>
    <row r="423" ht="15.75" customHeight="1">
      <c r="A423" s="11" t="s">
        <v>617</v>
      </c>
      <c r="B423" s="11" t="s">
        <v>645</v>
      </c>
      <c r="C423" s="58"/>
      <c r="D423" s="59">
        <v>1.0</v>
      </c>
      <c r="E423" s="60">
        <v>1.0</v>
      </c>
      <c r="F423" s="58">
        <v>2.0</v>
      </c>
      <c r="G423" s="59"/>
      <c r="H423" s="60">
        <v>2.0</v>
      </c>
      <c r="I423" s="60">
        <v>3.0</v>
      </c>
      <c r="J423" s="60">
        <v>3.0</v>
      </c>
    </row>
    <row r="424" ht="15.75" customHeight="1">
      <c r="A424" s="11" t="s">
        <v>617</v>
      </c>
      <c r="B424" s="11" t="s">
        <v>646</v>
      </c>
      <c r="C424" s="58"/>
      <c r="D424" s="59"/>
      <c r="E424" s="60"/>
      <c r="F424" s="58"/>
      <c r="G424" s="59">
        <v>1.0</v>
      </c>
      <c r="H424" s="60">
        <v>1.0</v>
      </c>
      <c r="I424" s="60">
        <v>1.0</v>
      </c>
      <c r="J424" s="60">
        <v>1.0</v>
      </c>
    </row>
    <row r="425" ht="15.75" customHeight="1">
      <c r="A425" s="11" t="s">
        <v>617</v>
      </c>
      <c r="B425" s="11" t="s">
        <v>647</v>
      </c>
      <c r="C425" s="58">
        <v>89.0</v>
      </c>
      <c r="D425" s="59">
        <v>142.0</v>
      </c>
      <c r="E425" s="60">
        <v>231.0</v>
      </c>
      <c r="F425" s="58">
        <v>63.0</v>
      </c>
      <c r="G425" s="59">
        <v>43.0</v>
      </c>
      <c r="H425" s="60">
        <v>106.0</v>
      </c>
      <c r="I425" s="60">
        <v>337.0</v>
      </c>
      <c r="J425" s="60">
        <v>337.0</v>
      </c>
    </row>
    <row r="426" ht="15.75" customHeight="1">
      <c r="A426" s="11" t="s">
        <v>617</v>
      </c>
      <c r="B426" s="11" t="s">
        <v>648</v>
      </c>
      <c r="C426" s="58">
        <v>3.0</v>
      </c>
      <c r="D426" s="59">
        <v>2.0</v>
      </c>
      <c r="E426" s="60">
        <v>5.0</v>
      </c>
      <c r="F426" s="58">
        <v>12.0</v>
      </c>
      <c r="G426" s="59">
        <v>17.0</v>
      </c>
      <c r="H426" s="60">
        <v>29.0</v>
      </c>
      <c r="I426" s="60">
        <v>34.0</v>
      </c>
      <c r="J426" s="60">
        <v>34.0</v>
      </c>
    </row>
    <row r="427" ht="15.75" customHeight="1">
      <c r="A427" s="11" t="s">
        <v>617</v>
      </c>
      <c r="B427" s="11" t="s">
        <v>649</v>
      </c>
      <c r="C427" s="58">
        <v>5.0</v>
      </c>
      <c r="D427" s="59">
        <v>13.0</v>
      </c>
      <c r="E427" s="60">
        <v>18.0</v>
      </c>
      <c r="F427" s="58">
        <v>2.0</v>
      </c>
      <c r="G427" s="59">
        <v>2.0</v>
      </c>
      <c r="H427" s="60">
        <v>4.0</v>
      </c>
      <c r="I427" s="60">
        <v>22.0</v>
      </c>
      <c r="J427" s="60">
        <v>22.0</v>
      </c>
    </row>
    <row r="428" ht="15.75" customHeight="1">
      <c r="A428" s="11" t="s">
        <v>617</v>
      </c>
      <c r="B428" s="11" t="s">
        <v>650</v>
      </c>
      <c r="C428" s="58">
        <v>5.0</v>
      </c>
      <c r="D428" s="59">
        <v>15.0</v>
      </c>
      <c r="E428" s="60">
        <v>20.0</v>
      </c>
      <c r="F428" s="58">
        <v>22.0</v>
      </c>
      <c r="G428" s="59">
        <v>22.0</v>
      </c>
      <c r="H428" s="60">
        <v>44.0</v>
      </c>
      <c r="I428" s="60">
        <v>64.0</v>
      </c>
      <c r="J428" s="60">
        <v>64.0</v>
      </c>
    </row>
    <row r="429" ht="15.75" customHeight="1">
      <c r="A429" s="11" t="s">
        <v>617</v>
      </c>
      <c r="B429" s="11" t="s">
        <v>651</v>
      </c>
      <c r="C429" s="58">
        <v>9.0</v>
      </c>
      <c r="D429" s="59">
        <v>16.0</v>
      </c>
      <c r="E429" s="60">
        <v>25.0</v>
      </c>
      <c r="F429" s="58">
        <v>3.0</v>
      </c>
      <c r="G429" s="59">
        <v>2.0</v>
      </c>
      <c r="H429" s="60">
        <v>5.0</v>
      </c>
      <c r="I429" s="60">
        <v>30.0</v>
      </c>
      <c r="J429" s="60">
        <v>30.0</v>
      </c>
    </row>
    <row r="430" ht="15.75" customHeight="1">
      <c r="A430" s="11" t="s">
        <v>617</v>
      </c>
      <c r="B430" s="11" t="s">
        <v>652</v>
      </c>
      <c r="C430" s="58"/>
      <c r="D430" s="59">
        <v>1.0</v>
      </c>
      <c r="E430" s="60">
        <v>1.0</v>
      </c>
      <c r="F430" s="58"/>
      <c r="G430" s="59"/>
      <c r="H430" s="60"/>
      <c r="I430" s="60">
        <v>1.0</v>
      </c>
      <c r="J430" s="60">
        <v>1.0</v>
      </c>
    </row>
    <row r="431" ht="15.75" customHeight="1">
      <c r="A431" s="11" t="s">
        <v>617</v>
      </c>
      <c r="B431" s="11" t="s">
        <v>653</v>
      </c>
      <c r="C431" s="58"/>
      <c r="D431" s="59"/>
      <c r="E431" s="60"/>
      <c r="F431" s="58">
        <v>2.0</v>
      </c>
      <c r="G431" s="59">
        <v>3.0</v>
      </c>
      <c r="H431" s="60">
        <v>5.0</v>
      </c>
      <c r="I431" s="60">
        <v>5.0</v>
      </c>
      <c r="J431" s="60">
        <v>5.0</v>
      </c>
    </row>
    <row r="432" ht="15.75" customHeight="1">
      <c r="A432" s="11" t="s">
        <v>617</v>
      </c>
      <c r="B432" s="11" t="s">
        <v>654</v>
      </c>
      <c r="C432" s="58"/>
      <c r="D432" s="59">
        <v>1.0</v>
      </c>
      <c r="E432" s="60">
        <v>1.0</v>
      </c>
      <c r="F432" s="58">
        <v>1.0</v>
      </c>
      <c r="G432" s="59">
        <v>1.0</v>
      </c>
      <c r="H432" s="60">
        <v>2.0</v>
      </c>
      <c r="I432" s="60">
        <v>3.0</v>
      </c>
      <c r="J432" s="60">
        <v>3.0</v>
      </c>
    </row>
    <row r="433" ht="15.75" customHeight="1">
      <c r="A433" s="11" t="s">
        <v>617</v>
      </c>
      <c r="B433" s="11" t="s">
        <v>655</v>
      </c>
      <c r="C433" s="58"/>
      <c r="D433" s="59">
        <v>1.0</v>
      </c>
      <c r="E433" s="60">
        <v>1.0</v>
      </c>
      <c r="F433" s="58">
        <v>4.0</v>
      </c>
      <c r="G433" s="59">
        <v>3.0</v>
      </c>
      <c r="H433" s="60">
        <v>7.0</v>
      </c>
      <c r="I433" s="60">
        <v>8.0</v>
      </c>
      <c r="J433" s="60">
        <v>8.0</v>
      </c>
    </row>
    <row r="434" ht="15.75" customHeight="1">
      <c r="A434" s="11" t="s">
        <v>617</v>
      </c>
      <c r="B434" s="11" t="s">
        <v>656</v>
      </c>
      <c r="C434" s="58">
        <v>1.0</v>
      </c>
      <c r="D434" s="59">
        <v>1.0</v>
      </c>
      <c r="E434" s="60">
        <v>2.0</v>
      </c>
      <c r="F434" s="58"/>
      <c r="G434" s="59"/>
      <c r="H434" s="60"/>
      <c r="I434" s="60">
        <v>2.0</v>
      </c>
      <c r="J434" s="60">
        <v>2.0</v>
      </c>
    </row>
    <row r="435" ht="15.75" customHeight="1">
      <c r="A435" s="11" t="s">
        <v>617</v>
      </c>
      <c r="B435" s="11" t="s">
        <v>657</v>
      </c>
      <c r="C435" s="58">
        <v>29.0</v>
      </c>
      <c r="D435" s="59">
        <v>52.0</v>
      </c>
      <c r="E435" s="60">
        <v>81.0</v>
      </c>
      <c r="F435" s="58">
        <v>8.0</v>
      </c>
      <c r="G435" s="59">
        <v>7.0</v>
      </c>
      <c r="H435" s="60">
        <v>15.0</v>
      </c>
      <c r="I435" s="60">
        <v>96.0</v>
      </c>
      <c r="J435" s="60">
        <v>96.0</v>
      </c>
    </row>
    <row r="436" ht="15.75" customHeight="1">
      <c r="A436" s="11" t="s">
        <v>617</v>
      </c>
      <c r="B436" s="11" t="s">
        <v>658</v>
      </c>
      <c r="C436" s="58">
        <v>24.0</v>
      </c>
      <c r="D436" s="59">
        <v>40.0</v>
      </c>
      <c r="E436" s="60">
        <v>64.0</v>
      </c>
      <c r="F436" s="58">
        <v>46.0</v>
      </c>
      <c r="G436" s="59">
        <v>42.0</v>
      </c>
      <c r="H436" s="60">
        <v>88.0</v>
      </c>
      <c r="I436" s="60">
        <v>152.0</v>
      </c>
      <c r="J436" s="60">
        <v>152.0</v>
      </c>
    </row>
    <row r="437" ht="15.75" customHeight="1">
      <c r="A437" s="11" t="s">
        <v>617</v>
      </c>
      <c r="B437" s="11" t="s">
        <v>659</v>
      </c>
      <c r="C437" s="58"/>
      <c r="D437" s="59"/>
      <c r="E437" s="60"/>
      <c r="F437" s="58">
        <v>5.0</v>
      </c>
      <c r="G437" s="59">
        <v>3.0</v>
      </c>
      <c r="H437" s="60">
        <v>8.0</v>
      </c>
      <c r="I437" s="60">
        <v>8.0</v>
      </c>
      <c r="J437" s="60">
        <v>8.0</v>
      </c>
    </row>
    <row r="438" ht="15.75" customHeight="1">
      <c r="A438" s="11" t="s">
        <v>617</v>
      </c>
      <c r="B438" s="11" t="s">
        <v>660</v>
      </c>
      <c r="C438" s="58">
        <v>10.0</v>
      </c>
      <c r="D438" s="59">
        <v>14.0</v>
      </c>
      <c r="E438" s="60">
        <v>24.0</v>
      </c>
      <c r="F438" s="58">
        <v>52.0</v>
      </c>
      <c r="G438" s="59">
        <v>38.0</v>
      </c>
      <c r="H438" s="60">
        <v>90.0</v>
      </c>
      <c r="I438" s="60">
        <v>114.0</v>
      </c>
      <c r="J438" s="60">
        <v>114.0</v>
      </c>
    </row>
    <row r="439" ht="15.75" customHeight="1">
      <c r="A439" s="11" t="s">
        <v>617</v>
      </c>
      <c r="B439" s="11" t="s">
        <v>661</v>
      </c>
      <c r="C439" s="58">
        <v>7.0</v>
      </c>
      <c r="D439" s="59">
        <v>8.0</v>
      </c>
      <c r="E439" s="60">
        <v>15.0</v>
      </c>
      <c r="F439" s="58">
        <v>9.0</v>
      </c>
      <c r="G439" s="59">
        <v>4.0</v>
      </c>
      <c r="H439" s="60">
        <v>13.0</v>
      </c>
      <c r="I439" s="60">
        <v>28.0</v>
      </c>
      <c r="J439" s="60">
        <v>28.0</v>
      </c>
    </row>
    <row r="440" ht="15.75" customHeight="1">
      <c r="A440" s="11" t="s">
        <v>617</v>
      </c>
      <c r="B440" s="11" t="s">
        <v>662</v>
      </c>
      <c r="C440" s="58"/>
      <c r="D440" s="59">
        <v>6.0</v>
      </c>
      <c r="E440" s="60">
        <v>6.0</v>
      </c>
      <c r="F440" s="58">
        <v>5.0</v>
      </c>
      <c r="G440" s="59">
        <v>2.0</v>
      </c>
      <c r="H440" s="60">
        <v>7.0</v>
      </c>
      <c r="I440" s="60">
        <v>13.0</v>
      </c>
      <c r="J440" s="60">
        <v>13.0</v>
      </c>
    </row>
    <row r="441" ht="15.75" customHeight="1">
      <c r="A441" s="11" t="s">
        <v>617</v>
      </c>
      <c r="B441" s="11" t="s">
        <v>663</v>
      </c>
      <c r="C441" s="58">
        <v>209.0</v>
      </c>
      <c r="D441" s="59">
        <v>346.0</v>
      </c>
      <c r="E441" s="60">
        <v>555.0</v>
      </c>
      <c r="F441" s="58">
        <v>171.0</v>
      </c>
      <c r="G441" s="59">
        <v>119.0</v>
      </c>
      <c r="H441" s="60">
        <v>290.0</v>
      </c>
      <c r="I441" s="60">
        <v>845.0</v>
      </c>
      <c r="J441" s="60">
        <v>845.0</v>
      </c>
    </row>
    <row r="442" ht="15.75" customHeight="1">
      <c r="A442" s="11" t="s">
        <v>617</v>
      </c>
      <c r="B442" s="11" t="s">
        <v>664</v>
      </c>
      <c r="C442" s="58"/>
      <c r="D442" s="59">
        <v>3.0</v>
      </c>
      <c r="E442" s="60">
        <v>3.0</v>
      </c>
      <c r="F442" s="58"/>
      <c r="G442" s="59"/>
      <c r="H442" s="60"/>
      <c r="I442" s="60">
        <v>3.0</v>
      </c>
      <c r="J442" s="60">
        <v>3.0</v>
      </c>
    </row>
    <row r="443" ht="15.75" customHeight="1">
      <c r="A443" s="11" t="s">
        <v>617</v>
      </c>
      <c r="B443" s="11" t="s">
        <v>665</v>
      </c>
      <c r="C443" s="58">
        <v>196.0</v>
      </c>
      <c r="D443" s="59">
        <v>312.0</v>
      </c>
      <c r="E443" s="60">
        <v>508.0</v>
      </c>
      <c r="F443" s="58">
        <v>168.0</v>
      </c>
      <c r="G443" s="59">
        <v>116.0</v>
      </c>
      <c r="H443" s="60">
        <v>284.0</v>
      </c>
      <c r="I443" s="60">
        <v>792.0</v>
      </c>
      <c r="J443" s="60">
        <v>792.0</v>
      </c>
    </row>
    <row r="444" ht="15.75" customHeight="1">
      <c r="A444" s="11" t="s">
        <v>617</v>
      </c>
      <c r="B444" s="11" t="s">
        <v>666</v>
      </c>
      <c r="C444" s="58">
        <v>8.0</v>
      </c>
      <c r="D444" s="59">
        <v>15.0</v>
      </c>
      <c r="E444" s="60">
        <v>23.0</v>
      </c>
      <c r="F444" s="58">
        <v>4.0</v>
      </c>
      <c r="G444" s="59">
        <v>1.0</v>
      </c>
      <c r="H444" s="60">
        <v>5.0</v>
      </c>
      <c r="I444" s="60">
        <v>28.0</v>
      </c>
      <c r="J444" s="60">
        <v>28.0</v>
      </c>
    </row>
    <row r="445" ht="15.75" customHeight="1">
      <c r="A445" s="11" t="s">
        <v>617</v>
      </c>
      <c r="B445" s="11" t="s">
        <v>667</v>
      </c>
      <c r="C445" s="58"/>
      <c r="D445" s="59"/>
      <c r="E445" s="60"/>
      <c r="F445" s="58">
        <v>1.0</v>
      </c>
      <c r="G445" s="59">
        <v>3.0</v>
      </c>
      <c r="H445" s="60">
        <v>4.0</v>
      </c>
      <c r="I445" s="60">
        <v>4.0</v>
      </c>
      <c r="J445" s="60">
        <v>4.0</v>
      </c>
    </row>
    <row r="446" ht="15.75" customHeight="1">
      <c r="A446" s="11" t="s">
        <v>617</v>
      </c>
      <c r="B446" s="11" t="s">
        <v>668</v>
      </c>
      <c r="C446" s="58"/>
      <c r="D446" s="59"/>
      <c r="E446" s="60"/>
      <c r="F446" s="58">
        <v>1.0</v>
      </c>
      <c r="G446" s="59">
        <v>1.0</v>
      </c>
      <c r="H446" s="60">
        <v>2.0</v>
      </c>
      <c r="I446" s="60">
        <v>2.0</v>
      </c>
      <c r="J446" s="60">
        <v>2.0</v>
      </c>
    </row>
    <row r="447" ht="15.75" customHeight="1">
      <c r="A447" s="11" t="s">
        <v>617</v>
      </c>
      <c r="B447" s="11" t="s">
        <v>669</v>
      </c>
      <c r="C447" s="58"/>
      <c r="D447" s="59"/>
      <c r="E447" s="60"/>
      <c r="F447" s="58">
        <v>2.0</v>
      </c>
      <c r="G447" s="59"/>
      <c r="H447" s="60">
        <v>2.0</v>
      </c>
      <c r="I447" s="60">
        <v>2.0</v>
      </c>
      <c r="J447" s="60">
        <v>2.0</v>
      </c>
    </row>
    <row r="448" ht="15.75" customHeight="1">
      <c r="A448" s="11" t="s">
        <v>617</v>
      </c>
      <c r="B448" s="11" t="s">
        <v>670</v>
      </c>
      <c r="C448" s="58">
        <v>1.0</v>
      </c>
      <c r="D448" s="59">
        <v>1.0</v>
      </c>
      <c r="E448" s="60">
        <v>2.0</v>
      </c>
      <c r="F448" s="58">
        <v>8.0</v>
      </c>
      <c r="G448" s="59">
        <v>11.0</v>
      </c>
      <c r="H448" s="60">
        <v>19.0</v>
      </c>
      <c r="I448" s="60">
        <v>21.0</v>
      </c>
      <c r="J448" s="60">
        <v>21.0</v>
      </c>
    </row>
    <row r="449" ht="15.75" customHeight="1">
      <c r="A449" s="11" t="s">
        <v>617</v>
      </c>
      <c r="B449" s="11" t="s">
        <v>671</v>
      </c>
      <c r="C449" s="58"/>
      <c r="D449" s="59"/>
      <c r="E449" s="60"/>
      <c r="F449" s="58">
        <v>4.0</v>
      </c>
      <c r="G449" s="59">
        <v>1.0</v>
      </c>
      <c r="H449" s="60">
        <v>5.0</v>
      </c>
      <c r="I449" s="60">
        <v>5.0</v>
      </c>
      <c r="J449" s="60">
        <v>5.0</v>
      </c>
    </row>
    <row r="450" ht="15.75" customHeight="1">
      <c r="A450" s="11" t="s">
        <v>617</v>
      </c>
      <c r="B450" s="11" t="s">
        <v>672</v>
      </c>
      <c r="C450" s="58">
        <v>2.0</v>
      </c>
      <c r="D450" s="59">
        <v>2.0</v>
      </c>
      <c r="E450" s="60">
        <v>4.0</v>
      </c>
      <c r="F450" s="58"/>
      <c r="G450" s="59"/>
      <c r="H450" s="60"/>
      <c r="I450" s="60">
        <v>4.0</v>
      </c>
      <c r="J450" s="60">
        <v>4.0</v>
      </c>
    </row>
    <row r="451" ht="15.75" customHeight="1">
      <c r="A451" s="11" t="s">
        <v>617</v>
      </c>
      <c r="B451" s="11" t="s">
        <v>673</v>
      </c>
      <c r="C451" s="58"/>
      <c r="D451" s="59"/>
      <c r="E451" s="60"/>
      <c r="F451" s="58">
        <v>1.0</v>
      </c>
      <c r="G451" s="59">
        <v>3.0</v>
      </c>
      <c r="H451" s="60">
        <v>4.0</v>
      </c>
      <c r="I451" s="60">
        <v>4.0</v>
      </c>
      <c r="J451" s="60">
        <v>4.0</v>
      </c>
    </row>
    <row r="452" ht="15.75" customHeight="1">
      <c r="A452" s="11" t="s">
        <v>617</v>
      </c>
      <c r="B452" s="11" t="s">
        <v>674</v>
      </c>
      <c r="C452" s="58"/>
      <c r="D452" s="59"/>
      <c r="E452" s="60"/>
      <c r="F452" s="58">
        <v>2.0</v>
      </c>
      <c r="G452" s="59">
        <v>3.0</v>
      </c>
      <c r="H452" s="60">
        <v>5.0</v>
      </c>
      <c r="I452" s="60">
        <v>5.0</v>
      </c>
      <c r="J452" s="60">
        <v>5.0</v>
      </c>
    </row>
    <row r="453" ht="15.75" customHeight="1">
      <c r="A453" s="11" t="s">
        <v>617</v>
      </c>
      <c r="B453" s="11" t="s">
        <v>675</v>
      </c>
      <c r="C453" s="58"/>
      <c r="D453" s="59">
        <v>1.0</v>
      </c>
      <c r="E453" s="60">
        <v>1.0</v>
      </c>
      <c r="F453" s="58">
        <v>1.0</v>
      </c>
      <c r="G453" s="59"/>
      <c r="H453" s="60">
        <v>1.0</v>
      </c>
      <c r="I453" s="60">
        <v>2.0</v>
      </c>
      <c r="J453" s="60">
        <v>2.0</v>
      </c>
    </row>
    <row r="454" ht="15.75" customHeight="1">
      <c r="A454" s="11" t="s">
        <v>617</v>
      </c>
      <c r="B454" s="11" t="s">
        <v>676</v>
      </c>
      <c r="C454" s="58"/>
      <c r="D454" s="59">
        <v>3.0</v>
      </c>
      <c r="E454" s="60">
        <v>3.0</v>
      </c>
      <c r="F454" s="58"/>
      <c r="G454" s="59"/>
      <c r="H454" s="60"/>
      <c r="I454" s="60">
        <v>3.0</v>
      </c>
      <c r="J454" s="60">
        <v>3.0</v>
      </c>
    </row>
    <row r="455" ht="15.75" customHeight="1">
      <c r="A455" s="11" t="s">
        <v>617</v>
      </c>
      <c r="B455" s="11" t="s">
        <v>677</v>
      </c>
      <c r="C455" s="58"/>
      <c r="D455" s="59">
        <v>3.0</v>
      </c>
      <c r="E455" s="60">
        <v>3.0</v>
      </c>
      <c r="F455" s="58">
        <v>5.0</v>
      </c>
      <c r="G455" s="59">
        <v>2.0</v>
      </c>
      <c r="H455" s="60">
        <v>7.0</v>
      </c>
      <c r="I455" s="60">
        <v>10.0</v>
      </c>
      <c r="J455" s="60">
        <v>10.0</v>
      </c>
    </row>
    <row r="456" ht="15.75" customHeight="1">
      <c r="A456" s="11" t="s">
        <v>617</v>
      </c>
      <c r="B456" s="11" t="s">
        <v>678</v>
      </c>
      <c r="C456" s="58"/>
      <c r="D456" s="59"/>
      <c r="E456" s="60"/>
      <c r="F456" s="58">
        <v>2.0</v>
      </c>
      <c r="G456" s="59">
        <v>6.0</v>
      </c>
      <c r="H456" s="60">
        <v>8.0</v>
      </c>
      <c r="I456" s="60">
        <v>8.0</v>
      </c>
      <c r="J456" s="60">
        <v>8.0</v>
      </c>
    </row>
    <row r="457" ht="15.75" customHeight="1">
      <c r="A457" s="11" t="s">
        <v>617</v>
      </c>
      <c r="B457" s="11" t="s">
        <v>679</v>
      </c>
      <c r="C457" s="58"/>
      <c r="D457" s="59"/>
      <c r="E457" s="60"/>
      <c r="F457" s="58">
        <v>8.0</v>
      </c>
      <c r="G457" s="59">
        <v>9.0</v>
      </c>
      <c r="H457" s="60">
        <v>17.0</v>
      </c>
      <c r="I457" s="60">
        <v>17.0</v>
      </c>
      <c r="J457" s="60">
        <v>17.0</v>
      </c>
    </row>
    <row r="458" ht="15.75" customHeight="1">
      <c r="A458" s="11" t="s">
        <v>617</v>
      </c>
      <c r="B458" s="11" t="s">
        <v>680</v>
      </c>
      <c r="C458" s="58"/>
      <c r="D458" s="59"/>
      <c r="E458" s="60"/>
      <c r="F458" s="58">
        <v>1.0</v>
      </c>
      <c r="G458" s="59">
        <v>1.0</v>
      </c>
      <c r="H458" s="60">
        <v>2.0</v>
      </c>
      <c r="I458" s="60">
        <v>2.0</v>
      </c>
      <c r="J458" s="60">
        <v>2.0</v>
      </c>
    </row>
    <row r="459" ht="15.75" customHeight="1">
      <c r="A459" s="11" t="s">
        <v>617</v>
      </c>
      <c r="B459" s="11" t="s">
        <v>681</v>
      </c>
      <c r="C459" s="58">
        <v>2.0</v>
      </c>
      <c r="D459" s="59">
        <v>2.0</v>
      </c>
      <c r="E459" s="60">
        <v>4.0</v>
      </c>
      <c r="F459" s="58">
        <v>27.0</v>
      </c>
      <c r="G459" s="59">
        <v>18.0</v>
      </c>
      <c r="H459" s="60">
        <v>45.0</v>
      </c>
      <c r="I459" s="60">
        <v>49.0</v>
      </c>
      <c r="J459" s="60">
        <v>49.0</v>
      </c>
    </row>
    <row r="460" ht="15.75" customHeight="1">
      <c r="A460" s="11" t="s">
        <v>617</v>
      </c>
      <c r="B460" s="11" t="s">
        <v>682</v>
      </c>
      <c r="C460" s="58"/>
      <c r="D460" s="59"/>
      <c r="E460" s="60"/>
      <c r="F460" s="58">
        <v>2.0</v>
      </c>
      <c r="G460" s="59">
        <v>1.0</v>
      </c>
      <c r="H460" s="60">
        <v>3.0</v>
      </c>
      <c r="I460" s="60">
        <v>3.0</v>
      </c>
      <c r="J460" s="60">
        <v>3.0</v>
      </c>
    </row>
    <row r="461" ht="15.75" customHeight="1">
      <c r="A461" s="11" t="s">
        <v>617</v>
      </c>
      <c r="B461" s="11" t="s">
        <v>683</v>
      </c>
      <c r="C461" s="58"/>
      <c r="D461" s="59">
        <v>5.0</v>
      </c>
      <c r="E461" s="60">
        <v>5.0</v>
      </c>
      <c r="F461" s="58">
        <v>14.0</v>
      </c>
      <c r="G461" s="59">
        <v>11.0</v>
      </c>
      <c r="H461" s="60">
        <v>25.0</v>
      </c>
      <c r="I461" s="60">
        <v>30.0</v>
      </c>
      <c r="J461" s="60">
        <v>30.0</v>
      </c>
    </row>
    <row r="462" ht="15.75" customHeight="1">
      <c r="A462" s="11" t="s">
        <v>617</v>
      </c>
      <c r="B462" s="11" t="s">
        <v>684</v>
      </c>
      <c r="C462" s="58">
        <v>4.0</v>
      </c>
      <c r="D462" s="59">
        <v>10.0</v>
      </c>
      <c r="E462" s="60">
        <v>14.0</v>
      </c>
      <c r="F462" s="58">
        <v>1.0</v>
      </c>
      <c r="G462" s="59">
        <v>2.0</v>
      </c>
      <c r="H462" s="60">
        <v>3.0</v>
      </c>
      <c r="I462" s="60">
        <v>17.0</v>
      </c>
      <c r="J462" s="60">
        <v>17.0</v>
      </c>
    </row>
    <row r="463" ht="15.75" customHeight="1">
      <c r="A463" s="11" t="s">
        <v>617</v>
      </c>
      <c r="B463" s="11" t="s">
        <v>685</v>
      </c>
      <c r="C463" s="58">
        <v>7.0</v>
      </c>
      <c r="D463" s="59">
        <v>10.0</v>
      </c>
      <c r="E463" s="60">
        <v>17.0</v>
      </c>
      <c r="F463" s="58">
        <v>28.0</v>
      </c>
      <c r="G463" s="59">
        <v>22.0</v>
      </c>
      <c r="H463" s="60">
        <v>50.0</v>
      </c>
      <c r="I463" s="60">
        <v>67.0</v>
      </c>
      <c r="J463" s="60">
        <v>67.0</v>
      </c>
    </row>
    <row r="464" ht="15.75" customHeight="1">
      <c r="A464" s="11" t="s">
        <v>617</v>
      </c>
      <c r="B464" s="11" t="s">
        <v>686</v>
      </c>
      <c r="C464" s="58">
        <v>1.0</v>
      </c>
      <c r="D464" s="59"/>
      <c r="E464" s="60">
        <v>1.0</v>
      </c>
      <c r="F464" s="58">
        <v>20.0</v>
      </c>
      <c r="G464" s="59">
        <v>19.0</v>
      </c>
      <c r="H464" s="60">
        <v>39.0</v>
      </c>
      <c r="I464" s="60">
        <v>40.0</v>
      </c>
      <c r="J464" s="60">
        <v>40.0</v>
      </c>
    </row>
    <row r="465" ht="15.75" customHeight="1">
      <c r="A465" s="11" t="s">
        <v>617</v>
      </c>
      <c r="B465" s="11" t="s">
        <v>687</v>
      </c>
      <c r="C465" s="58"/>
      <c r="D465" s="59"/>
      <c r="E465" s="60"/>
      <c r="F465" s="58">
        <v>1.0</v>
      </c>
      <c r="G465" s="59"/>
      <c r="H465" s="60">
        <v>1.0</v>
      </c>
      <c r="I465" s="60">
        <v>1.0</v>
      </c>
      <c r="J465" s="60">
        <v>1.0</v>
      </c>
    </row>
    <row r="466" ht="15.75" customHeight="1">
      <c r="A466" s="11" t="s">
        <v>617</v>
      </c>
      <c r="B466" s="11" t="s">
        <v>688</v>
      </c>
      <c r="C466" s="58">
        <v>911.0</v>
      </c>
      <c r="D466" s="59">
        <v>1063.0</v>
      </c>
      <c r="E466" s="60">
        <v>1974.0</v>
      </c>
      <c r="F466" s="58">
        <v>1070.0</v>
      </c>
      <c r="G466" s="59">
        <v>696.0</v>
      </c>
      <c r="H466" s="60">
        <v>1766.0</v>
      </c>
      <c r="I466" s="60">
        <v>3740.0</v>
      </c>
      <c r="J466" s="60">
        <v>3740.0</v>
      </c>
    </row>
    <row r="467" ht="15.75" customHeight="1">
      <c r="A467" s="11" t="s">
        <v>617</v>
      </c>
      <c r="B467" s="11" t="s">
        <v>689</v>
      </c>
      <c r="C467" s="58">
        <v>39.0</v>
      </c>
      <c r="D467" s="59">
        <v>42.0</v>
      </c>
      <c r="E467" s="60">
        <v>81.0</v>
      </c>
      <c r="F467" s="58">
        <v>14.0</v>
      </c>
      <c r="G467" s="59">
        <v>6.0</v>
      </c>
      <c r="H467" s="60">
        <v>20.0</v>
      </c>
      <c r="I467" s="60">
        <v>101.0</v>
      </c>
      <c r="J467" s="60">
        <v>101.0</v>
      </c>
    </row>
    <row r="468" ht="15.75" customHeight="1">
      <c r="A468" s="11" t="s">
        <v>617</v>
      </c>
      <c r="B468" s="11" t="s">
        <v>690</v>
      </c>
      <c r="C468" s="58">
        <v>5.0</v>
      </c>
      <c r="D468" s="59">
        <v>9.0</v>
      </c>
      <c r="E468" s="60">
        <v>14.0</v>
      </c>
      <c r="F468" s="58">
        <v>19.0</v>
      </c>
      <c r="G468" s="59">
        <v>16.0</v>
      </c>
      <c r="H468" s="60">
        <v>35.0</v>
      </c>
      <c r="I468" s="60">
        <v>49.0</v>
      </c>
      <c r="J468" s="60">
        <v>49.0</v>
      </c>
    </row>
    <row r="469" ht="15.75" customHeight="1">
      <c r="A469" s="11" t="s">
        <v>617</v>
      </c>
      <c r="B469" s="11" t="s">
        <v>691</v>
      </c>
      <c r="C469" s="58">
        <v>39.0</v>
      </c>
      <c r="D469" s="59">
        <v>73.0</v>
      </c>
      <c r="E469" s="60">
        <v>112.0</v>
      </c>
      <c r="F469" s="58">
        <v>8.0</v>
      </c>
      <c r="G469" s="59">
        <v>2.0</v>
      </c>
      <c r="H469" s="60">
        <v>10.0</v>
      </c>
      <c r="I469" s="60">
        <v>122.0</v>
      </c>
      <c r="J469" s="60">
        <v>122.0</v>
      </c>
    </row>
    <row r="470" ht="15.75" customHeight="1">
      <c r="A470" s="11" t="s">
        <v>617</v>
      </c>
      <c r="B470" s="11" t="s">
        <v>692</v>
      </c>
      <c r="C470" s="58"/>
      <c r="D470" s="59"/>
      <c r="E470" s="60"/>
      <c r="F470" s="58"/>
      <c r="G470" s="59">
        <v>1.0</v>
      </c>
      <c r="H470" s="60">
        <v>1.0</v>
      </c>
      <c r="I470" s="60">
        <v>1.0</v>
      </c>
      <c r="J470" s="60">
        <v>1.0</v>
      </c>
    </row>
    <row r="471" ht="15.75" customHeight="1">
      <c r="A471" s="11" t="s">
        <v>617</v>
      </c>
      <c r="B471" s="11" t="s">
        <v>693</v>
      </c>
      <c r="C471" s="58"/>
      <c r="D471" s="59"/>
      <c r="E471" s="60"/>
      <c r="F471" s="58">
        <v>1.0</v>
      </c>
      <c r="G471" s="59">
        <v>2.0</v>
      </c>
      <c r="H471" s="60">
        <v>3.0</v>
      </c>
      <c r="I471" s="60">
        <v>3.0</v>
      </c>
      <c r="J471" s="60">
        <v>3.0</v>
      </c>
    </row>
    <row r="472" ht="15.75" customHeight="1">
      <c r="A472" s="11" t="s">
        <v>617</v>
      </c>
      <c r="B472" s="11" t="s">
        <v>694</v>
      </c>
      <c r="C472" s="58"/>
      <c r="D472" s="59">
        <v>2.0</v>
      </c>
      <c r="E472" s="60">
        <v>2.0</v>
      </c>
      <c r="F472" s="58">
        <v>2.0</v>
      </c>
      <c r="G472" s="59"/>
      <c r="H472" s="60">
        <v>2.0</v>
      </c>
      <c r="I472" s="60">
        <v>4.0</v>
      </c>
      <c r="J472" s="60">
        <v>4.0</v>
      </c>
    </row>
    <row r="473" ht="15.75" customHeight="1">
      <c r="A473" s="11" t="s">
        <v>617</v>
      </c>
      <c r="B473" s="11" t="s">
        <v>695</v>
      </c>
      <c r="C473" s="58">
        <v>19.0</v>
      </c>
      <c r="D473" s="59">
        <v>27.0</v>
      </c>
      <c r="E473" s="60">
        <v>46.0</v>
      </c>
      <c r="F473" s="58">
        <v>9.0</v>
      </c>
      <c r="G473" s="59">
        <v>3.0</v>
      </c>
      <c r="H473" s="60">
        <v>12.0</v>
      </c>
      <c r="I473" s="60">
        <v>58.0</v>
      </c>
      <c r="J473" s="60">
        <v>58.0</v>
      </c>
    </row>
    <row r="474" ht="15.75" customHeight="1">
      <c r="A474" s="11" t="s">
        <v>617</v>
      </c>
      <c r="B474" s="11" t="s">
        <v>696</v>
      </c>
      <c r="C474" s="58"/>
      <c r="D474" s="59"/>
      <c r="E474" s="60"/>
      <c r="F474" s="58"/>
      <c r="G474" s="59">
        <v>1.0</v>
      </c>
      <c r="H474" s="60">
        <v>1.0</v>
      </c>
      <c r="I474" s="60">
        <v>1.0</v>
      </c>
      <c r="J474" s="60">
        <v>1.0</v>
      </c>
    </row>
    <row r="475" ht="15.75" customHeight="1">
      <c r="A475" s="11" t="s">
        <v>617</v>
      </c>
      <c r="B475" s="11" t="s">
        <v>697</v>
      </c>
      <c r="C475" s="58"/>
      <c r="D475" s="59">
        <v>1.0</v>
      </c>
      <c r="E475" s="60">
        <v>1.0</v>
      </c>
      <c r="F475" s="58">
        <v>1.0</v>
      </c>
      <c r="G475" s="59">
        <v>2.0</v>
      </c>
      <c r="H475" s="60">
        <v>3.0</v>
      </c>
      <c r="I475" s="60">
        <v>4.0</v>
      </c>
      <c r="J475" s="60">
        <v>4.0</v>
      </c>
    </row>
    <row r="476" ht="15.75" customHeight="1">
      <c r="A476" s="11" t="s">
        <v>617</v>
      </c>
      <c r="B476" s="11" t="s">
        <v>698</v>
      </c>
      <c r="C476" s="58">
        <v>23.0</v>
      </c>
      <c r="D476" s="59">
        <v>45.0</v>
      </c>
      <c r="E476" s="60">
        <v>68.0</v>
      </c>
      <c r="F476" s="58">
        <v>8.0</v>
      </c>
      <c r="G476" s="59">
        <v>5.0</v>
      </c>
      <c r="H476" s="60">
        <v>13.0</v>
      </c>
      <c r="I476" s="60">
        <v>81.0</v>
      </c>
      <c r="J476" s="60">
        <v>81.0</v>
      </c>
    </row>
    <row r="477" ht="15.75" customHeight="1">
      <c r="A477" s="11" t="s">
        <v>617</v>
      </c>
      <c r="B477" s="11" t="s">
        <v>699</v>
      </c>
      <c r="C477" s="58"/>
      <c r="D477" s="59"/>
      <c r="E477" s="60"/>
      <c r="F477" s="58">
        <v>1.0</v>
      </c>
      <c r="G477" s="59"/>
      <c r="H477" s="60">
        <v>1.0</v>
      </c>
      <c r="I477" s="60">
        <v>1.0</v>
      </c>
      <c r="J477" s="60">
        <v>1.0</v>
      </c>
    </row>
    <row r="478" ht="15.75" customHeight="1">
      <c r="A478" s="11" t="s">
        <v>617</v>
      </c>
      <c r="B478" s="11" t="s">
        <v>700</v>
      </c>
      <c r="C478" s="58">
        <v>3.0</v>
      </c>
      <c r="D478" s="59">
        <v>3.0</v>
      </c>
      <c r="E478" s="60">
        <v>6.0</v>
      </c>
      <c r="F478" s="58">
        <v>7.0</v>
      </c>
      <c r="G478" s="59">
        <v>11.0</v>
      </c>
      <c r="H478" s="60">
        <v>18.0</v>
      </c>
      <c r="I478" s="60">
        <v>24.0</v>
      </c>
      <c r="J478" s="60">
        <v>24.0</v>
      </c>
    </row>
    <row r="479" ht="15.75" customHeight="1">
      <c r="A479" s="11" t="s">
        <v>617</v>
      </c>
      <c r="B479" s="11" t="s">
        <v>701</v>
      </c>
      <c r="C479" s="58">
        <v>83.0</v>
      </c>
      <c r="D479" s="59">
        <v>151.0</v>
      </c>
      <c r="E479" s="60">
        <v>234.0</v>
      </c>
      <c r="F479" s="58">
        <v>23.0</v>
      </c>
      <c r="G479" s="59">
        <v>7.0</v>
      </c>
      <c r="H479" s="60">
        <v>30.0</v>
      </c>
      <c r="I479" s="60">
        <v>264.0</v>
      </c>
      <c r="J479" s="60">
        <v>264.0</v>
      </c>
    </row>
    <row r="480" ht="15.75" customHeight="1">
      <c r="A480" s="11" t="s">
        <v>617</v>
      </c>
      <c r="B480" s="11" t="s">
        <v>702</v>
      </c>
      <c r="C480" s="58"/>
      <c r="D480" s="59"/>
      <c r="E480" s="60"/>
      <c r="F480" s="58">
        <v>2.0</v>
      </c>
      <c r="G480" s="59"/>
      <c r="H480" s="60">
        <v>2.0</v>
      </c>
      <c r="I480" s="60">
        <v>2.0</v>
      </c>
      <c r="J480" s="60">
        <v>2.0</v>
      </c>
    </row>
    <row r="481" ht="15.75" customHeight="1">
      <c r="A481" s="11" t="s">
        <v>617</v>
      </c>
      <c r="B481" s="11" t="s">
        <v>703</v>
      </c>
      <c r="C481" s="58">
        <v>15.0</v>
      </c>
      <c r="D481" s="59">
        <v>36.0</v>
      </c>
      <c r="E481" s="60">
        <v>51.0</v>
      </c>
      <c r="F481" s="58">
        <v>9.0</v>
      </c>
      <c r="G481" s="59">
        <v>4.0</v>
      </c>
      <c r="H481" s="60">
        <v>13.0</v>
      </c>
      <c r="I481" s="60">
        <v>64.0</v>
      </c>
      <c r="J481" s="60">
        <v>64.0</v>
      </c>
    </row>
    <row r="482" ht="15.75" customHeight="1">
      <c r="A482" s="11" t="s">
        <v>617</v>
      </c>
      <c r="B482" s="11" t="s">
        <v>704</v>
      </c>
      <c r="C482" s="58"/>
      <c r="D482" s="59"/>
      <c r="E482" s="60"/>
      <c r="F482" s="58">
        <v>4.0</v>
      </c>
      <c r="G482" s="59">
        <v>3.0</v>
      </c>
      <c r="H482" s="60">
        <v>7.0</v>
      </c>
      <c r="I482" s="60">
        <v>7.0</v>
      </c>
      <c r="J482" s="60">
        <v>7.0</v>
      </c>
    </row>
    <row r="483" ht="15.75" customHeight="1">
      <c r="A483" s="11" t="s">
        <v>617</v>
      </c>
      <c r="B483" s="11" t="s">
        <v>705</v>
      </c>
      <c r="C483" s="58"/>
      <c r="D483" s="59"/>
      <c r="E483" s="60"/>
      <c r="F483" s="58"/>
      <c r="G483" s="59">
        <v>2.0</v>
      </c>
      <c r="H483" s="60">
        <v>2.0</v>
      </c>
      <c r="I483" s="60">
        <v>2.0</v>
      </c>
      <c r="J483" s="60">
        <v>2.0</v>
      </c>
    </row>
    <row r="484" ht="15.75" customHeight="1">
      <c r="A484" s="11" t="s">
        <v>617</v>
      </c>
      <c r="B484" s="11" t="s">
        <v>706</v>
      </c>
      <c r="C484" s="58"/>
      <c r="D484" s="59"/>
      <c r="E484" s="60"/>
      <c r="F484" s="58">
        <v>2.0</v>
      </c>
      <c r="G484" s="59">
        <v>4.0</v>
      </c>
      <c r="H484" s="60">
        <v>6.0</v>
      </c>
      <c r="I484" s="60">
        <v>6.0</v>
      </c>
      <c r="J484" s="60">
        <v>6.0</v>
      </c>
    </row>
    <row r="485" ht="15.75" customHeight="1">
      <c r="A485" s="11" t="s">
        <v>617</v>
      </c>
      <c r="B485" s="11" t="s">
        <v>707</v>
      </c>
      <c r="C485" s="58"/>
      <c r="D485" s="59"/>
      <c r="E485" s="60"/>
      <c r="F485" s="58">
        <v>1.0</v>
      </c>
      <c r="G485" s="59"/>
      <c r="H485" s="60">
        <v>1.0</v>
      </c>
      <c r="I485" s="60">
        <v>1.0</v>
      </c>
      <c r="J485" s="60">
        <v>1.0</v>
      </c>
    </row>
    <row r="486" ht="15.75" customHeight="1">
      <c r="A486" s="11" t="s">
        <v>617</v>
      </c>
      <c r="B486" s="11" t="s">
        <v>708</v>
      </c>
      <c r="C486" s="58"/>
      <c r="D486" s="59">
        <v>3.0</v>
      </c>
      <c r="E486" s="60">
        <v>3.0</v>
      </c>
      <c r="F486" s="58">
        <v>3.0</v>
      </c>
      <c r="G486" s="59">
        <v>3.0</v>
      </c>
      <c r="H486" s="60">
        <v>6.0</v>
      </c>
      <c r="I486" s="60">
        <v>9.0</v>
      </c>
      <c r="J486" s="60">
        <v>9.0</v>
      </c>
    </row>
    <row r="487" ht="15.75" customHeight="1">
      <c r="A487" s="11" t="s">
        <v>617</v>
      </c>
      <c r="B487" s="11" t="s">
        <v>709</v>
      </c>
      <c r="C487" s="58">
        <v>22.0</v>
      </c>
      <c r="D487" s="59">
        <v>30.0</v>
      </c>
      <c r="E487" s="60">
        <v>52.0</v>
      </c>
      <c r="F487" s="58">
        <v>53.0</v>
      </c>
      <c r="G487" s="59">
        <v>46.0</v>
      </c>
      <c r="H487" s="60">
        <v>99.0</v>
      </c>
      <c r="I487" s="60">
        <v>151.0</v>
      </c>
      <c r="J487" s="60">
        <v>151.0</v>
      </c>
    </row>
    <row r="488" ht="15.75" customHeight="1">
      <c r="A488" s="11" t="s">
        <v>617</v>
      </c>
      <c r="B488" s="11" t="s">
        <v>710</v>
      </c>
      <c r="C488" s="58"/>
      <c r="D488" s="59"/>
      <c r="E488" s="60"/>
      <c r="F488" s="58">
        <v>4.0</v>
      </c>
      <c r="G488" s="59"/>
      <c r="H488" s="60">
        <v>4.0</v>
      </c>
      <c r="I488" s="60">
        <v>4.0</v>
      </c>
      <c r="J488" s="60">
        <v>4.0</v>
      </c>
    </row>
    <row r="489" ht="15.75" customHeight="1">
      <c r="A489" s="11" t="s">
        <v>617</v>
      </c>
      <c r="B489" s="11" t="s">
        <v>711</v>
      </c>
      <c r="C489" s="58"/>
      <c r="D489" s="59"/>
      <c r="E489" s="60"/>
      <c r="F489" s="58"/>
      <c r="G489" s="59">
        <v>1.0</v>
      </c>
      <c r="H489" s="60">
        <v>1.0</v>
      </c>
      <c r="I489" s="60">
        <v>1.0</v>
      </c>
      <c r="J489" s="60">
        <v>1.0</v>
      </c>
    </row>
    <row r="490" ht="15.75" customHeight="1">
      <c r="A490" s="11" t="s">
        <v>617</v>
      </c>
      <c r="B490" s="11" t="s">
        <v>712</v>
      </c>
      <c r="C490" s="58"/>
      <c r="D490" s="59">
        <v>2.0</v>
      </c>
      <c r="E490" s="60">
        <v>2.0</v>
      </c>
      <c r="F490" s="58">
        <v>1.0</v>
      </c>
      <c r="G490" s="59">
        <v>2.0</v>
      </c>
      <c r="H490" s="60">
        <v>3.0</v>
      </c>
      <c r="I490" s="60">
        <v>5.0</v>
      </c>
      <c r="J490" s="60">
        <v>5.0</v>
      </c>
    </row>
    <row r="491" ht="15.75" customHeight="1">
      <c r="A491" s="11" t="s">
        <v>617</v>
      </c>
      <c r="B491" s="11" t="s">
        <v>713</v>
      </c>
      <c r="C491" s="58">
        <v>274.0</v>
      </c>
      <c r="D491" s="59">
        <v>378.0</v>
      </c>
      <c r="E491" s="60">
        <v>652.0</v>
      </c>
      <c r="F491" s="58">
        <v>119.0</v>
      </c>
      <c r="G491" s="59">
        <v>72.0</v>
      </c>
      <c r="H491" s="60">
        <v>191.0</v>
      </c>
      <c r="I491" s="60">
        <v>843.0</v>
      </c>
      <c r="J491" s="60">
        <v>843.0</v>
      </c>
    </row>
    <row r="492" ht="15.75" customHeight="1">
      <c r="A492" s="11" t="s">
        <v>714</v>
      </c>
      <c r="C492" s="58">
        <v>3356.0</v>
      </c>
      <c r="D492" s="59">
        <v>4745.0</v>
      </c>
      <c r="E492" s="60">
        <v>8101.0</v>
      </c>
      <c r="F492" s="58">
        <v>2955.0</v>
      </c>
      <c r="G492" s="59">
        <v>2090.0</v>
      </c>
      <c r="H492" s="60">
        <v>5045.0</v>
      </c>
      <c r="I492" s="60">
        <v>13146.0</v>
      </c>
      <c r="J492" s="60">
        <v>13146.0</v>
      </c>
    </row>
    <row r="493" ht="15.75" customHeight="1">
      <c r="A493" s="11" t="s">
        <v>715</v>
      </c>
      <c r="B493" s="11" t="s">
        <v>716</v>
      </c>
      <c r="C493" s="58"/>
      <c r="D493" s="59"/>
      <c r="E493" s="60"/>
      <c r="F493" s="58"/>
      <c r="G493" s="59">
        <v>1.0</v>
      </c>
      <c r="H493" s="60">
        <v>1.0</v>
      </c>
      <c r="I493" s="60">
        <v>1.0</v>
      </c>
      <c r="J493" s="60">
        <v>1.0</v>
      </c>
    </row>
    <row r="494" ht="15.75" customHeight="1">
      <c r="A494" s="11" t="s">
        <v>715</v>
      </c>
      <c r="B494" s="11" t="s">
        <v>717</v>
      </c>
      <c r="C494" s="58">
        <v>6.0</v>
      </c>
      <c r="D494" s="59">
        <v>8.0</v>
      </c>
      <c r="E494" s="60">
        <v>14.0</v>
      </c>
      <c r="F494" s="58">
        <v>120.0</v>
      </c>
      <c r="G494" s="59">
        <v>84.0</v>
      </c>
      <c r="H494" s="60">
        <v>204.0</v>
      </c>
      <c r="I494" s="60">
        <v>218.0</v>
      </c>
      <c r="J494" s="60">
        <v>218.0</v>
      </c>
    </row>
    <row r="495" ht="15.75" customHeight="1">
      <c r="A495" s="11" t="s">
        <v>718</v>
      </c>
      <c r="C495" s="58">
        <v>6.0</v>
      </c>
      <c r="D495" s="59">
        <v>8.0</v>
      </c>
      <c r="E495" s="60">
        <v>14.0</v>
      </c>
      <c r="F495" s="58">
        <v>120.0</v>
      </c>
      <c r="G495" s="59">
        <v>85.0</v>
      </c>
      <c r="H495" s="60">
        <v>205.0</v>
      </c>
      <c r="I495" s="60">
        <v>219.0</v>
      </c>
      <c r="J495" s="60">
        <v>219.0</v>
      </c>
    </row>
    <row r="496" ht="15.75" customHeight="1">
      <c r="A496" s="11" t="s">
        <v>719</v>
      </c>
      <c r="B496" s="11" t="s">
        <v>720</v>
      </c>
      <c r="C496" s="58">
        <v>4.0</v>
      </c>
      <c r="D496" s="59">
        <v>5.0</v>
      </c>
      <c r="E496" s="60">
        <v>9.0</v>
      </c>
      <c r="F496" s="58">
        <v>19.0</v>
      </c>
      <c r="G496" s="59">
        <v>7.0</v>
      </c>
      <c r="H496" s="60">
        <v>26.0</v>
      </c>
      <c r="I496" s="60">
        <v>35.0</v>
      </c>
      <c r="J496" s="60">
        <v>35.0</v>
      </c>
    </row>
    <row r="497" ht="15.75" customHeight="1">
      <c r="A497" s="11" t="s">
        <v>719</v>
      </c>
      <c r="B497" s="11" t="s">
        <v>721</v>
      </c>
      <c r="C497" s="58"/>
      <c r="D497" s="59"/>
      <c r="E497" s="60"/>
      <c r="F497" s="58">
        <v>4.0</v>
      </c>
      <c r="G497" s="59">
        <v>4.0</v>
      </c>
      <c r="H497" s="60">
        <v>8.0</v>
      </c>
      <c r="I497" s="60">
        <v>8.0</v>
      </c>
      <c r="J497" s="60">
        <v>8.0</v>
      </c>
    </row>
    <row r="498" ht="15.75" customHeight="1">
      <c r="A498" s="11" t="s">
        <v>722</v>
      </c>
      <c r="C498" s="58">
        <v>4.0</v>
      </c>
      <c r="D498" s="59">
        <v>5.0</v>
      </c>
      <c r="E498" s="60">
        <v>9.0</v>
      </c>
      <c r="F498" s="58">
        <v>23.0</v>
      </c>
      <c r="G498" s="59">
        <v>11.0</v>
      </c>
      <c r="H498" s="60">
        <v>34.0</v>
      </c>
      <c r="I498" s="60">
        <v>43.0</v>
      </c>
      <c r="J498" s="60">
        <v>43.0</v>
      </c>
    </row>
    <row r="499" ht="15.75" customHeight="1">
      <c r="A499" s="11" t="s">
        <v>723</v>
      </c>
      <c r="B499" s="11" t="s">
        <v>724</v>
      </c>
      <c r="C499" s="58">
        <v>96.0</v>
      </c>
      <c r="D499" s="59">
        <v>129.0</v>
      </c>
      <c r="E499" s="60">
        <v>225.0</v>
      </c>
      <c r="F499" s="58">
        <v>56.0</v>
      </c>
      <c r="G499" s="59">
        <v>49.0</v>
      </c>
      <c r="H499" s="60">
        <v>105.0</v>
      </c>
      <c r="I499" s="60">
        <v>330.0</v>
      </c>
      <c r="J499" s="60">
        <v>330.0</v>
      </c>
    </row>
    <row r="500" ht="15.75" customHeight="1">
      <c r="A500" s="11" t="s">
        <v>723</v>
      </c>
      <c r="B500" s="11" t="s">
        <v>725</v>
      </c>
      <c r="C500" s="58">
        <v>2.0</v>
      </c>
      <c r="D500" s="59">
        <v>2.0</v>
      </c>
      <c r="E500" s="60">
        <v>4.0</v>
      </c>
      <c r="F500" s="58"/>
      <c r="G500" s="59"/>
      <c r="H500" s="60"/>
      <c r="I500" s="60">
        <v>4.0</v>
      </c>
      <c r="J500" s="60">
        <v>4.0</v>
      </c>
    </row>
    <row r="501" ht="15.75" customHeight="1">
      <c r="A501" s="11" t="s">
        <v>723</v>
      </c>
      <c r="B501" s="11" t="s">
        <v>726</v>
      </c>
      <c r="C501" s="58"/>
      <c r="D501" s="59">
        <v>1.0</v>
      </c>
      <c r="E501" s="60">
        <v>1.0</v>
      </c>
      <c r="F501" s="58">
        <v>1.0</v>
      </c>
      <c r="G501" s="59"/>
      <c r="H501" s="60">
        <v>1.0</v>
      </c>
      <c r="I501" s="60">
        <v>2.0</v>
      </c>
      <c r="J501" s="60">
        <v>2.0</v>
      </c>
    </row>
    <row r="502" ht="15.75" customHeight="1">
      <c r="A502" s="11" t="s">
        <v>723</v>
      </c>
      <c r="B502" s="11" t="s">
        <v>727</v>
      </c>
      <c r="C502" s="58"/>
      <c r="D502" s="59"/>
      <c r="E502" s="60"/>
      <c r="F502" s="58">
        <v>4.0</v>
      </c>
      <c r="G502" s="59"/>
      <c r="H502" s="60">
        <v>4.0</v>
      </c>
      <c r="I502" s="60">
        <v>4.0</v>
      </c>
      <c r="J502" s="60">
        <v>4.0</v>
      </c>
    </row>
    <row r="503" ht="15.75" customHeight="1">
      <c r="A503" s="11" t="s">
        <v>723</v>
      </c>
      <c r="B503" s="11" t="s">
        <v>728</v>
      </c>
      <c r="C503" s="58"/>
      <c r="D503" s="59"/>
      <c r="E503" s="60"/>
      <c r="F503" s="58">
        <v>2.0</v>
      </c>
      <c r="G503" s="59">
        <v>1.0</v>
      </c>
      <c r="H503" s="60">
        <v>3.0</v>
      </c>
      <c r="I503" s="60">
        <v>3.0</v>
      </c>
      <c r="J503" s="60">
        <v>3.0</v>
      </c>
    </row>
    <row r="504" ht="15.75" customHeight="1">
      <c r="A504" s="11" t="s">
        <v>723</v>
      </c>
      <c r="B504" s="11" t="s">
        <v>729</v>
      </c>
      <c r="C504" s="58"/>
      <c r="D504" s="59"/>
      <c r="E504" s="60"/>
      <c r="F504" s="58">
        <v>2.0</v>
      </c>
      <c r="G504" s="59">
        <v>6.0</v>
      </c>
      <c r="H504" s="60">
        <v>8.0</v>
      </c>
      <c r="I504" s="60">
        <v>8.0</v>
      </c>
      <c r="J504" s="60">
        <v>8.0</v>
      </c>
    </row>
    <row r="505" ht="15.75" customHeight="1">
      <c r="A505" s="11" t="s">
        <v>723</v>
      </c>
      <c r="B505" s="11" t="s">
        <v>730</v>
      </c>
      <c r="C505" s="58"/>
      <c r="D505" s="59"/>
      <c r="E505" s="60"/>
      <c r="F505" s="58">
        <v>1.0</v>
      </c>
      <c r="G505" s="59">
        <v>1.0</v>
      </c>
      <c r="H505" s="60">
        <v>2.0</v>
      </c>
      <c r="I505" s="60">
        <v>2.0</v>
      </c>
      <c r="J505" s="60">
        <v>2.0</v>
      </c>
      <c r="K505" s="54" t="str">
        <f>+GETPIVOTDATA("[Measures].[Total]",$A$4,"[Tipo Identificacion].[Tipo Identificación]","[Tipo Identificacion].[Tipo Identificación].&amp;[PE]","[Geografia].[Geografia]","[Geografia].[Geografia].[Municipio].&amp;[47001 - SANTA MARTA]","[Regimen].[Tipo Regimen]","[Regimen].[Tipo Regimen].&amp;[SUBSIDIADO]")/GETPIVOTDATA("[Measures].[Total]",$A$4,"[Tipo Identificacion].[Tipo Identificación]","[Tipo Identificacion].[Tipo Identificación].&amp;[PE]","[Geografia].[Geografia]","[Geografia].[Geografia].[Municipio].&amp;[47001 - SANTA MARTA]")*100</f>
        <v>#REF!</v>
      </c>
    </row>
    <row r="506" ht="15.75" customHeight="1">
      <c r="A506" s="11" t="s">
        <v>723</v>
      </c>
      <c r="B506" s="11" t="s">
        <v>731</v>
      </c>
      <c r="C506" s="58"/>
      <c r="D506" s="59"/>
      <c r="E506" s="60"/>
      <c r="F506" s="58">
        <v>1.0</v>
      </c>
      <c r="G506" s="59"/>
      <c r="H506" s="60">
        <v>1.0</v>
      </c>
      <c r="I506" s="60">
        <v>1.0</v>
      </c>
      <c r="J506" s="60">
        <v>1.0</v>
      </c>
      <c r="K506" s="54" t="str">
        <f>+GETPIVOTDATA("[Measures].[Total]",$A$4,"[Tipo Identificacion].[Tipo Identificación]","[Tipo Identificacion].[Tipo Identificación].&amp;[PE]","[Geografia].[Geografia]","[Geografia].[Geografia].[Municipio].&amp;[47001 - SANTA MARTA]","[Regimen].[Tipo Regimen]","[Regimen].[Tipo Regimen].&amp;[SUBSIDIADO]","[Género].[Genero]","[Género].[Genero].&amp;[FEMENINO]")/GETPIVOTDATA("[Measures].[Total]",$A$4,"[Tipo Identificacion].[Tipo Identificación]","[Tipo Identificacion].[Tipo Identificación].&amp;[PE]","[Geografia].[Geografia]","[Geografia].[Geografia].[Municipio].&amp;[47001 - SANTA MARTA]","[Regimen].[Tipo Regimen]","[Regimen].[Tipo Regimen].&amp;[SUBSIDIADO]")*100</f>
        <v>#REF!</v>
      </c>
    </row>
    <row r="507" ht="15.75" customHeight="1">
      <c r="A507" s="11" t="s">
        <v>723</v>
      </c>
      <c r="B507" s="11" t="s">
        <v>732</v>
      </c>
      <c r="C507" s="58"/>
      <c r="D507" s="59">
        <v>8.0</v>
      </c>
      <c r="E507" s="60">
        <v>8.0</v>
      </c>
      <c r="F507" s="58">
        <v>3.0</v>
      </c>
      <c r="G507" s="59">
        <v>2.0</v>
      </c>
      <c r="H507" s="60">
        <v>5.0</v>
      </c>
      <c r="I507" s="60">
        <v>13.0</v>
      </c>
      <c r="J507" s="60">
        <v>13.0</v>
      </c>
      <c r="K507" s="54" t="str">
        <f>+GETPIVOTDATA("[Measures].[Total]",$A$4,"[Tipo Identificacion].[Tipo Identificación]","[Tipo Identificacion].[Tipo Identificación].&amp;[PE]","[Geografia].[Geografia]","[Geografia].[Geografia].[Municipio].&amp;[47001 - SANTA MARTA]","[Regimen].[Tipo Regimen]","[Regimen].[Tipo Regimen].&amp;[SUBSIDIADO]","[Género].[Genero]","[Género].[Genero].&amp;[MASCULINO]")/GETPIVOTDATA("[Measures].[Total]",$A$4,"[Tipo Identificacion].[Tipo Identificación]","[Tipo Identificacion].[Tipo Identificación].&amp;[PE]","[Geografia].[Geografia]","[Geografia].[Geografia].[Municipio].&amp;[47001 - SANTA MARTA]","[Regimen].[Tipo Regimen]","[Regimen].[Tipo Regimen].&amp;[SUBSIDIADO]")*100</f>
        <v>#REF!</v>
      </c>
    </row>
    <row r="508" ht="15.75" customHeight="1">
      <c r="A508" s="11" t="s">
        <v>723</v>
      </c>
      <c r="B508" s="11" t="s">
        <v>733</v>
      </c>
      <c r="C508" s="58"/>
      <c r="D508" s="59">
        <v>3.0</v>
      </c>
      <c r="E508" s="60">
        <v>3.0</v>
      </c>
      <c r="F508" s="58">
        <v>7.0</v>
      </c>
      <c r="G508" s="59">
        <v>1.0</v>
      </c>
      <c r="H508" s="60">
        <v>8.0</v>
      </c>
      <c r="I508" s="60">
        <v>11.0</v>
      </c>
      <c r="J508" s="60">
        <v>11.0</v>
      </c>
    </row>
    <row r="509" ht="15.75" customHeight="1">
      <c r="A509" s="11" t="s">
        <v>723</v>
      </c>
      <c r="B509" s="11" t="s">
        <v>734</v>
      </c>
      <c r="C509" s="58"/>
      <c r="D509" s="59">
        <v>1.0</v>
      </c>
      <c r="E509" s="60">
        <v>1.0</v>
      </c>
      <c r="F509" s="58">
        <v>2.0</v>
      </c>
      <c r="G509" s="59">
        <v>4.0</v>
      </c>
      <c r="H509" s="60">
        <v>6.0</v>
      </c>
      <c r="I509" s="60">
        <v>7.0</v>
      </c>
      <c r="J509" s="60">
        <v>7.0</v>
      </c>
    </row>
    <row r="510" ht="15.75" customHeight="1">
      <c r="A510" s="11" t="s">
        <v>723</v>
      </c>
      <c r="B510" s="11" t="s">
        <v>735</v>
      </c>
      <c r="C510" s="58"/>
      <c r="D510" s="59">
        <v>2.0</v>
      </c>
      <c r="E510" s="60">
        <v>2.0</v>
      </c>
      <c r="F510" s="58">
        <v>3.0</v>
      </c>
      <c r="G510" s="59">
        <v>2.0</v>
      </c>
      <c r="H510" s="60">
        <v>5.0</v>
      </c>
      <c r="I510" s="60">
        <v>7.0</v>
      </c>
      <c r="J510" s="60">
        <v>7.0</v>
      </c>
    </row>
    <row r="511" ht="15.75" customHeight="1">
      <c r="A511" s="11" t="s">
        <v>723</v>
      </c>
      <c r="B511" s="11" t="s">
        <v>736</v>
      </c>
      <c r="C511" s="58"/>
      <c r="D511" s="59">
        <v>2.0</v>
      </c>
      <c r="E511" s="60">
        <v>2.0</v>
      </c>
      <c r="F511" s="58">
        <v>5.0</v>
      </c>
      <c r="G511" s="59">
        <v>3.0</v>
      </c>
      <c r="H511" s="60">
        <v>8.0</v>
      </c>
      <c r="I511" s="60">
        <v>10.0</v>
      </c>
      <c r="J511" s="60">
        <v>10.0</v>
      </c>
    </row>
    <row r="512" ht="15.75" customHeight="1">
      <c r="A512" s="11" t="s">
        <v>723</v>
      </c>
      <c r="B512" s="11" t="s">
        <v>737</v>
      </c>
      <c r="C512" s="58"/>
      <c r="D512" s="59"/>
      <c r="E512" s="60"/>
      <c r="F512" s="58">
        <v>5.0</v>
      </c>
      <c r="G512" s="59">
        <v>2.0</v>
      </c>
      <c r="H512" s="60">
        <v>7.0</v>
      </c>
      <c r="I512" s="60">
        <v>7.0</v>
      </c>
      <c r="J512" s="60">
        <v>7.0</v>
      </c>
    </row>
    <row r="513" ht="15.75" customHeight="1">
      <c r="A513" s="11" t="s">
        <v>723</v>
      </c>
      <c r="B513" s="11" t="s">
        <v>738</v>
      </c>
      <c r="C513" s="58"/>
      <c r="D513" s="59"/>
      <c r="E513" s="60"/>
      <c r="F513" s="58">
        <v>4.0</v>
      </c>
      <c r="G513" s="59">
        <v>3.0</v>
      </c>
      <c r="H513" s="60">
        <v>7.0</v>
      </c>
      <c r="I513" s="60">
        <v>7.0</v>
      </c>
      <c r="J513" s="60">
        <v>7.0</v>
      </c>
    </row>
    <row r="514" ht="15.75" customHeight="1">
      <c r="A514" s="11" t="s">
        <v>723</v>
      </c>
      <c r="B514" s="11" t="s">
        <v>739</v>
      </c>
      <c r="C514" s="58">
        <v>16.0</v>
      </c>
      <c r="D514" s="59">
        <v>33.0</v>
      </c>
      <c r="E514" s="60">
        <v>49.0</v>
      </c>
      <c r="F514" s="58">
        <v>35.0</v>
      </c>
      <c r="G514" s="59">
        <v>35.0</v>
      </c>
      <c r="H514" s="60">
        <v>70.0</v>
      </c>
      <c r="I514" s="60">
        <v>119.0</v>
      </c>
      <c r="J514" s="60">
        <v>119.0</v>
      </c>
    </row>
    <row r="515" ht="15.75" customHeight="1">
      <c r="A515" s="11" t="s">
        <v>723</v>
      </c>
      <c r="B515" s="11" t="s">
        <v>740</v>
      </c>
      <c r="C515" s="58">
        <v>1.0</v>
      </c>
      <c r="D515" s="59"/>
      <c r="E515" s="60">
        <v>1.0</v>
      </c>
      <c r="F515" s="58">
        <v>2.0</v>
      </c>
      <c r="G515" s="59">
        <v>1.0</v>
      </c>
      <c r="H515" s="60">
        <v>3.0</v>
      </c>
      <c r="I515" s="60">
        <v>4.0</v>
      </c>
      <c r="J515" s="60">
        <v>4.0</v>
      </c>
    </row>
    <row r="516" ht="15.75" customHeight="1">
      <c r="A516" s="11" t="s">
        <v>723</v>
      </c>
      <c r="B516" s="11" t="s">
        <v>741</v>
      </c>
      <c r="C516" s="58"/>
      <c r="D516" s="59"/>
      <c r="E516" s="60"/>
      <c r="F516" s="58">
        <v>1.0</v>
      </c>
      <c r="G516" s="59">
        <v>1.0</v>
      </c>
      <c r="H516" s="60">
        <v>2.0</v>
      </c>
      <c r="I516" s="60">
        <v>2.0</v>
      </c>
      <c r="J516" s="60">
        <v>2.0</v>
      </c>
    </row>
    <row r="517" ht="15.75" customHeight="1">
      <c r="A517" s="11" t="s">
        <v>723</v>
      </c>
      <c r="B517" s="11" t="s">
        <v>742</v>
      </c>
      <c r="C517" s="58"/>
      <c r="D517" s="59">
        <v>1.0</v>
      </c>
      <c r="E517" s="60">
        <v>1.0</v>
      </c>
      <c r="F517" s="58">
        <v>1.0</v>
      </c>
      <c r="G517" s="59"/>
      <c r="H517" s="60">
        <v>1.0</v>
      </c>
      <c r="I517" s="60">
        <v>2.0</v>
      </c>
      <c r="J517" s="60">
        <v>2.0</v>
      </c>
    </row>
    <row r="518" ht="15.75" customHeight="1">
      <c r="A518" s="11" t="s">
        <v>723</v>
      </c>
      <c r="B518" s="11" t="s">
        <v>743</v>
      </c>
      <c r="C518" s="58"/>
      <c r="D518" s="59"/>
      <c r="E518" s="60"/>
      <c r="F518" s="58">
        <v>3.0</v>
      </c>
      <c r="G518" s="59"/>
      <c r="H518" s="60">
        <v>3.0</v>
      </c>
      <c r="I518" s="60">
        <v>3.0</v>
      </c>
      <c r="J518" s="60">
        <v>3.0</v>
      </c>
    </row>
    <row r="519" ht="15.75" customHeight="1">
      <c r="A519" s="11" t="s">
        <v>723</v>
      </c>
      <c r="B519" s="11" t="s">
        <v>744</v>
      </c>
      <c r="C519" s="58"/>
      <c r="D519" s="59"/>
      <c r="E519" s="60"/>
      <c r="F519" s="58"/>
      <c r="G519" s="59">
        <v>1.0</v>
      </c>
      <c r="H519" s="60">
        <v>1.0</v>
      </c>
      <c r="I519" s="60">
        <v>1.0</v>
      </c>
      <c r="J519" s="60">
        <v>1.0</v>
      </c>
    </row>
    <row r="520" ht="15.75" customHeight="1">
      <c r="A520" s="11" t="s">
        <v>723</v>
      </c>
      <c r="B520" s="11" t="s">
        <v>745</v>
      </c>
      <c r="C520" s="58"/>
      <c r="D520" s="59">
        <v>1.0</v>
      </c>
      <c r="E520" s="60">
        <v>1.0</v>
      </c>
      <c r="F520" s="58">
        <v>1.0</v>
      </c>
      <c r="G520" s="59">
        <v>3.0</v>
      </c>
      <c r="H520" s="60">
        <v>4.0</v>
      </c>
      <c r="I520" s="60">
        <v>5.0</v>
      </c>
      <c r="J520" s="60">
        <v>5.0</v>
      </c>
    </row>
    <row r="521" ht="15.75" customHeight="1">
      <c r="A521" s="11" t="s">
        <v>723</v>
      </c>
      <c r="B521" s="11" t="s">
        <v>746</v>
      </c>
      <c r="C521" s="58"/>
      <c r="D521" s="59"/>
      <c r="E521" s="60"/>
      <c r="F521" s="58">
        <v>1.0</v>
      </c>
      <c r="G521" s="59">
        <v>2.0</v>
      </c>
      <c r="H521" s="60">
        <v>3.0</v>
      </c>
      <c r="I521" s="60">
        <v>3.0</v>
      </c>
      <c r="J521" s="60">
        <v>3.0</v>
      </c>
    </row>
    <row r="522" ht="15.75" customHeight="1">
      <c r="A522" s="11" t="s">
        <v>723</v>
      </c>
      <c r="B522" s="11" t="s">
        <v>747</v>
      </c>
      <c r="C522" s="58"/>
      <c r="D522" s="59"/>
      <c r="E522" s="60"/>
      <c r="F522" s="58">
        <v>2.0</v>
      </c>
      <c r="G522" s="59"/>
      <c r="H522" s="60">
        <v>2.0</v>
      </c>
      <c r="I522" s="60">
        <v>2.0</v>
      </c>
      <c r="J522" s="60">
        <v>2.0</v>
      </c>
    </row>
    <row r="523" ht="15.75" customHeight="1">
      <c r="A523" s="11" t="s">
        <v>723</v>
      </c>
      <c r="B523" s="11" t="s">
        <v>748</v>
      </c>
      <c r="C523" s="58"/>
      <c r="D523" s="59">
        <v>1.0</v>
      </c>
      <c r="E523" s="60">
        <v>1.0</v>
      </c>
      <c r="F523" s="58"/>
      <c r="G523" s="59"/>
      <c r="H523" s="60"/>
      <c r="I523" s="60">
        <v>1.0</v>
      </c>
      <c r="J523" s="60">
        <v>1.0</v>
      </c>
      <c r="K523" s="60">
        <v>623.0</v>
      </c>
    </row>
    <row r="524" ht="15.75" customHeight="1">
      <c r="A524" s="11" t="s">
        <v>723</v>
      </c>
      <c r="B524" s="11" t="s">
        <v>749</v>
      </c>
      <c r="C524" s="58"/>
      <c r="D524" s="59">
        <v>1.0</v>
      </c>
      <c r="E524" s="60">
        <v>1.0</v>
      </c>
      <c r="F524" s="58">
        <v>2.0</v>
      </c>
      <c r="G524" s="59">
        <v>2.0</v>
      </c>
      <c r="H524" s="60">
        <v>4.0</v>
      </c>
      <c r="I524" s="60">
        <v>5.0</v>
      </c>
      <c r="J524" s="60">
        <v>5.0</v>
      </c>
      <c r="K524" s="60">
        <v>763.0</v>
      </c>
      <c r="L524" s="54">
        <f>+K523/K525*100</f>
        <v>44.94949495</v>
      </c>
    </row>
    <row r="525" ht="15.75" customHeight="1">
      <c r="A525" s="11" t="s">
        <v>723</v>
      </c>
      <c r="B525" s="11" t="s">
        <v>750</v>
      </c>
      <c r="C525" s="58">
        <v>1.0</v>
      </c>
      <c r="D525" s="59">
        <v>1.0</v>
      </c>
      <c r="E525" s="60">
        <v>2.0</v>
      </c>
      <c r="F525" s="58"/>
      <c r="G525" s="59"/>
      <c r="H525" s="60"/>
      <c r="I525" s="60">
        <v>2.0</v>
      </c>
      <c r="J525" s="60">
        <v>2.0</v>
      </c>
      <c r="K525" s="60">
        <v>1386.0</v>
      </c>
      <c r="L525" s="54">
        <f>+K524/K525*100</f>
        <v>55.05050505</v>
      </c>
    </row>
    <row r="526" ht="15.75" customHeight="1">
      <c r="A526" s="11" t="s">
        <v>751</v>
      </c>
      <c r="C526" s="58">
        <v>116.0</v>
      </c>
      <c r="D526" s="59">
        <v>186.0</v>
      </c>
      <c r="E526" s="60">
        <v>302.0</v>
      </c>
      <c r="F526" s="58">
        <v>144.0</v>
      </c>
      <c r="G526" s="59">
        <v>119.0</v>
      </c>
      <c r="H526" s="60">
        <v>263.0</v>
      </c>
      <c r="I526" s="60">
        <v>565.0</v>
      </c>
      <c r="J526" s="60">
        <v>565.0</v>
      </c>
      <c r="K526" s="60">
        <v>1471.0</v>
      </c>
    </row>
    <row r="527" ht="15.75" customHeight="1">
      <c r="A527" s="11" t="s">
        <v>752</v>
      </c>
      <c r="B527" s="11" t="s">
        <v>753</v>
      </c>
      <c r="C527" s="58">
        <v>67.0</v>
      </c>
      <c r="D527" s="59">
        <v>99.0</v>
      </c>
      <c r="E527" s="60">
        <v>166.0</v>
      </c>
      <c r="F527" s="58">
        <v>2281.0</v>
      </c>
      <c r="G527" s="59">
        <v>1629.0</v>
      </c>
      <c r="H527" s="60">
        <v>3910.0</v>
      </c>
      <c r="I527" s="60">
        <v>4076.0</v>
      </c>
      <c r="J527" s="60">
        <v>4076.0</v>
      </c>
      <c r="K527" s="54">
        <f>+K525/K526*100</f>
        <v>94.22161795</v>
      </c>
    </row>
    <row r="528" ht="15.75" customHeight="1">
      <c r="A528" s="11" t="s">
        <v>752</v>
      </c>
      <c r="B528" s="11" t="s">
        <v>754</v>
      </c>
      <c r="C528" s="58">
        <v>9.0</v>
      </c>
      <c r="D528" s="59">
        <v>4.0</v>
      </c>
      <c r="E528" s="60">
        <v>13.0</v>
      </c>
      <c r="F528" s="58">
        <v>64.0</v>
      </c>
      <c r="G528" s="59">
        <v>32.0</v>
      </c>
      <c r="H528" s="60">
        <v>96.0</v>
      </c>
      <c r="I528" s="60">
        <v>109.0</v>
      </c>
      <c r="J528" s="60">
        <v>109.0</v>
      </c>
    </row>
    <row r="529" ht="15.75" customHeight="1">
      <c r="A529" s="11" t="s">
        <v>752</v>
      </c>
      <c r="B529" s="11" t="s">
        <v>755</v>
      </c>
      <c r="C529" s="58">
        <v>2.0</v>
      </c>
      <c r="D529" s="59"/>
      <c r="E529" s="60">
        <v>2.0</v>
      </c>
      <c r="F529" s="58">
        <v>28.0</v>
      </c>
      <c r="G529" s="59">
        <v>13.0</v>
      </c>
      <c r="H529" s="60">
        <v>41.0</v>
      </c>
      <c r="I529" s="60">
        <v>43.0</v>
      </c>
      <c r="J529" s="60">
        <v>43.0</v>
      </c>
    </row>
    <row r="530" ht="15.75" customHeight="1">
      <c r="A530" s="11" t="s">
        <v>752</v>
      </c>
      <c r="B530" s="11" t="s">
        <v>756</v>
      </c>
      <c r="C530" s="58"/>
      <c r="D530" s="59">
        <v>4.0</v>
      </c>
      <c r="E530" s="60">
        <v>4.0</v>
      </c>
      <c r="F530" s="58">
        <v>94.0</v>
      </c>
      <c r="G530" s="59">
        <v>63.0</v>
      </c>
      <c r="H530" s="60">
        <v>157.0</v>
      </c>
      <c r="I530" s="60">
        <v>161.0</v>
      </c>
      <c r="J530" s="60">
        <v>161.0</v>
      </c>
    </row>
    <row r="531" ht="15.75" customHeight="1">
      <c r="A531" s="11" t="s">
        <v>752</v>
      </c>
      <c r="B531" s="11" t="s">
        <v>757</v>
      </c>
      <c r="C531" s="58"/>
      <c r="D531" s="59"/>
      <c r="E531" s="60"/>
      <c r="F531" s="58">
        <v>23.0</v>
      </c>
      <c r="G531" s="59">
        <v>11.0</v>
      </c>
      <c r="H531" s="60">
        <v>34.0</v>
      </c>
      <c r="I531" s="60">
        <v>34.0</v>
      </c>
      <c r="J531" s="60">
        <v>34.0</v>
      </c>
    </row>
    <row r="532" ht="15.75" customHeight="1">
      <c r="A532" s="11" t="s">
        <v>752</v>
      </c>
      <c r="B532" s="11" t="s">
        <v>758</v>
      </c>
      <c r="C532" s="58"/>
      <c r="D532" s="59"/>
      <c r="E532" s="60"/>
      <c r="F532" s="58">
        <v>54.0</v>
      </c>
      <c r="G532" s="59">
        <v>38.0</v>
      </c>
      <c r="H532" s="60">
        <v>92.0</v>
      </c>
      <c r="I532" s="60">
        <v>92.0</v>
      </c>
      <c r="J532" s="60">
        <v>92.0</v>
      </c>
    </row>
    <row r="533" ht="15.75" customHeight="1">
      <c r="A533" s="11" t="s">
        <v>752</v>
      </c>
      <c r="B533" s="11" t="s">
        <v>759</v>
      </c>
      <c r="C533" s="58">
        <v>10.0</v>
      </c>
      <c r="D533" s="59">
        <v>7.0</v>
      </c>
      <c r="E533" s="60">
        <v>17.0</v>
      </c>
      <c r="F533" s="58">
        <v>278.0</v>
      </c>
      <c r="G533" s="59">
        <v>130.0</v>
      </c>
      <c r="H533" s="60">
        <v>408.0</v>
      </c>
      <c r="I533" s="60">
        <v>425.0</v>
      </c>
      <c r="J533" s="60">
        <v>425.0</v>
      </c>
    </row>
    <row r="534" ht="15.75" customHeight="1">
      <c r="A534" s="11" t="s">
        <v>752</v>
      </c>
      <c r="B534" s="11" t="s">
        <v>760</v>
      </c>
      <c r="C534" s="58">
        <v>3.0</v>
      </c>
      <c r="D534" s="59">
        <v>3.0</v>
      </c>
      <c r="E534" s="60">
        <v>6.0</v>
      </c>
      <c r="F534" s="58">
        <v>88.0</v>
      </c>
      <c r="G534" s="59">
        <v>48.0</v>
      </c>
      <c r="H534" s="60">
        <v>136.0</v>
      </c>
      <c r="I534" s="60">
        <v>142.0</v>
      </c>
      <c r="J534" s="60">
        <v>142.0</v>
      </c>
    </row>
    <row r="535" ht="15.75" customHeight="1">
      <c r="A535" s="11" t="s">
        <v>752</v>
      </c>
      <c r="B535" s="11" t="s">
        <v>761</v>
      </c>
      <c r="C535" s="58"/>
      <c r="D535" s="59"/>
      <c r="E535" s="60"/>
      <c r="F535" s="58">
        <v>13.0</v>
      </c>
      <c r="G535" s="59">
        <v>6.0</v>
      </c>
      <c r="H535" s="60">
        <v>19.0</v>
      </c>
      <c r="I535" s="60">
        <v>19.0</v>
      </c>
      <c r="J535" s="60">
        <v>19.0</v>
      </c>
    </row>
    <row r="536" ht="15.75" customHeight="1">
      <c r="A536" s="11" t="s">
        <v>752</v>
      </c>
      <c r="B536" s="11" t="s">
        <v>762</v>
      </c>
      <c r="C536" s="58">
        <v>28.0</v>
      </c>
      <c r="D536" s="59">
        <v>35.0</v>
      </c>
      <c r="E536" s="60">
        <v>63.0</v>
      </c>
      <c r="F536" s="58">
        <v>806.0</v>
      </c>
      <c r="G536" s="59">
        <v>547.0</v>
      </c>
      <c r="H536" s="60">
        <v>1353.0</v>
      </c>
      <c r="I536" s="60">
        <v>1416.0</v>
      </c>
      <c r="J536" s="60">
        <v>1416.0</v>
      </c>
    </row>
    <row r="537" ht="15.75" customHeight="1">
      <c r="A537" s="11" t="s">
        <v>752</v>
      </c>
      <c r="B537" s="11" t="s">
        <v>763</v>
      </c>
      <c r="C537" s="58"/>
      <c r="D537" s="59"/>
      <c r="E537" s="60"/>
      <c r="F537" s="58">
        <v>58.0</v>
      </c>
      <c r="G537" s="59">
        <v>46.0</v>
      </c>
      <c r="H537" s="60">
        <v>104.0</v>
      </c>
      <c r="I537" s="60">
        <v>104.0</v>
      </c>
      <c r="J537" s="60">
        <v>104.0</v>
      </c>
    </row>
    <row r="538" ht="15.75" customHeight="1">
      <c r="A538" s="11" t="s">
        <v>752</v>
      </c>
      <c r="B538" s="11" t="s">
        <v>764</v>
      </c>
      <c r="C538" s="58">
        <v>4.0</v>
      </c>
      <c r="D538" s="59">
        <v>5.0</v>
      </c>
      <c r="E538" s="60">
        <v>9.0</v>
      </c>
      <c r="F538" s="58">
        <v>94.0</v>
      </c>
      <c r="G538" s="59">
        <v>77.0</v>
      </c>
      <c r="H538" s="60">
        <v>171.0</v>
      </c>
      <c r="I538" s="60">
        <v>180.0</v>
      </c>
      <c r="J538" s="60">
        <v>180.0</v>
      </c>
    </row>
    <row r="539" ht="15.75" customHeight="1">
      <c r="A539" s="11" t="s">
        <v>752</v>
      </c>
      <c r="B539" s="11" t="s">
        <v>765</v>
      </c>
      <c r="C539" s="58">
        <v>4.0</v>
      </c>
      <c r="D539" s="59">
        <v>5.0</v>
      </c>
      <c r="E539" s="60">
        <v>9.0</v>
      </c>
      <c r="F539" s="58">
        <v>109.0</v>
      </c>
      <c r="G539" s="59">
        <v>76.0</v>
      </c>
      <c r="H539" s="60">
        <v>185.0</v>
      </c>
      <c r="I539" s="60">
        <v>194.0</v>
      </c>
      <c r="J539" s="60">
        <v>194.0</v>
      </c>
    </row>
    <row r="540" ht="15.75" customHeight="1">
      <c r="A540" s="11" t="s">
        <v>752</v>
      </c>
      <c r="B540" s="11" t="s">
        <v>766</v>
      </c>
      <c r="C540" s="58"/>
      <c r="D540" s="59">
        <v>1.0</v>
      </c>
      <c r="E540" s="60">
        <v>1.0</v>
      </c>
      <c r="F540" s="58">
        <v>19.0</v>
      </c>
      <c r="G540" s="59">
        <v>17.0</v>
      </c>
      <c r="H540" s="60">
        <v>36.0</v>
      </c>
      <c r="I540" s="60">
        <v>37.0</v>
      </c>
      <c r="J540" s="60">
        <v>37.0</v>
      </c>
    </row>
    <row r="541" ht="15.75" customHeight="1">
      <c r="A541" s="11" t="s">
        <v>752</v>
      </c>
      <c r="B541" s="11" t="s">
        <v>767</v>
      </c>
      <c r="C541" s="58"/>
      <c r="D541" s="59">
        <v>1.0</v>
      </c>
      <c r="E541" s="60">
        <v>1.0</v>
      </c>
      <c r="F541" s="58">
        <v>152.0</v>
      </c>
      <c r="G541" s="59">
        <v>79.0</v>
      </c>
      <c r="H541" s="60">
        <v>231.0</v>
      </c>
      <c r="I541" s="60">
        <v>232.0</v>
      </c>
      <c r="J541" s="60">
        <v>232.0</v>
      </c>
    </row>
    <row r="542" ht="15.75" customHeight="1">
      <c r="A542" s="11" t="s">
        <v>768</v>
      </c>
      <c r="C542" s="58">
        <v>127.0</v>
      </c>
      <c r="D542" s="59">
        <v>164.0</v>
      </c>
      <c r="E542" s="60">
        <v>291.0</v>
      </c>
      <c r="F542" s="58">
        <v>4161.0</v>
      </c>
      <c r="G542" s="59">
        <v>2812.0</v>
      </c>
      <c r="H542" s="60">
        <v>6973.0</v>
      </c>
      <c r="I542" s="60">
        <v>7264.0</v>
      </c>
      <c r="J542" s="60">
        <v>7264.0</v>
      </c>
    </row>
    <row r="543" ht="15.75" customHeight="1">
      <c r="A543" s="11" t="s">
        <v>769</v>
      </c>
      <c r="B543" s="11" t="s">
        <v>770</v>
      </c>
      <c r="C543" s="58">
        <v>469.0</v>
      </c>
      <c r="D543" s="59">
        <v>636.0</v>
      </c>
      <c r="E543" s="60">
        <v>1105.0</v>
      </c>
      <c r="F543" s="58">
        <v>3001.0</v>
      </c>
      <c r="G543" s="59">
        <v>2257.0</v>
      </c>
      <c r="H543" s="60">
        <v>5258.0</v>
      </c>
      <c r="I543" s="60">
        <v>6363.0</v>
      </c>
      <c r="J543" s="60">
        <v>6363.0</v>
      </c>
    </row>
    <row r="544" ht="15.75" customHeight="1">
      <c r="A544" s="11" t="s">
        <v>769</v>
      </c>
      <c r="B544" s="11" t="s">
        <v>771</v>
      </c>
      <c r="C544" s="58">
        <v>1.0</v>
      </c>
      <c r="D544" s="59"/>
      <c r="E544" s="60">
        <v>1.0</v>
      </c>
      <c r="F544" s="58">
        <v>7.0</v>
      </c>
      <c r="G544" s="59">
        <v>12.0</v>
      </c>
      <c r="H544" s="60">
        <v>19.0</v>
      </c>
      <c r="I544" s="60">
        <v>20.0</v>
      </c>
      <c r="J544" s="60">
        <v>20.0</v>
      </c>
    </row>
    <row r="545" ht="15.75" customHeight="1">
      <c r="A545" s="11" t="s">
        <v>769</v>
      </c>
      <c r="B545" s="11" t="s">
        <v>772</v>
      </c>
      <c r="C545" s="58">
        <v>1.0</v>
      </c>
      <c r="D545" s="59">
        <v>1.0</v>
      </c>
      <c r="E545" s="60">
        <v>2.0</v>
      </c>
      <c r="F545" s="58">
        <v>71.0</v>
      </c>
      <c r="G545" s="59">
        <v>76.0</v>
      </c>
      <c r="H545" s="60">
        <v>147.0</v>
      </c>
      <c r="I545" s="60">
        <v>149.0</v>
      </c>
      <c r="J545" s="60">
        <v>149.0</v>
      </c>
    </row>
    <row r="546" ht="15.75" customHeight="1">
      <c r="A546" s="11" t="s">
        <v>769</v>
      </c>
      <c r="B546" s="11" t="s">
        <v>773</v>
      </c>
      <c r="C546" s="58">
        <v>1.0</v>
      </c>
      <c r="D546" s="59"/>
      <c r="E546" s="60">
        <v>1.0</v>
      </c>
      <c r="F546" s="58">
        <v>4.0</v>
      </c>
      <c r="G546" s="59">
        <v>3.0</v>
      </c>
      <c r="H546" s="60">
        <v>7.0</v>
      </c>
      <c r="I546" s="60">
        <v>8.0</v>
      </c>
      <c r="J546" s="60">
        <v>8.0</v>
      </c>
    </row>
    <row r="547" ht="15.75" customHeight="1">
      <c r="A547" s="11" t="s">
        <v>769</v>
      </c>
      <c r="B547" s="11" t="s">
        <v>774</v>
      </c>
      <c r="C547" s="58">
        <v>27.0</v>
      </c>
      <c r="D547" s="59">
        <v>41.0</v>
      </c>
      <c r="E547" s="60">
        <v>68.0</v>
      </c>
      <c r="F547" s="58">
        <v>201.0</v>
      </c>
      <c r="G547" s="59">
        <v>127.0</v>
      </c>
      <c r="H547" s="60">
        <v>328.0</v>
      </c>
      <c r="I547" s="60">
        <v>396.0</v>
      </c>
      <c r="J547" s="60">
        <v>396.0</v>
      </c>
    </row>
    <row r="548" ht="15.75" customHeight="1">
      <c r="A548" s="11" t="s">
        <v>769</v>
      </c>
      <c r="B548" s="11" t="s">
        <v>775</v>
      </c>
      <c r="C548" s="58"/>
      <c r="D548" s="59"/>
      <c r="E548" s="60"/>
      <c r="F548" s="58">
        <v>5.0</v>
      </c>
      <c r="G548" s="59">
        <v>1.0</v>
      </c>
      <c r="H548" s="60">
        <v>6.0</v>
      </c>
      <c r="I548" s="60">
        <v>6.0</v>
      </c>
      <c r="J548" s="60">
        <v>6.0</v>
      </c>
    </row>
    <row r="549" ht="15.75" customHeight="1">
      <c r="A549" s="11" t="s">
        <v>769</v>
      </c>
      <c r="B549" s="11" t="s">
        <v>776</v>
      </c>
      <c r="C549" s="58">
        <v>1.0</v>
      </c>
      <c r="D549" s="59">
        <v>12.0</v>
      </c>
      <c r="E549" s="60">
        <v>13.0</v>
      </c>
      <c r="F549" s="58">
        <v>53.0</v>
      </c>
      <c r="G549" s="59">
        <v>39.0</v>
      </c>
      <c r="H549" s="60">
        <v>92.0</v>
      </c>
      <c r="I549" s="60">
        <v>105.0</v>
      </c>
      <c r="J549" s="60">
        <v>105.0</v>
      </c>
    </row>
    <row r="550" ht="15.75" customHeight="1">
      <c r="A550" s="11" t="s">
        <v>769</v>
      </c>
      <c r="B550" s="11" t="s">
        <v>777</v>
      </c>
      <c r="C550" s="58"/>
      <c r="D550" s="59"/>
      <c r="E550" s="60"/>
      <c r="F550" s="58">
        <v>65.0</v>
      </c>
      <c r="G550" s="59">
        <v>48.0</v>
      </c>
      <c r="H550" s="60">
        <v>113.0</v>
      </c>
      <c r="I550" s="60">
        <v>113.0</v>
      </c>
      <c r="J550" s="60">
        <v>113.0</v>
      </c>
    </row>
    <row r="551" ht="15.75" customHeight="1">
      <c r="A551" s="11" t="s">
        <v>769</v>
      </c>
      <c r="B551" s="11" t="s">
        <v>778</v>
      </c>
      <c r="C551" s="58"/>
      <c r="D551" s="59"/>
      <c r="E551" s="60"/>
      <c r="F551" s="58">
        <v>25.0</v>
      </c>
      <c r="G551" s="59">
        <v>11.0</v>
      </c>
      <c r="H551" s="60">
        <v>36.0</v>
      </c>
      <c r="I551" s="60">
        <v>36.0</v>
      </c>
      <c r="J551" s="60">
        <v>36.0</v>
      </c>
    </row>
    <row r="552" ht="15.75" customHeight="1">
      <c r="A552" s="11" t="s">
        <v>769</v>
      </c>
      <c r="B552" s="11" t="s">
        <v>779</v>
      </c>
      <c r="C552" s="58">
        <v>4.0</v>
      </c>
      <c r="D552" s="59">
        <v>4.0</v>
      </c>
      <c r="E552" s="60">
        <v>8.0</v>
      </c>
      <c r="F552" s="58">
        <v>195.0</v>
      </c>
      <c r="G552" s="59">
        <v>176.0</v>
      </c>
      <c r="H552" s="60">
        <v>371.0</v>
      </c>
      <c r="I552" s="60">
        <v>379.0</v>
      </c>
      <c r="J552" s="60">
        <v>379.0</v>
      </c>
    </row>
    <row r="553" ht="15.75" customHeight="1">
      <c r="A553" s="11" t="s">
        <v>769</v>
      </c>
      <c r="B553" s="11" t="s">
        <v>780</v>
      </c>
      <c r="C553" s="58"/>
      <c r="D553" s="59">
        <v>1.0</v>
      </c>
      <c r="E553" s="60">
        <v>1.0</v>
      </c>
      <c r="F553" s="58">
        <v>91.0</v>
      </c>
      <c r="G553" s="59">
        <v>55.0</v>
      </c>
      <c r="H553" s="60">
        <v>146.0</v>
      </c>
      <c r="I553" s="60">
        <v>147.0</v>
      </c>
      <c r="J553" s="60">
        <v>147.0</v>
      </c>
    </row>
    <row r="554" ht="15.75" customHeight="1">
      <c r="A554" s="11" t="s">
        <v>769</v>
      </c>
      <c r="B554" s="11" t="s">
        <v>781</v>
      </c>
      <c r="C554" s="58"/>
      <c r="D554" s="59"/>
      <c r="E554" s="60"/>
      <c r="F554" s="58">
        <v>10.0</v>
      </c>
      <c r="G554" s="59">
        <v>11.0</v>
      </c>
      <c r="H554" s="60">
        <v>21.0</v>
      </c>
      <c r="I554" s="60">
        <v>21.0</v>
      </c>
      <c r="J554" s="60">
        <v>21.0</v>
      </c>
    </row>
    <row r="555" ht="15.75" customHeight="1">
      <c r="A555" s="11" t="s">
        <v>769</v>
      </c>
      <c r="B555" s="11" t="s">
        <v>782</v>
      </c>
      <c r="C555" s="58"/>
      <c r="D555" s="59"/>
      <c r="E555" s="60"/>
      <c r="F555" s="58">
        <v>24.0</v>
      </c>
      <c r="G555" s="59">
        <v>15.0</v>
      </c>
      <c r="H555" s="60">
        <v>39.0</v>
      </c>
      <c r="I555" s="60">
        <v>39.0</v>
      </c>
      <c r="J555" s="60">
        <v>39.0</v>
      </c>
    </row>
    <row r="556" ht="15.75" customHeight="1">
      <c r="A556" s="11" t="s">
        <v>769</v>
      </c>
      <c r="B556" s="11" t="s">
        <v>783</v>
      </c>
      <c r="C556" s="58"/>
      <c r="D556" s="59"/>
      <c r="E556" s="60"/>
      <c r="F556" s="58">
        <v>71.0</v>
      </c>
      <c r="G556" s="59">
        <v>64.0</v>
      </c>
      <c r="H556" s="60">
        <v>135.0</v>
      </c>
      <c r="I556" s="60">
        <v>135.0</v>
      </c>
      <c r="J556" s="60">
        <v>135.0</v>
      </c>
    </row>
    <row r="557" ht="15.75" customHeight="1">
      <c r="A557" s="11" t="s">
        <v>769</v>
      </c>
      <c r="B557" s="11" t="s">
        <v>784</v>
      </c>
      <c r="C557" s="58">
        <v>2.0</v>
      </c>
      <c r="D557" s="59">
        <v>3.0</v>
      </c>
      <c r="E557" s="60">
        <v>5.0</v>
      </c>
      <c r="F557" s="58">
        <v>58.0</v>
      </c>
      <c r="G557" s="59">
        <v>33.0</v>
      </c>
      <c r="H557" s="60">
        <v>91.0</v>
      </c>
      <c r="I557" s="60">
        <v>96.0</v>
      </c>
      <c r="J557" s="60">
        <v>96.0</v>
      </c>
    </row>
    <row r="558" ht="15.75" customHeight="1">
      <c r="A558" s="11" t="s">
        <v>769</v>
      </c>
      <c r="B558" s="11" t="s">
        <v>785</v>
      </c>
      <c r="C558" s="58"/>
      <c r="D558" s="59"/>
      <c r="E558" s="60"/>
      <c r="F558" s="58">
        <v>14.0</v>
      </c>
      <c r="G558" s="59">
        <v>14.0</v>
      </c>
      <c r="H558" s="60">
        <v>28.0</v>
      </c>
      <c r="I558" s="60">
        <v>28.0</v>
      </c>
      <c r="J558" s="60">
        <v>28.0</v>
      </c>
    </row>
    <row r="559" ht="15.75" customHeight="1">
      <c r="A559" s="11" t="s">
        <v>769</v>
      </c>
      <c r="B559" s="11" t="s">
        <v>786</v>
      </c>
      <c r="C559" s="58"/>
      <c r="D559" s="59"/>
      <c r="E559" s="60"/>
      <c r="F559" s="58">
        <v>23.0</v>
      </c>
      <c r="G559" s="59">
        <v>18.0</v>
      </c>
      <c r="H559" s="60">
        <v>41.0</v>
      </c>
      <c r="I559" s="60">
        <v>41.0</v>
      </c>
      <c r="J559" s="60">
        <v>41.0</v>
      </c>
    </row>
    <row r="560" ht="15.75" customHeight="1">
      <c r="A560" s="11" t="s">
        <v>769</v>
      </c>
      <c r="B560" s="11" t="s">
        <v>787</v>
      </c>
      <c r="C560" s="58"/>
      <c r="D560" s="59"/>
      <c r="E560" s="60"/>
      <c r="F560" s="58">
        <v>11.0</v>
      </c>
      <c r="G560" s="59">
        <v>2.0</v>
      </c>
      <c r="H560" s="60">
        <v>13.0</v>
      </c>
      <c r="I560" s="60">
        <v>13.0</v>
      </c>
      <c r="J560" s="60">
        <v>13.0</v>
      </c>
    </row>
    <row r="561" ht="15.75" customHeight="1">
      <c r="A561" s="11" t="s">
        <v>769</v>
      </c>
      <c r="B561" s="11" t="s">
        <v>788</v>
      </c>
      <c r="C561" s="58"/>
      <c r="D561" s="59"/>
      <c r="E561" s="60"/>
      <c r="F561" s="58">
        <v>59.0</v>
      </c>
      <c r="G561" s="59">
        <v>44.0</v>
      </c>
      <c r="H561" s="60">
        <v>103.0</v>
      </c>
      <c r="I561" s="60">
        <v>103.0</v>
      </c>
      <c r="J561" s="60">
        <v>103.0</v>
      </c>
    </row>
    <row r="562" ht="15.75" customHeight="1">
      <c r="A562" s="11" t="s">
        <v>769</v>
      </c>
      <c r="B562" s="11" t="s">
        <v>789</v>
      </c>
      <c r="C562" s="58"/>
      <c r="D562" s="59"/>
      <c r="E562" s="60"/>
      <c r="F562" s="58">
        <v>10.0</v>
      </c>
      <c r="G562" s="59">
        <v>9.0</v>
      </c>
      <c r="H562" s="60">
        <v>19.0</v>
      </c>
      <c r="I562" s="60">
        <v>19.0</v>
      </c>
      <c r="J562" s="60">
        <v>19.0</v>
      </c>
    </row>
    <row r="563" ht="15.75" customHeight="1">
      <c r="A563" s="11" t="s">
        <v>769</v>
      </c>
      <c r="B563" s="11" t="s">
        <v>790</v>
      </c>
      <c r="C563" s="58"/>
      <c r="D563" s="59">
        <v>1.0</v>
      </c>
      <c r="E563" s="60">
        <v>1.0</v>
      </c>
      <c r="F563" s="58">
        <v>21.0</v>
      </c>
      <c r="G563" s="59">
        <v>17.0</v>
      </c>
      <c r="H563" s="60">
        <v>38.0</v>
      </c>
      <c r="I563" s="60">
        <v>39.0</v>
      </c>
      <c r="J563" s="60">
        <v>39.0</v>
      </c>
    </row>
    <row r="564" ht="15.75" customHeight="1">
      <c r="A564" s="11" t="s">
        <v>769</v>
      </c>
      <c r="B564" s="11" t="s">
        <v>791</v>
      </c>
      <c r="C564" s="58"/>
      <c r="D564" s="59"/>
      <c r="E564" s="60"/>
      <c r="F564" s="58">
        <v>8.0</v>
      </c>
      <c r="G564" s="59">
        <v>6.0</v>
      </c>
      <c r="H564" s="60">
        <v>14.0</v>
      </c>
      <c r="I564" s="60">
        <v>14.0</v>
      </c>
      <c r="J564" s="60">
        <v>14.0</v>
      </c>
    </row>
    <row r="565" ht="15.75" customHeight="1">
      <c r="A565" s="11" t="s">
        <v>769</v>
      </c>
      <c r="B565" s="11" t="s">
        <v>792</v>
      </c>
      <c r="C565" s="58">
        <v>5.0</v>
      </c>
      <c r="D565" s="59">
        <v>7.0</v>
      </c>
      <c r="E565" s="60">
        <v>12.0</v>
      </c>
      <c r="F565" s="58">
        <v>21.0</v>
      </c>
      <c r="G565" s="59">
        <v>21.0</v>
      </c>
      <c r="H565" s="60">
        <v>42.0</v>
      </c>
      <c r="I565" s="60">
        <v>54.0</v>
      </c>
      <c r="J565" s="60">
        <v>54.0</v>
      </c>
    </row>
    <row r="566" ht="15.75" customHeight="1">
      <c r="A566" s="11" t="s">
        <v>793</v>
      </c>
      <c r="C566" s="58">
        <v>511.0</v>
      </c>
      <c r="D566" s="59">
        <v>706.0</v>
      </c>
      <c r="E566" s="60">
        <v>1217.0</v>
      </c>
      <c r="F566" s="58">
        <v>4048.0</v>
      </c>
      <c r="G566" s="59">
        <v>3059.0</v>
      </c>
      <c r="H566" s="60">
        <v>7107.0</v>
      </c>
      <c r="I566" s="60">
        <v>8324.0</v>
      </c>
      <c r="J566" s="60">
        <v>8324.0</v>
      </c>
    </row>
    <row r="567" ht="15.75" customHeight="1">
      <c r="A567" s="11" t="s">
        <v>794</v>
      </c>
      <c r="B567" s="11" t="s">
        <v>795</v>
      </c>
      <c r="C567" s="58">
        <v>276.0</v>
      </c>
      <c r="D567" s="59">
        <v>401.0</v>
      </c>
      <c r="E567" s="60">
        <v>677.0</v>
      </c>
      <c r="F567" s="58">
        <v>245.0</v>
      </c>
      <c r="G567" s="59">
        <v>156.0</v>
      </c>
      <c r="H567" s="60">
        <v>401.0</v>
      </c>
      <c r="I567" s="60">
        <v>1078.0</v>
      </c>
      <c r="J567" s="60">
        <v>1078.0</v>
      </c>
    </row>
    <row r="568" ht="15.75" customHeight="1">
      <c r="A568" s="11" t="s">
        <v>794</v>
      </c>
      <c r="B568" s="11" t="s">
        <v>796</v>
      </c>
      <c r="C568" s="58">
        <v>23.0</v>
      </c>
      <c r="D568" s="59">
        <v>35.0</v>
      </c>
      <c r="E568" s="60">
        <v>58.0</v>
      </c>
      <c r="F568" s="58">
        <v>57.0</v>
      </c>
      <c r="G568" s="59">
        <v>39.0</v>
      </c>
      <c r="H568" s="60">
        <v>96.0</v>
      </c>
      <c r="I568" s="60">
        <v>154.0</v>
      </c>
      <c r="J568" s="60">
        <v>154.0</v>
      </c>
    </row>
    <row r="569" ht="15.75" customHeight="1">
      <c r="A569" s="11" t="s">
        <v>794</v>
      </c>
      <c r="B569" s="11" t="s">
        <v>797</v>
      </c>
      <c r="C569" s="58">
        <v>3.0</v>
      </c>
      <c r="D569" s="59">
        <v>4.0</v>
      </c>
      <c r="E569" s="60">
        <v>7.0</v>
      </c>
      <c r="F569" s="58">
        <v>4.0</v>
      </c>
      <c r="G569" s="59">
        <v>1.0</v>
      </c>
      <c r="H569" s="60">
        <v>5.0</v>
      </c>
      <c r="I569" s="60">
        <v>12.0</v>
      </c>
      <c r="J569" s="60">
        <v>12.0</v>
      </c>
    </row>
    <row r="570" ht="15.75" customHeight="1">
      <c r="A570" s="11" t="s">
        <v>794</v>
      </c>
      <c r="B570" s="11" t="s">
        <v>798</v>
      </c>
      <c r="C570" s="58">
        <v>1.0</v>
      </c>
      <c r="D570" s="59">
        <v>1.0</v>
      </c>
      <c r="E570" s="60">
        <v>2.0</v>
      </c>
      <c r="F570" s="58">
        <v>4.0</v>
      </c>
      <c r="G570" s="59">
        <v>2.0</v>
      </c>
      <c r="H570" s="60">
        <v>6.0</v>
      </c>
      <c r="I570" s="60">
        <v>8.0</v>
      </c>
      <c r="J570" s="60">
        <v>8.0</v>
      </c>
    </row>
    <row r="571" ht="15.75" customHeight="1">
      <c r="A571" s="11" t="s">
        <v>794</v>
      </c>
      <c r="B571" s="11" t="s">
        <v>799</v>
      </c>
      <c r="C571" s="58"/>
      <c r="D571" s="59"/>
      <c r="E571" s="60"/>
      <c r="F571" s="58">
        <v>7.0</v>
      </c>
      <c r="G571" s="59">
        <v>4.0</v>
      </c>
      <c r="H571" s="60">
        <v>11.0</v>
      </c>
      <c r="I571" s="60">
        <v>11.0</v>
      </c>
      <c r="J571" s="60">
        <v>11.0</v>
      </c>
      <c r="K571" s="11" t="str">
        <f>+GETPIVOTDATA("[Measures].[Total]",$A$4,"[Tipo Identificacion].[Tipo Identificación]","[Tipo Identificacion].[Tipo Identificación].&amp;[PE]","[Geografia].[Geografia]","[Geografia].[Geografia].[Municipio].&amp;[52835 - TUMACO]","[Regimen].[Tipo Regimen]","[Regimen].[Tipo Regimen].&amp;[SUBSIDIADO]")/GETPIVOTDATA("[Measures].[Total]",$A$4,"[Geografia].[Geografia]","[Geografia].[Geografia].[Municipio].&amp;[52835 - TUMACO]")*100</f>
        <v>#REF!</v>
      </c>
    </row>
    <row r="572" ht="15.75" customHeight="1">
      <c r="A572" s="11" t="s">
        <v>794</v>
      </c>
      <c r="B572" s="11" t="s">
        <v>800</v>
      </c>
      <c r="C572" s="58">
        <v>4.0</v>
      </c>
      <c r="D572" s="59">
        <v>7.0</v>
      </c>
      <c r="E572" s="60">
        <v>11.0</v>
      </c>
      <c r="F572" s="58">
        <v>20.0</v>
      </c>
      <c r="G572" s="59">
        <v>10.0</v>
      </c>
      <c r="H572" s="60">
        <v>30.0</v>
      </c>
      <c r="I572" s="60">
        <v>41.0</v>
      </c>
      <c r="J572" s="60">
        <v>41.0</v>
      </c>
    </row>
    <row r="573" ht="15.75" customHeight="1">
      <c r="A573" s="11" t="s">
        <v>794</v>
      </c>
      <c r="B573" s="11" t="s">
        <v>801</v>
      </c>
      <c r="C573" s="58"/>
      <c r="D573" s="59"/>
      <c r="E573" s="60"/>
      <c r="F573" s="58">
        <v>4.0</v>
      </c>
      <c r="G573" s="59">
        <v>2.0</v>
      </c>
      <c r="H573" s="60">
        <v>6.0</v>
      </c>
      <c r="I573" s="60">
        <v>6.0</v>
      </c>
      <c r="J573" s="60">
        <v>6.0</v>
      </c>
    </row>
    <row r="574" ht="15.75" customHeight="1">
      <c r="A574" s="11" t="s">
        <v>794</v>
      </c>
      <c r="B574" s="11" t="s">
        <v>802</v>
      </c>
      <c r="C574" s="58"/>
      <c r="D574" s="59"/>
      <c r="E574" s="60"/>
      <c r="F574" s="58">
        <v>3.0</v>
      </c>
      <c r="G574" s="59">
        <v>1.0</v>
      </c>
      <c r="H574" s="60">
        <v>4.0</v>
      </c>
      <c r="I574" s="60">
        <v>4.0</v>
      </c>
      <c r="J574" s="60">
        <v>4.0</v>
      </c>
    </row>
    <row r="575" ht="15.75" customHeight="1">
      <c r="A575" s="11" t="s">
        <v>794</v>
      </c>
      <c r="B575" s="11" t="s">
        <v>803</v>
      </c>
      <c r="C575" s="58"/>
      <c r="D575" s="59"/>
      <c r="E575" s="60"/>
      <c r="F575" s="58">
        <v>6.0</v>
      </c>
      <c r="G575" s="59">
        <v>5.0</v>
      </c>
      <c r="H575" s="60">
        <v>11.0</v>
      </c>
      <c r="I575" s="60">
        <v>11.0</v>
      </c>
      <c r="J575" s="60">
        <v>11.0</v>
      </c>
    </row>
    <row r="576" ht="15.75" customHeight="1">
      <c r="A576" s="11" t="s">
        <v>794</v>
      </c>
      <c r="B576" s="11" t="s">
        <v>804</v>
      </c>
      <c r="C576" s="58">
        <v>5.0</v>
      </c>
      <c r="D576" s="59">
        <v>14.0</v>
      </c>
      <c r="E576" s="60">
        <v>19.0</v>
      </c>
      <c r="F576" s="58">
        <v>47.0</v>
      </c>
      <c r="G576" s="59">
        <v>26.0</v>
      </c>
      <c r="H576" s="60">
        <v>73.0</v>
      </c>
      <c r="I576" s="60">
        <v>92.0</v>
      </c>
      <c r="J576" s="60">
        <v>92.0</v>
      </c>
    </row>
    <row r="577" ht="15.75" customHeight="1">
      <c r="A577" s="11" t="s">
        <v>794</v>
      </c>
      <c r="B577" s="11" t="s">
        <v>805</v>
      </c>
      <c r="C577" s="58">
        <v>3.0</v>
      </c>
      <c r="D577" s="59">
        <v>4.0</v>
      </c>
      <c r="E577" s="60">
        <v>7.0</v>
      </c>
      <c r="F577" s="58">
        <v>21.0</v>
      </c>
      <c r="G577" s="59">
        <v>18.0</v>
      </c>
      <c r="H577" s="60">
        <v>39.0</v>
      </c>
      <c r="I577" s="60">
        <v>46.0</v>
      </c>
      <c r="J577" s="60">
        <v>46.0</v>
      </c>
    </row>
    <row r="578" ht="15.75" customHeight="1">
      <c r="A578" s="11" t="s">
        <v>794</v>
      </c>
      <c r="B578" s="11" t="s">
        <v>806</v>
      </c>
      <c r="C578" s="58"/>
      <c r="D578" s="59">
        <v>2.0</v>
      </c>
      <c r="E578" s="60">
        <v>2.0</v>
      </c>
      <c r="F578" s="58"/>
      <c r="G578" s="59"/>
      <c r="H578" s="60"/>
      <c r="I578" s="60">
        <v>2.0</v>
      </c>
      <c r="J578" s="60">
        <v>2.0</v>
      </c>
    </row>
    <row r="579" ht="15.75" customHeight="1">
      <c r="A579" s="11" t="s">
        <v>794</v>
      </c>
      <c r="B579" s="11" t="s">
        <v>807</v>
      </c>
      <c r="C579" s="58"/>
      <c r="D579" s="59"/>
      <c r="E579" s="60"/>
      <c r="F579" s="58">
        <v>4.0</v>
      </c>
      <c r="G579" s="59"/>
      <c r="H579" s="60">
        <v>4.0</v>
      </c>
      <c r="I579" s="60">
        <v>4.0</v>
      </c>
      <c r="J579" s="60">
        <v>4.0</v>
      </c>
    </row>
    <row r="580" ht="15.75" customHeight="1">
      <c r="A580" s="11" t="s">
        <v>794</v>
      </c>
      <c r="B580" s="11" t="s">
        <v>808</v>
      </c>
      <c r="C580" s="58"/>
      <c r="D580" s="59">
        <v>2.0</v>
      </c>
      <c r="E580" s="60">
        <v>2.0</v>
      </c>
      <c r="F580" s="58">
        <v>3.0</v>
      </c>
      <c r="G580" s="59"/>
      <c r="H580" s="60">
        <v>3.0</v>
      </c>
      <c r="I580" s="60">
        <v>5.0</v>
      </c>
      <c r="J580" s="60">
        <v>5.0</v>
      </c>
    </row>
    <row r="581" ht="15.75" customHeight="1">
      <c r="A581" s="11" t="s">
        <v>794</v>
      </c>
      <c r="B581" s="11" t="s">
        <v>809</v>
      </c>
      <c r="C581" s="58"/>
      <c r="D581" s="59">
        <v>1.0</v>
      </c>
      <c r="E581" s="60">
        <v>1.0</v>
      </c>
      <c r="F581" s="58">
        <v>6.0</v>
      </c>
      <c r="G581" s="59">
        <v>6.0</v>
      </c>
      <c r="H581" s="60">
        <v>12.0</v>
      </c>
      <c r="I581" s="60">
        <v>13.0</v>
      </c>
      <c r="J581" s="60">
        <v>13.0</v>
      </c>
    </row>
    <row r="582" ht="15.75" customHeight="1">
      <c r="A582" s="11" t="s">
        <v>794</v>
      </c>
      <c r="B582" s="11" t="s">
        <v>810</v>
      </c>
      <c r="C582" s="58"/>
      <c r="D582" s="59"/>
      <c r="E582" s="60"/>
      <c r="F582" s="58">
        <v>2.0</v>
      </c>
      <c r="G582" s="59"/>
      <c r="H582" s="60">
        <v>2.0</v>
      </c>
      <c r="I582" s="60">
        <v>2.0</v>
      </c>
      <c r="J582" s="60">
        <v>2.0</v>
      </c>
    </row>
    <row r="583" ht="15.75" customHeight="1">
      <c r="A583" s="11" t="s">
        <v>794</v>
      </c>
      <c r="B583" s="11" t="s">
        <v>811</v>
      </c>
      <c r="C583" s="58">
        <v>13.0</v>
      </c>
      <c r="D583" s="59">
        <v>28.0</v>
      </c>
      <c r="E583" s="60">
        <v>41.0</v>
      </c>
      <c r="F583" s="58">
        <v>23.0</v>
      </c>
      <c r="G583" s="59">
        <v>9.0</v>
      </c>
      <c r="H583" s="60">
        <v>32.0</v>
      </c>
      <c r="I583" s="60">
        <v>73.0</v>
      </c>
      <c r="J583" s="60">
        <v>73.0</v>
      </c>
    </row>
    <row r="584" ht="15.75" customHeight="1">
      <c r="A584" s="11" t="s">
        <v>794</v>
      </c>
      <c r="B584" s="11" t="s">
        <v>812</v>
      </c>
      <c r="C584" s="58">
        <v>6.0</v>
      </c>
      <c r="D584" s="59">
        <v>11.0</v>
      </c>
      <c r="E584" s="60">
        <v>17.0</v>
      </c>
      <c r="F584" s="58">
        <v>28.0</v>
      </c>
      <c r="G584" s="59">
        <v>18.0</v>
      </c>
      <c r="H584" s="60">
        <v>46.0</v>
      </c>
      <c r="I584" s="60">
        <v>63.0</v>
      </c>
      <c r="J584" s="60">
        <v>63.0</v>
      </c>
    </row>
    <row r="585" ht="15.75" customHeight="1">
      <c r="A585" s="11" t="s">
        <v>794</v>
      </c>
      <c r="B585" s="11" t="s">
        <v>813</v>
      </c>
      <c r="C585" s="58">
        <v>1.0</v>
      </c>
      <c r="D585" s="59">
        <v>1.0</v>
      </c>
      <c r="E585" s="60">
        <v>2.0</v>
      </c>
      <c r="F585" s="58"/>
      <c r="G585" s="59"/>
      <c r="H585" s="60"/>
      <c r="I585" s="60">
        <v>2.0</v>
      </c>
      <c r="J585" s="60">
        <v>2.0</v>
      </c>
    </row>
    <row r="586" ht="15.75" customHeight="1">
      <c r="A586" s="11" t="s">
        <v>794</v>
      </c>
      <c r="B586" s="11" t="s">
        <v>814</v>
      </c>
      <c r="C586" s="58">
        <v>3.0</v>
      </c>
      <c r="D586" s="59">
        <v>2.0</v>
      </c>
      <c r="E586" s="60">
        <v>5.0</v>
      </c>
      <c r="F586" s="58">
        <v>27.0</v>
      </c>
      <c r="G586" s="59">
        <v>23.0</v>
      </c>
      <c r="H586" s="60">
        <v>50.0</v>
      </c>
      <c r="I586" s="60">
        <v>55.0</v>
      </c>
      <c r="J586" s="60">
        <v>55.0</v>
      </c>
    </row>
    <row r="587" ht="15.75" customHeight="1">
      <c r="A587" s="11" t="s">
        <v>794</v>
      </c>
      <c r="B587" s="11" t="s">
        <v>815</v>
      </c>
      <c r="C587" s="58"/>
      <c r="D587" s="59">
        <v>1.0</v>
      </c>
      <c r="E587" s="60">
        <v>1.0</v>
      </c>
      <c r="F587" s="58">
        <v>5.0</v>
      </c>
      <c r="G587" s="59">
        <v>4.0</v>
      </c>
      <c r="H587" s="60">
        <v>9.0</v>
      </c>
      <c r="I587" s="60">
        <v>10.0</v>
      </c>
      <c r="J587" s="60">
        <v>10.0</v>
      </c>
    </row>
    <row r="588" ht="15.75" customHeight="1">
      <c r="A588" s="11" t="s">
        <v>794</v>
      </c>
      <c r="B588" s="11" t="s">
        <v>816</v>
      </c>
      <c r="C588" s="58"/>
      <c r="D588" s="59"/>
      <c r="E588" s="60"/>
      <c r="F588" s="58"/>
      <c r="G588" s="59">
        <v>1.0</v>
      </c>
      <c r="H588" s="60">
        <v>1.0</v>
      </c>
      <c r="I588" s="60">
        <v>1.0</v>
      </c>
      <c r="J588" s="60">
        <v>1.0</v>
      </c>
    </row>
    <row r="589" ht="15.75" customHeight="1">
      <c r="A589" s="11" t="s">
        <v>794</v>
      </c>
      <c r="B589" s="11" t="s">
        <v>817</v>
      </c>
      <c r="C589" s="58"/>
      <c r="D589" s="59">
        <v>1.0</v>
      </c>
      <c r="E589" s="60">
        <v>1.0</v>
      </c>
      <c r="F589" s="58">
        <v>2.0</v>
      </c>
      <c r="G589" s="59">
        <v>1.0</v>
      </c>
      <c r="H589" s="60">
        <v>3.0</v>
      </c>
      <c r="I589" s="60">
        <v>4.0</v>
      </c>
      <c r="J589" s="60">
        <v>4.0</v>
      </c>
    </row>
    <row r="590" ht="15.75" customHeight="1">
      <c r="A590" s="11" t="s">
        <v>794</v>
      </c>
      <c r="B590" s="11" t="s">
        <v>818</v>
      </c>
      <c r="C590" s="58"/>
      <c r="D590" s="59">
        <v>1.0</v>
      </c>
      <c r="E590" s="60">
        <v>1.0</v>
      </c>
      <c r="F590" s="58">
        <v>10.0</v>
      </c>
      <c r="G590" s="59">
        <v>5.0</v>
      </c>
      <c r="H590" s="60">
        <v>15.0</v>
      </c>
      <c r="I590" s="60">
        <v>16.0</v>
      </c>
      <c r="J590" s="60">
        <v>16.0</v>
      </c>
    </row>
    <row r="591" ht="15.75" customHeight="1">
      <c r="A591" s="11" t="s">
        <v>794</v>
      </c>
      <c r="B591" s="11" t="s">
        <v>819</v>
      </c>
      <c r="C591" s="58"/>
      <c r="D591" s="59"/>
      <c r="E591" s="60"/>
      <c r="F591" s="58">
        <v>3.0</v>
      </c>
      <c r="G591" s="59">
        <v>1.0</v>
      </c>
      <c r="H591" s="60">
        <v>4.0</v>
      </c>
      <c r="I591" s="60">
        <v>4.0</v>
      </c>
      <c r="J591" s="60">
        <v>4.0</v>
      </c>
    </row>
    <row r="592" ht="15.75" customHeight="1">
      <c r="A592" s="11" t="s">
        <v>820</v>
      </c>
      <c r="C592" s="58">
        <v>338.0</v>
      </c>
      <c r="D592" s="59">
        <v>516.0</v>
      </c>
      <c r="E592" s="60">
        <v>854.0</v>
      </c>
      <c r="F592" s="58">
        <v>531.0</v>
      </c>
      <c r="G592" s="59">
        <v>332.0</v>
      </c>
      <c r="H592" s="60">
        <v>863.0</v>
      </c>
      <c r="I592" s="60">
        <v>1717.0</v>
      </c>
      <c r="J592" s="60">
        <v>1717.0</v>
      </c>
    </row>
    <row r="593" ht="15.75" customHeight="1">
      <c r="A593" s="62" t="s">
        <v>821</v>
      </c>
      <c r="B593" s="62" t="s">
        <v>822</v>
      </c>
      <c r="C593" s="58">
        <v>57.0</v>
      </c>
      <c r="D593" s="59">
        <v>97.0</v>
      </c>
      <c r="E593" s="63">
        <v>154.0</v>
      </c>
      <c r="F593" s="58">
        <v>132.0</v>
      </c>
      <c r="G593" s="59">
        <v>96.0</v>
      </c>
      <c r="H593" s="63">
        <v>228.0</v>
      </c>
      <c r="I593" s="63">
        <v>382.0</v>
      </c>
      <c r="J593" s="63">
        <v>382.0</v>
      </c>
    </row>
    <row r="594" ht="15.75" customHeight="1">
      <c r="A594" s="62" t="s">
        <v>821</v>
      </c>
      <c r="B594" s="11" t="s">
        <v>823</v>
      </c>
      <c r="C594" s="58"/>
      <c r="D594" s="59"/>
      <c r="E594" s="60"/>
      <c r="F594" s="58"/>
      <c r="G594" s="59">
        <v>1.0</v>
      </c>
      <c r="H594" s="60">
        <v>1.0</v>
      </c>
      <c r="I594" s="60">
        <v>1.0</v>
      </c>
      <c r="J594" s="60">
        <v>1.0</v>
      </c>
    </row>
    <row r="595" ht="15.75" customHeight="1">
      <c r="A595" s="62" t="s">
        <v>821</v>
      </c>
      <c r="B595" s="62" t="s">
        <v>824</v>
      </c>
      <c r="C595" s="58"/>
      <c r="D595" s="59"/>
      <c r="E595" s="63"/>
      <c r="F595" s="58">
        <v>1.0</v>
      </c>
      <c r="G595" s="59"/>
      <c r="H595" s="63">
        <v>1.0</v>
      </c>
      <c r="I595" s="63">
        <v>1.0</v>
      </c>
      <c r="J595" s="63">
        <v>1.0</v>
      </c>
    </row>
    <row r="596" ht="15.75" customHeight="1">
      <c r="A596" s="62" t="s">
        <v>821</v>
      </c>
      <c r="B596" s="11" t="s">
        <v>825</v>
      </c>
      <c r="C596" s="58"/>
      <c r="D596" s="59"/>
      <c r="E596" s="60"/>
      <c r="F596" s="58"/>
      <c r="G596" s="59">
        <v>2.0</v>
      </c>
      <c r="H596" s="60">
        <v>2.0</v>
      </c>
      <c r="I596" s="60">
        <v>2.0</v>
      </c>
      <c r="J596" s="60">
        <v>2.0</v>
      </c>
      <c r="K596" s="11" t="str">
        <f>+GETPIVOTDATA("[Measures].[Total]",$A$4,"[Tipo Identificacion].[Tipo Identificación]","[Tipo Identificacion].[Tipo Identificación].&amp;[PE]","[Geografia].[Geografia]","[Geografia].[Geografia].[Departamento].&amp;[NARINO]","[Regimen].[Tipo Regimen]","[Regimen].[Tipo Regimen].&amp;[SUBSIDIADO]")/GETPIVOTDATA("[Measures].[Total]",$A$4,"[Geografia].[Geografia]","[Geografia].[Geografia].[Departamento].&amp;[NARINO]")*100</f>
        <v>#REF!</v>
      </c>
    </row>
    <row r="597" ht="15.75" customHeight="1">
      <c r="A597" s="62" t="s">
        <v>821</v>
      </c>
      <c r="B597" s="62" t="s">
        <v>826</v>
      </c>
      <c r="C597" s="58"/>
      <c r="D597" s="59"/>
      <c r="E597" s="63"/>
      <c r="F597" s="58">
        <v>2.0</v>
      </c>
      <c r="G597" s="59">
        <v>3.0</v>
      </c>
      <c r="H597" s="63">
        <v>5.0</v>
      </c>
      <c r="I597" s="63">
        <v>5.0</v>
      </c>
      <c r="J597" s="63">
        <v>5.0</v>
      </c>
    </row>
    <row r="598" ht="15.75" customHeight="1">
      <c r="A598" s="62" t="s">
        <v>821</v>
      </c>
      <c r="B598" s="62" t="s">
        <v>827</v>
      </c>
      <c r="C598" s="58"/>
      <c r="D598" s="59">
        <v>1.0</v>
      </c>
      <c r="E598" s="63">
        <v>1.0</v>
      </c>
      <c r="F598" s="58">
        <v>3.0</v>
      </c>
      <c r="G598" s="59"/>
      <c r="H598" s="63">
        <v>3.0</v>
      </c>
      <c r="I598" s="63">
        <v>4.0</v>
      </c>
      <c r="J598" s="63">
        <v>4.0</v>
      </c>
    </row>
    <row r="599" ht="15.75" customHeight="1">
      <c r="A599" s="62" t="s">
        <v>821</v>
      </c>
      <c r="B599" s="11" t="s">
        <v>828</v>
      </c>
      <c r="C599" s="58"/>
      <c r="D599" s="59"/>
      <c r="E599" s="60"/>
      <c r="F599" s="58"/>
      <c r="G599" s="59">
        <v>1.0</v>
      </c>
      <c r="H599" s="60">
        <v>1.0</v>
      </c>
      <c r="I599" s="60">
        <v>1.0</v>
      </c>
      <c r="J599" s="60">
        <v>1.0</v>
      </c>
    </row>
    <row r="600" ht="15.75" customHeight="1">
      <c r="A600" s="62" t="s">
        <v>821</v>
      </c>
      <c r="B600" s="11" t="s">
        <v>829</v>
      </c>
      <c r="C600" s="58"/>
      <c r="D600" s="59"/>
      <c r="E600" s="60"/>
      <c r="F600" s="58">
        <v>3.0</v>
      </c>
      <c r="G600" s="59">
        <v>3.0</v>
      </c>
      <c r="H600" s="60">
        <v>6.0</v>
      </c>
      <c r="I600" s="60">
        <v>6.0</v>
      </c>
      <c r="J600" s="60">
        <v>6.0</v>
      </c>
      <c r="K600" s="54" t="str">
        <f>+GETPIVOTDATA("[Measures].[Total]",$A$4,"[Tipo Identificacion].[Tipo Identificación]","[Tipo Identificacion].[Tipo Identificación].&amp;[PE]","[Geografia].[Geografia]","[Geografia].[Geografia].[Municipio].&amp;[54001 - CÚCUTA]","[Regimen].[Tipo Regimen]","[Regimen].[Tipo Regimen].&amp;[SUBSIDIADO]")/GETPIVOTDATA("[Measures].[Total]",$A$4,"[Geografia].[Geografia]","[Geografia].[Geografia].[Municipio].&amp;[54001 - CÚCUTA]")*100</f>
        <v>#REF!</v>
      </c>
    </row>
    <row r="601" ht="15.75" customHeight="1">
      <c r="A601" s="62" t="s">
        <v>821</v>
      </c>
      <c r="B601" s="11" t="s">
        <v>830</v>
      </c>
      <c r="C601" s="58"/>
      <c r="D601" s="59"/>
      <c r="E601" s="60"/>
      <c r="F601" s="58">
        <v>2.0</v>
      </c>
      <c r="G601" s="59">
        <v>1.0</v>
      </c>
      <c r="H601" s="60">
        <v>3.0</v>
      </c>
      <c r="I601" s="60">
        <v>3.0</v>
      </c>
      <c r="J601" s="60">
        <v>3.0</v>
      </c>
    </row>
    <row r="602" ht="15.75" customHeight="1">
      <c r="A602" s="62" t="s">
        <v>821</v>
      </c>
      <c r="B602" s="62" t="s">
        <v>831</v>
      </c>
      <c r="C602" s="58">
        <v>12.0</v>
      </c>
      <c r="D602" s="59">
        <v>19.0</v>
      </c>
      <c r="E602" s="63">
        <v>31.0</v>
      </c>
      <c r="F602" s="58">
        <v>73.0</v>
      </c>
      <c r="G602" s="59">
        <v>70.0</v>
      </c>
      <c r="H602" s="63">
        <v>143.0</v>
      </c>
      <c r="I602" s="63">
        <v>174.0</v>
      </c>
      <c r="J602" s="63">
        <v>174.0</v>
      </c>
    </row>
    <row r="603" ht="15.75" customHeight="1">
      <c r="A603" s="62" t="s">
        <v>821</v>
      </c>
      <c r="B603" s="11" t="s">
        <v>832</v>
      </c>
      <c r="C603" s="58"/>
      <c r="D603" s="59"/>
      <c r="E603" s="60"/>
      <c r="F603" s="58">
        <v>2.0</v>
      </c>
      <c r="G603" s="59">
        <v>2.0</v>
      </c>
      <c r="H603" s="60">
        <v>4.0</v>
      </c>
      <c r="I603" s="60">
        <v>4.0</v>
      </c>
      <c r="J603" s="60">
        <v>4.0</v>
      </c>
    </row>
    <row r="604" ht="15.75" customHeight="1">
      <c r="A604" s="62" t="s">
        <v>821</v>
      </c>
      <c r="B604" s="62" t="s">
        <v>833</v>
      </c>
      <c r="C604" s="58"/>
      <c r="D604" s="59"/>
      <c r="E604" s="63"/>
      <c r="F604" s="58">
        <v>1.0</v>
      </c>
      <c r="G604" s="59"/>
      <c r="H604" s="63">
        <v>1.0</v>
      </c>
      <c r="I604" s="63">
        <v>1.0</v>
      </c>
      <c r="J604" s="63">
        <v>1.0</v>
      </c>
    </row>
    <row r="605" ht="15.75" customHeight="1">
      <c r="A605" s="62" t="s">
        <v>821</v>
      </c>
      <c r="B605" s="11" t="s">
        <v>834</v>
      </c>
      <c r="C605" s="58"/>
      <c r="D605" s="59"/>
      <c r="E605" s="60"/>
      <c r="F605" s="58">
        <v>5.0</v>
      </c>
      <c r="G605" s="59">
        <v>3.0</v>
      </c>
      <c r="H605" s="60">
        <v>8.0</v>
      </c>
      <c r="I605" s="60">
        <v>8.0</v>
      </c>
      <c r="J605" s="60">
        <v>8.0</v>
      </c>
    </row>
    <row r="606" ht="15.75" customHeight="1">
      <c r="A606" s="62" t="s">
        <v>821</v>
      </c>
      <c r="B606" s="11" t="s">
        <v>835</v>
      </c>
      <c r="C606" s="58">
        <v>1.0</v>
      </c>
      <c r="D606" s="59"/>
      <c r="E606" s="60">
        <v>1.0</v>
      </c>
      <c r="F606" s="58"/>
      <c r="G606" s="59"/>
      <c r="H606" s="60"/>
      <c r="I606" s="60">
        <v>1.0</v>
      </c>
      <c r="J606" s="60">
        <v>1.0</v>
      </c>
    </row>
    <row r="607" ht="15.75" customHeight="1">
      <c r="A607" s="62" t="s">
        <v>821</v>
      </c>
      <c r="B607" s="62" t="s">
        <v>836</v>
      </c>
      <c r="C607" s="58"/>
      <c r="D607" s="59"/>
      <c r="E607" s="63"/>
      <c r="F607" s="58"/>
      <c r="G607" s="59">
        <v>2.0</v>
      </c>
      <c r="H607" s="63">
        <v>2.0</v>
      </c>
      <c r="I607" s="63">
        <v>2.0</v>
      </c>
      <c r="J607" s="63">
        <v>2.0</v>
      </c>
    </row>
    <row r="608" ht="15.75" customHeight="1">
      <c r="A608" s="62" t="s">
        <v>821</v>
      </c>
      <c r="B608" s="11" t="s">
        <v>837</v>
      </c>
      <c r="C608" s="58"/>
      <c r="D608" s="59"/>
      <c r="E608" s="60"/>
      <c r="F608" s="58"/>
      <c r="G608" s="59">
        <v>2.0</v>
      </c>
      <c r="H608" s="60">
        <v>2.0</v>
      </c>
      <c r="I608" s="60">
        <v>2.0</v>
      </c>
      <c r="J608" s="60">
        <v>2.0</v>
      </c>
    </row>
    <row r="609" ht="15.75" customHeight="1">
      <c r="A609" s="62" t="s">
        <v>821</v>
      </c>
      <c r="B609" s="11" t="s">
        <v>838</v>
      </c>
      <c r="C609" s="58"/>
      <c r="D609" s="59"/>
      <c r="E609" s="60"/>
      <c r="F609" s="58">
        <v>1.0</v>
      </c>
      <c r="G609" s="59">
        <v>1.0</v>
      </c>
      <c r="H609" s="60">
        <v>2.0</v>
      </c>
      <c r="I609" s="60">
        <v>2.0</v>
      </c>
      <c r="J609" s="60">
        <v>2.0</v>
      </c>
    </row>
    <row r="610" ht="15.75" customHeight="1">
      <c r="A610" s="62" t="s">
        <v>821</v>
      </c>
      <c r="B610" s="11" t="s">
        <v>839</v>
      </c>
      <c r="C610" s="58"/>
      <c r="D610" s="59"/>
      <c r="E610" s="60"/>
      <c r="F610" s="58"/>
      <c r="G610" s="59">
        <v>1.0</v>
      </c>
      <c r="H610" s="60">
        <v>1.0</v>
      </c>
      <c r="I610" s="60">
        <v>1.0</v>
      </c>
      <c r="J610" s="60">
        <v>1.0</v>
      </c>
    </row>
    <row r="611" ht="15.75" customHeight="1">
      <c r="A611" s="62" t="s">
        <v>821</v>
      </c>
      <c r="B611" s="11" t="s">
        <v>840</v>
      </c>
      <c r="C611" s="58"/>
      <c r="D611" s="59"/>
      <c r="E611" s="60"/>
      <c r="F611" s="58">
        <v>4.0</v>
      </c>
      <c r="G611" s="59">
        <v>2.0</v>
      </c>
      <c r="H611" s="60">
        <v>6.0</v>
      </c>
      <c r="I611" s="60">
        <v>6.0</v>
      </c>
      <c r="J611" s="60">
        <v>6.0</v>
      </c>
    </row>
    <row r="612" ht="15.75" customHeight="1">
      <c r="A612" s="62" t="s">
        <v>821</v>
      </c>
      <c r="B612" s="11" t="s">
        <v>841</v>
      </c>
      <c r="C612" s="58"/>
      <c r="D612" s="59"/>
      <c r="E612" s="60"/>
      <c r="F612" s="58"/>
      <c r="G612" s="59">
        <v>1.0</v>
      </c>
      <c r="H612" s="60">
        <v>1.0</v>
      </c>
      <c r="I612" s="60">
        <v>1.0</v>
      </c>
      <c r="J612" s="60">
        <v>1.0</v>
      </c>
    </row>
    <row r="613" ht="15.75" customHeight="1">
      <c r="A613" s="62" t="s">
        <v>821</v>
      </c>
      <c r="B613" s="11" t="s">
        <v>842</v>
      </c>
      <c r="C613" s="58"/>
      <c r="D613" s="59">
        <v>1.0</v>
      </c>
      <c r="E613" s="60">
        <v>1.0</v>
      </c>
      <c r="F613" s="58">
        <v>5.0</v>
      </c>
      <c r="G613" s="59">
        <v>1.0</v>
      </c>
      <c r="H613" s="60">
        <v>6.0</v>
      </c>
      <c r="I613" s="60">
        <v>7.0</v>
      </c>
      <c r="J613" s="60">
        <v>7.0</v>
      </c>
    </row>
    <row r="614" ht="15.75" customHeight="1">
      <c r="A614" s="62" t="s">
        <v>821</v>
      </c>
      <c r="B614" s="62" t="s">
        <v>843</v>
      </c>
      <c r="C614" s="58"/>
      <c r="D614" s="59"/>
      <c r="E614" s="63"/>
      <c r="F614" s="58">
        <v>2.0</v>
      </c>
      <c r="G614" s="59">
        <v>2.0</v>
      </c>
      <c r="H614" s="63">
        <v>4.0</v>
      </c>
      <c r="I614" s="63">
        <v>4.0</v>
      </c>
      <c r="J614" s="63">
        <v>4.0</v>
      </c>
    </row>
    <row r="615" ht="15.75" customHeight="1">
      <c r="A615" s="62" t="s">
        <v>821</v>
      </c>
      <c r="B615" s="62" t="s">
        <v>844</v>
      </c>
      <c r="C615" s="58">
        <v>8.0</v>
      </c>
      <c r="D615" s="59">
        <v>7.0</v>
      </c>
      <c r="E615" s="63">
        <v>15.0</v>
      </c>
      <c r="F615" s="58">
        <v>2.0</v>
      </c>
      <c r="G615" s="59"/>
      <c r="H615" s="63">
        <v>2.0</v>
      </c>
      <c r="I615" s="63">
        <v>17.0</v>
      </c>
      <c r="J615" s="63">
        <v>17.0</v>
      </c>
    </row>
    <row r="616" ht="15.75" customHeight="1">
      <c r="A616" s="62" t="s">
        <v>821</v>
      </c>
      <c r="B616" s="62" t="s">
        <v>845</v>
      </c>
      <c r="C616" s="58">
        <v>1.0</v>
      </c>
      <c r="D616" s="59">
        <v>1.0</v>
      </c>
      <c r="E616" s="63">
        <v>2.0</v>
      </c>
      <c r="F616" s="58">
        <v>3.0</v>
      </c>
      <c r="G616" s="59"/>
      <c r="H616" s="63">
        <v>3.0</v>
      </c>
      <c r="I616" s="63">
        <v>5.0</v>
      </c>
      <c r="J616" s="63">
        <v>5.0</v>
      </c>
    </row>
    <row r="617" ht="15.75" customHeight="1">
      <c r="A617" s="11" t="s">
        <v>846</v>
      </c>
      <c r="C617" s="58">
        <v>79.0</v>
      </c>
      <c r="D617" s="59">
        <v>126.0</v>
      </c>
      <c r="E617" s="60">
        <v>205.0</v>
      </c>
      <c r="F617" s="58">
        <v>241.0</v>
      </c>
      <c r="G617" s="59">
        <v>194.0</v>
      </c>
      <c r="H617" s="60">
        <v>435.0</v>
      </c>
      <c r="I617" s="60">
        <v>640.0</v>
      </c>
      <c r="J617" s="60">
        <v>640.0</v>
      </c>
    </row>
    <row r="618" ht="15.75" customHeight="1">
      <c r="A618" s="61" t="s">
        <v>847</v>
      </c>
      <c r="B618" s="61" t="s">
        <v>848</v>
      </c>
      <c r="C618" s="58">
        <v>508.0</v>
      </c>
      <c r="D618" s="59">
        <v>553.0</v>
      </c>
      <c r="E618" s="64">
        <v>1061.0</v>
      </c>
      <c r="F618" s="58">
        <v>1625.0</v>
      </c>
      <c r="G618" s="59">
        <v>1122.0</v>
      </c>
      <c r="H618" s="64">
        <v>2747.0</v>
      </c>
      <c r="I618" s="64">
        <v>3808.0</v>
      </c>
      <c r="J618" s="64">
        <v>3808.0</v>
      </c>
    </row>
    <row r="619" ht="15.75" customHeight="1">
      <c r="A619" s="61" t="s">
        <v>847</v>
      </c>
      <c r="B619" s="11" t="s">
        <v>849</v>
      </c>
      <c r="C619" s="58"/>
      <c r="D619" s="59"/>
      <c r="E619" s="60"/>
      <c r="F619" s="58">
        <v>51.0</v>
      </c>
      <c r="G619" s="59">
        <v>22.0</v>
      </c>
      <c r="H619" s="60">
        <v>73.0</v>
      </c>
      <c r="I619" s="60">
        <v>73.0</v>
      </c>
      <c r="J619" s="60">
        <v>73.0</v>
      </c>
    </row>
    <row r="620" ht="15.75" customHeight="1">
      <c r="A620" s="61" t="s">
        <v>847</v>
      </c>
      <c r="B620" s="61" t="s">
        <v>850</v>
      </c>
      <c r="C620" s="58"/>
      <c r="D620" s="59"/>
      <c r="E620" s="64"/>
      <c r="F620" s="58">
        <v>7.0</v>
      </c>
      <c r="G620" s="59">
        <v>9.0</v>
      </c>
      <c r="H620" s="64">
        <v>16.0</v>
      </c>
      <c r="I620" s="64">
        <v>16.0</v>
      </c>
      <c r="J620" s="64">
        <v>16.0</v>
      </c>
    </row>
    <row r="621" ht="15.75" customHeight="1">
      <c r="A621" s="61" t="s">
        <v>847</v>
      </c>
      <c r="B621" s="61" t="s">
        <v>851</v>
      </c>
      <c r="C621" s="58"/>
      <c r="D621" s="59">
        <v>2.0</v>
      </c>
      <c r="E621" s="64">
        <v>2.0</v>
      </c>
      <c r="F621" s="58">
        <v>17.0</v>
      </c>
      <c r="G621" s="59">
        <v>15.0</v>
      </c>
      <c r="H621" s="64">
        <v>32.0</v>
      </c>
      <c r="I621" s="64">
        <v>34.0</v>
      </c>
      <c r="J621" s="64">
        <v>34.0</v>
      </c>
    </row>
    <row r="622" ht="15.75" customHeight="1">
      <c r="A622" s="61" t="s">
        <v>847</v>
      </c>
      <c r="B622" s="11" t="s">
        <v>852</v>
      </c>
      <c r="C622" s="58"/>
      <c r="D622" s="59"/>
      <c r="E622" s="60"/>
      <c r="F622" s="58">
        <v>5.0</v>
      </c>
      <c r="G622" s="59">
        <v>1.0</v>
      </c>
      <c r="H622" s="60">
        <v>6.0</v>
      </c>
      <c r="I622" s="60">
        <v>6.0</v>
      </c>
      <c r="J622" s="60">
        <v>6.0</v>
      </c>
    </row>
    <row r="623" ht="15.75" customHeight="1">
      <c r="A623" s="61" t="s">
        <v>847</v>
      </c>
      <c r="B623" s="11" t="s">
        <v>853</v>
      </c>
      <c r="C623" s="58"/>
      <c r="D623" s="59">
        <v>1.0</v>
      </c>
      <c r="E623" s="60">
        <v>1.0</v>
      </c>
      <c r="F623" s="58">
        <v>9.0</v>
      </c>
      <c r="G623" s="59">
        <v>3.0</v>
      </c>
      <c r="H623" s="60">
        <v>12.0</v>
      </c>
      <c r="I623" s="60">
        <v>13.0</v>
      </c>
      <c r="J623" s="60">
        <v>13.0</v>
      </c>
    </row>
    <row r="624" ht="15.75" customHeight="1">
      <c r="A624" s="61" t="s">
        <v>847</v>
      </c>
      <c r="B624" s="61" t="s">
        <v>854</v>
      </c>
      <c r="C624" s="58">
        <v>3.0</v>
      </c>
      <c r="D624" s="59">
        <v>6.0</v>
      </c>
      <c r="E624" s="64">
        <v>9.0</v>
      </c>
      <c r="F624" s="58">
        <v>50.0</v>
      </c>
      <c r="G624" s="59">
        <v>32.0</v>
      </c>
      <c r="H624" s="64">
        <v>82.0</v>
      </c>
      <c r="I624" s="64">
        <v>91.0</v>
      </c>
      <c r="J624" s="64">
        <v>91.0</v>
      </c>
    </row>
    <row r="625" ht="15.75" customHeight="1">
      <c r="A625" s="61" t="s">
        <v>847</v>
      </c>
      <c r="B625" s="11" t="s">
        <v>855</v>
      </c>
      <c r="C625" s="58"/>
      <c r="D625" s="59"/>
      <c r="E625" s="60"/>
      <c r="F625" s="58">
        <v>21.0</v>
      </c>
      <c r="G625" s="59">
        <v>17.0</v>
      </c>
      <c r="H625" s="60">
        <v>38.0</v>
      </c>
      <c r="I625" s="60">
        <v>38.0</v>
      </c>
      <c r="J625" s="60">
        <v>38.0</v>
      </c>
    </row>
    <row r="626" ht="15.75" customHeight="1">
      <c r="A626" s="61" t="s">
        <v>847</v>
      </c>
      <c r="B626" s="61" t="s">
        <v>856</v>
      </c>
      <c r="C626" s="58"/>
      <c r="D626" s="59"/>
      <c r="E626" s="64"/>
      <c r="F626" s="58">
        <v>22.0</v>
      </c>
      <c r="G626" s="59">
        <v>12.0</v>
      </c>
      <c r="H626" s="64">
        <v>34.0</v>
      </c>
      <c r="I626" s="64">
        <v>34.0</v>
      </c>
      <c r="J626" s="64">
        <v>34.0</v>
      </c>
    </row>
    <row r="627" ht="15.75" customHeight="1">
      <c r="A627" s="61" t="s">
        <v>847</v>
      </c>
      <c r="B627" s="11" t="s">
        <v>857</v>
      </c>
      <c r="C627" s="58"/>
      <c r="D627" s="59">
        <v>1.0</v>
      </c>
      <c r="E627" s="60">
        <v>1.0</v>
      </c>
      <c r="F627" s="58">
        <v>4.0</v>
      </c>
      <c r="G627" s="59"/>
      <c r="H627" s="60">
        <v>4.0</v>
      </c>
      <c r="I627" s="60">
        <v>5.0</v>
      </c>
      <c r="J627" s="60">
        <v>5.0</v>
      </c>
    </row>
    <row r="628" ht="15.75" customHeight="1">
      <c r="A628" s="61" t="s">
        <v>847</v>
      </c>
      <c r="B628" s="61" t="s">
        <v>858</v>
      </c>
      <c r="C628" s="58"/>
      <c r="D628" s="59"/>
      <c r="E628" s="64"/>
      <c r="F628" s="58">
        <v>7.0</v>
      </c>
      <c r="G628" s="59">
        <v>11.0</v>
      </c>
      <c r="H628" s="64">
        <v>18.0</v>
      </c>
      <c r="I628" s="64">
        <v>18.0</v>
      </c>
      <c r="J628" s="64">
        <v>18.0</v>
      </c>
    </row>
    <row r="629" ht="15.75" customHeight="1">
      <c r="A629" s="61" t="s">
        <v>847</v>
      </c>
      <c r="B629" s="11" t="s">
        <v>859</v>
      </c>
      <c r="C629" s="58"/>
      <c r="D629" s="59"/>
      <c r="E629" s="60"/>
      <c r="F629" s="58">
        <v>4.0</v>
      </c>
      <c r="G629" s="59">
        <v>1.0</v>
      </c>
      <c r="H629" s="60">
        <v>5.0</v>
      </c>
      <c r="I629" s="60">
        <v>5.0</v>
      </c>
      <c r="J629" s="60">
        <v>5.0</v>
      </c>
    </row>
    <row r="630" ht="15.75" customHeight="1">
      <c r="A630" s="61" t="s">
        <v>847</v>
      </c>
      <c r="B630" s="11" t="s">
        <v>860</v>
      </c>
      <c r="C630" s="58"/>
      <c r="D630" s="59"/>
      <c r="E630" s="60"/>
      <c r="F630" s="58">
        <v>34.0</v>
      </c>
      <c r="G630" s="59">
        <v>24.0</v>
      </c>
      <c r="H630" s="60">
        <v>58.0</v>
      </c>
      <c r="I630" s="60">
        <v>58.0</v>
      </c>
      <c r="J630" s="60">
        <v>58.0</v>
      </c>
    </row>
    <row r="631" ht="15.75" customHeight="1">
      <c r="A631" s="61" t="s">
        <v>847</v>
      </c>
      <c r="B631" s="61" t="s">
        <v>861</v>
      </c>
      <c r="C631" s="58">
        <v>3.0</v>
      </c>
      <c r="D631" s="59">
        <v>6.0</v>
      </c>
      <c r="E631" s="64">
        <v>9.0</v>
      </c>
      <c r="F631" s="58">
        <v>87.0</v>
      </c>
      <c r="G631" s="59">
        <v>66.0</v>
      </c>
      <c r="H631" s="64">
        <v>153.0</v>
      </c>
      <c r="I631" s="64">
        <v>162.0</v>
      </c>
      <c r="J631" s="64">
        <v>162.0</v>
      </c>
    </row>
    <row r="632" ht="15.75" customHeight="1">
      <c r="A632" s="61" t="s">
        <v>847</v>
      </c>
      <c r="B632" s="11" t="s">
        <v>862</v>
      </c>
      <c r="C632" s="58"/>
      <c r="D632" s="59"/>
      <c r="E632" s="60"/>
      <c r="F632" s="58"/>
      <c r="G632" s="59">
        <v>2.0</v>
      </c>
      <c r="H632" s="60">
        <v>2.0</v>
      </c>
      <c r="I632" s="60">
        <v>2.0</v>
      </c>
      <c r="J632" s="60">
        <v>2.0</v>
      </c>
    </row>
    <row r="633" ht="15.75" customHeight="1">
      <c r="A633" s="61" t="s">
        <v>847</v>
      </c>
      <c r="B633" s="11" t="s">
        <v>863</v>
      </c>
      <c r="C633" s="58"/>
      <c r="D633" s="59"/>
      <c r="E633" s="60"/>
      <c r="F633" s="58">
        <v>3.0</v>
      </c>
      <c r="G633" s="59">
        <v>1.0</v>
      </c>
      <c r="H633" s="60">
        <v>4.0</v>
      </c>
      <c r="I633" s="60">
        <v>4.0</v>
      </c>
      <c r="J633" s="60">
        <v>4.0</v>
      </c>
      <c r="K633" s="11" t="str">
        <f>+GETPIVOTDATA("[Measures].[Total]",$A$4,"[Tipo Identificacion].[Tipo Identificación]","[Tipo Identificacion].[Tipo Identificación].&amp;[PE]","[Geografia].[Geografia]","[Geografia].[Geografia].[Municipio].&amp;[63001 - ARMENIA]","[Regimen].[Tipo Regimen]","[Regimen].[Tipo Regimen].&amp;[SUBSIDIADO]")/GETPIVOTDATA("[Measures].[Total]",$A$4,"[Geografia].[Geografia]","[Geografia].[Geografia].[Municipio].&amp;[63001 - ARMENIA]")*100</f>
        <v>#REF!</v>
      </c>
    </row>
    <row r="634" ht="15.75" customHeight="1">
      <c r="A634" s="61" t="s">
        <v>847</v>
      </c>
      <c r="B634" s="11" t="s">
        <v>864</v>
      </c>
      <c r="C634" s="58"/>
      <c r="D634" s="59">
        <v>2.0</v>
      </c>
      <c r="E634" s="60">
        <v>2.0</v>
      </c>
      <c r="F634" s="58">
        <v>11.0</v>
      </c>
      <c r="G634" s="59">
        <v>2.0</v>
      </c>
      <c r="H634" s="60">
        <v>13.0</v>
      </c>
      <c r="I634" s="60">
        <v>15.0</v>
      </c>
      <c r="J634" s="60">
        <v>15.0</v>
      </c>
    </row>
    <row r="635" ht="15.75" customHeight="1">
      <c r="A635" s="61" t="s">
        <v>847</v>
      </c>
      <c r="B635" s="11" t="s">
        <v>865</v>
      </c>
      <c r="C635" s="58"/>
      <c r="D635" s="59"/>
      <c r="E635" s="60"/>
      <c r="F635" s="58">
        <v>6.0</v>
      </c>
      <c r="G635" s="59">
        <v>6.0</v>
      </c>
      <c r="H635" s="60">
        <v>12.0</v>
      </c>
      <c r="I635" s="60">
        <v>12.0</v>
      </c>
      <c r="J635" s="60">
        <v>12.0</v>
      </c>
    </row>
    <row r="636" ht="15.75" customHeight="1">
      <c r="A636" s="61" t="s">
        <v>847</v>
      </c>
      <c r="B636" s="61" t="s">
        <v>866</v>
      </c>
      <c r="C636" s="58">
        <v>22.0</v>
      </c>
      <c r="D636" s="59">
        <v>37.0</v>
      </c>
      <c r="E636" s="64">
        <v>59.0</v>
      </c>
      <c r="F636" s="58">
        <v>312.0</v>
      </c>
      <c r="G636" s="59">
        <v>212.0</v>
      </c>
      <c r="H636" s="64">
        <v>524.0</v>
      </c>
      <c r="I636" s="64">
        <v>583.0</v>
      </c>
      <c r="J636" s="64">
        <v>583.0</v>
      </c>
      <c r="K636" s="54" t="str">
        <f>+GETPIVOTDATA("[Measures].[Total]",$A$4,"[Tipo Identificacion].[Tipo Identificación]","[Tipo Identificacion].[Tipo Identificación].&amp;[PE]","[Geografia].[Geografia]","[Geografia].[Geografia].[Departamento].&amp;[NORTE DE SANTANDER]","[Regimen].[Tipo Regimen]","[Regimen].[Tipo Regimen].&amp;[SUBSIDIADO]")/GETPIVOTDATA("[Measures].[Total]",$A$4,"[Geografia].[Geografia]","[Geografia].[Geografia].[Departamento].&amp;[NORTE DE SANTANDER]")*100</f>
        <v>#REF!</v>
      </c>
    </row>
    <row r="637" ht="15.75" customHeight="1">
      <c r="A637" s="61" t="s">
        <v>847</v>
      </c>
      <c r="B637" s="61" t="s">
        <v>867</v>
      </c>
      <c r="C637" s="58">
        <v>1.0</v>
      </c>
      <c r="D637" s="59"/>
      <c r="E637" s="64">
        <v>1.0</v>
      </c>
      <c r="F637" s="58">
        <v>8.0</v>
      </c>
      <c r="G637" s="59">
        <v>7.0</v>
      </c>
      <c r="H637" s="64">
        <v>15.0</v>
      </c>
      <c r="I637" s="64">
        <v>16.0</v>
      </c>
      <c r="J637" s="64">
        <v>16.0</v>
      </c>
    </row>
    <row r="638" ht="15.75" customHeight="1">
      <c r="A638" s="61" t="s">
        <v>847</v>
      </c>
      <c r="B638" s="61" t="s">
        <v>868</v>
      </c>
      <c r="C638" s="58"/>
      <c r="D638" s="59">
        <v>1.0</v>
      </c>
      <c r="E638" s="64">
        <v>1.0</v>
      </c>
      <c r="F638" s="58">
        <v>3.0</v>
      </c>
      <c r="G638" s="59">
        <v>2.0</v>
      </c>
      <c r="H638" s="64">
        <v>5.0</v>
      </c>
      <c r="I638" s="64">
        <v>6.0</v>
      </c>
      <c r="J638" s="64">
        <v>6.0</v>
      </c>
    </row>
    <row r="639" ht="15.75" customHeight="1">
      <c r="A639" s="61" t="s">
        <v>847</v>
      </c>
      <c r="B639" s="61" t="s">
        <v>869</v>
      </c>
      <c r="C639" s="58">
        <v>15.0</v>
      </c>
      <c r="D639" s="59">
        <v>27.0</v>
      </c>
      <c r="E639" s="64">
        <v>42.0</v>
      </c>
      <c r="F639" s="58">
        <v>207.0</v>
      </c>
      <c r="G639" s="59">
        <v>167.0</v>
      </c>
      <c r="H639" s="64">
        <v>374.0</v>
      </c>
      <c r="I639" s="64">
        <v>416.0</v>
      </c>
      <c r="J639" s="64">
        <v>416.0</v>
      </c>
    </row>
    <row r="640" ht="15.75" customHeight="1">
      <c r="A640" s="61" t="s">
        <v>847</v>
      </c>
      <c r="B640" s="61" t="s">
        <v>870</v>
      </c>
      <c r="C640" s="58">
        <v>24.0</v>
      </c>
      <c r="D640" s="59">
        <v>33.0</v>
      </c>
      <c r="E640" s="64">
        <v>57.0</v>
      </c>
      <c r="F640" s="58">
        <v>215.0</v>
      </c>
      <c r="G640" s="59">
        <v>158.0</v>
      </c>
      <c r="H640" s="64">
        <v>373.0</v>
      </c>
      <c r="I640" s="64">
        <v>430.0</v>
      </c>
      <c r="J640" s="64">
        <v>430.0</v>
      </c>
    </row>
    <row r="641" ht="15.75" customHeight="1">
      <c r="A641" s="61" t="s">
        <v>847</v>
      </c>
      <c r="B641" s="61" t="s">
        <v>871</v>
      </c>
      <c r="C641" s="58"/>
      <c r="D641" s="59">
        <v>1.0</v>
      </c>
      <c r="E641" s="64">
        <v>1.0</v>
      </c>
      <c r="F641" s="58">
        <v>16.0</v>
      </c>
      <c r="G641" s="59">
        <v>5.0</v>
      </c>
      <c r="H641" s="64">
        <v>21.0</v>
      </c>
      <c r="I641" s="64">
        <v>22.0</v>
      </c>
      <c r="J641" s="64">
        <v>22.0</v>
      </c>
    </row>
    <row r="642" ht="15.75" customHeight="1">
      <c r="A642" s="61" t="s">
        <v>847</v>
      </c>
      <c r="B642" s="61" t="s">
        <v>872</v>
      </c>
      <c r="C642" s="58">
        <v>2.0</v>
      </c>
      <c r="D642" s="59">
        <v>1.0</v>
      </c>
      <c r="E642" s="64">
        <v>3.0</v>
      </c>
      <c r="F642" s="58">
        <v>69.0</v>
      </c>
      <c r="G642" s="59">
        <v>49.0</v>
      </c>
      <c r="H642" s="64">
        <v>118.0</v>
      </c>
      <c r="I642" s="64">
        <v>121.0</v>
      </c>
      <c r="J642" s="64">
        <v>121.0</v>
      </c>
    </row>
    <row r="643" ht="15.75" customHeight="1">
      <c r="A643" s="61" t="s">
        <v>847</v>
      </c>
      <c r="B643" s="11" t="s">
        <v>873</v>
      </c>
      <c r="C643" s="58"/>
      <c r="D643" s="59"/>
      <c r="E643" s="60"/>
      <c r="F643" s="58">
        <v>16.0</v>
      </c>
      <c r="G643" s="59">
        <v>16.0</v>
      </c>
      <c r="H643" s="60">
        <v>32.0</v>
      </c>
      <c r="I643" s="60">
        <v>32.0</v>
      </c>
      <c r="J643" s="60">
        <v>32.0</v>
      </c>
    </row>
    <row r="644" ht="15.75" customHeight="1">
      <c r="A644" s="61" t="s">
        <v>847</v>
      </c>
      <c r="B644" s="11" t="s">
        <v>874</v>
      </c>
      <c r="C644" s="58"/>
      <c r="D644" s="59"/>
      <c r="E644" s="60"/>
      <c r="F644" s="58">
        <v>12.0</v>
      </c>
      <c r="G644" s="59">
        <v>13.0</v>
      </c>
      <c r="H644" s="60">
        <v>25.0</v>
      </c>
      <c r="I644" s="60">
        <v>25.0</v>
      </c>
      <c r="J644" s="60">
        <v>25.0</v>
      </c>
    </row>
    <row r="645" ht="15.75" customHeight="1">
      <c r="A645" s="61" t="s">
        <v>847</v>
      </c>
      <c r="B645" s="61" t="s">
        <v>875</v>
      </c>
      <c r="C645" s="58"/>
      <c r="D645" s="59">
        <v>2.0</v>
      </c>
      <c r="E645" s="64">
        <v>2.0</v>
      </c>
      <c r="F645" s="58">
        <v>24.0</v>
      </c>
      <c r="G645" s="59">
        <v>15.0</v>
      </c>
      <c r="H645" s="64">
        <v>39.0</v>
      </c>
      <c r="I645" s="64">
        <v>41.0</v>
      </c>
      <c r="J645" s="64">
        <v>41.0</v>
      </c>
      <c r="K645" s="60">
        <v>216.0</v>
      </c>
      <c r="L645" s="54" t="str">
        <f>+K645/GETPIVOTDATA("[Measures].[Total]",$A$4,"[Geografia].[Geografia]","[Geografia].[Geografia].[Departamento].&amp;[QUINDIO]")*100</f>
        <v>#REF!</v>
      </c>
    </row>
    <row r="646" ht="15.75" customHeight="1">
      <c r="A646" s="61" t="s">
        <v>847</v>
      </c>
      <c r="B646" s="11" t="s">
        <v>876</v>
      </c>
      <c r="C646" s="58"/>
      <c r="D646" s="59">
        <v>1.0</v>
      </c>
      <c r="E646" s="60">
        <v>1.0</v>
      </c>
      <c r="F646" s="58">
        <v>6.0</v>
      </c>
      <c r="G646" s="59">
        <v>1.0</v>
      </c>
      <c r="H646" s="60">
        <v>7.0</v>
      </c>
      <c r="I646" s="60">
        <v>8.0</v>
      </c>
      <c r="J646" s="60">
        <v>8.0</v>
      </c>
    </row>
    <row r="647" ht="15.75" customHeight="1">
      <c r="A647" s="61" t="s">
        <v>847</v>
      </c>
      <c r="B647" s="61" t="s">
        <v>877</v>
      </c>
      <c r="C647" s="58">
        <v>8.0</v>
      </c>
      <c r="D647" s="59">
        <v>7.0</v>
      </c>
      <c r="E647" s="64">
        <v>15.0</v>
      </c>
      <c r="F647" s="58">
        <v>65.0</v>
      </c>
      <c r="G647" s="59">
        <v>47.0</v>
      </c>
      <c r="H647" s="64">
        <v>112.0</v>
      </c>
      <c r="I647" s="64">
        <v>127.0</v>
      </c>
      <c r="J647" s="64">
        <v>127.0</v>
      </c>
    </row>
    <row r="648" ht="15.75" customHeight="1">
      <c r="A648" s="61" t="s">
        <v>847</v>
      </c>
      <c r="B648" s="11" t="s">
        <v>878</v>
      </c>
      <c r="C648" s="58"/>
      <c r="D648" s="59"/>
      <c r="E648" s="60"/>
      <c r="F648" s="58">
        <v>3.0</v>
      </c>
      <c r="G648" s="59">
        <v>3.0</v>
      </c>
      <c r="H648" s="60">
        <v>6.0</v>
      </c>
      <c r="I648" s="60">
        <v>6.0</v>
      </c>
      <c r="J648" s="60">
        <v>6.0</v>
      </c>
    </row>
    <row r="649" ht="15.75" customHeight="1">
      <c r="A649" s="61" t="s">
        <v>847</v>
      </c>
      <c r="B649" s="11" t="s">
        <v>879</v>
      </c>
      <c r="C649" s="58"/>
      <c r="D649" s="59"/>
      <c r="E649" s="60"/>
      <c r="F649" s="58">
        <v>16.0</v>
      </c>
      <c r="G649" s="59">
        <v>10.0</v>
      </c>
      <c r="H649" s="60">
        <v>26.0</v>
      </c>
      <c r="I649" s="60">
        <v>26.0</v>
      </c>
      <c r="J649" s="60">
        <v>26.0</v>
      </c>
    </row>
    <row r="650" ht="15.75" customHeight="1">
      <c r="A650" s="61" t="s">
        <v>847</v>
      </c>
      <c r="B650" s="61" t="s">
        <v>880</v>
      </c>
      <c r="C650" s="58">
        <v>9.0</v>
      </c>
      <c r="D650" s="59">
        <v>12.0</v>
      </c>
      <c r="E650" s="64">
        <v>21.0</v>
      </c>
      <c r="F650" s="58">
        <v>101.0</v>
      </c>
      <c r="G650" s="59">
        <v>66.0</v>
      </c>
      <c r="H650" s="64">
        <v>167.0</v>
      </c>
      <c r="I650" s="64">
        <v>188.0</v>
      </c>
      <c r="J650" s="64">
        <v>188.0</v>
      </c>
    </row>
    <row r="651" ht="15.75" customHeight="1">
      <c r="A651" s="61" t="s">
        <v>847</v>
      </c>
      <c r="B651" s="61" t="s">
        <v>881</v>
      </c>
      <c r="C651" s="58"/>
      <c r="D651" s="59"/>
      <c r="E651" s="64"/>
      <c r="F651" s="58">
        <v>30.0</v>
      </c>
      <c r="G651" s="59">
        <v>12.0</v>
      </c>
      <c r="H651" s="64">
        <v>42.0</v>
      </c>
      <c r="I651" s="64">
        <v>42.0</v>
      </c>
      <c r="J651" s="64">
        <v>42.0</v>
      </c>
    </row>
    <row r="652" ht="15.75" customHeight="1">
      <c r="A652" s="61" t="s">
        <v>847</v>
      </c>
      <c r="B652" s="11" t="s">
        <v>882</v>
      </c>
      <c r="C652" s="58"/>
      <c r="D652" s="59"/>
      <c r="E652" s="60"/>
      <c r="F652" s="58">
        <v>14.0</v>
      </c>
      <c r="G652" s="59">
        <v>7.0</v>
      </c>
      <c r="H652" s="60">
        <v>21.0</v>
      </c>
      <c r="I652" s="60">
        <v>21.0</v>
      </c>
      <c r="J652" s="60">
        <v>21.0</v>
      </c>
    </row>
    <row r="653" ht="15.75" customHeight="1">
      <c r="A653" s="61" t="s">
        <v>847</v>
      </c>
      <c r="B653" s="61" t="s">
        <v>883</v>
      </c>
      <c r="C653" s="58">
        <v>14.0</v>
      </c>
      <c r="D653" s="59">
        <v>25.0</v>
      </c>
      <c r="E653" s="64">
        <v>39.0</v>
      </c>
      <c r="F653" s="58">
        <v>597.0</v>
      </c>
      <c r="G653" s="59">
        <v>396.0</v>
      </c>
      <c r="H653" s="64">
        <v>993.0</v>
      </c>
      <c r="I653" s="64">
        <v>1032.0</v>
      </c>
      <c r="J653" s="64">
        <v>1032.0</v>
      </c>
    </row>
    <row r="654" ht="15.75" customHeight="1">
      <c r="A654" s="11" t="s">
        <v>884</v>
      </c>
      <c r="C654" s="58">
        <v>609.0</v>
      </c>
      <c r="D654" s="59">
        <v>718.0</v>
      </c>
      <c r="E654" s="60">
        <v>1327.0</v>
      </c>
      <c r="F654" s="58">
        <v>3677.0</v>
      </c>
      <c r="G654" s="59">
        <v>2532.0</v>
      </c>
      <c r="H654" s="60">
        <v>6209.0</v>
      </c>
      <c r="I654" s="60">
        <v>7536.0</v>
      </c>
      <c r="J654" s="60">
        <v>7536.0</v>
      </c>
    </row>
    <row r="655" ht="15.75" customHeight="1">
      <c r="A655" s="11" t="s">
        <v>885</v>
      </c>
      <c r="B655" s="11" t="s">
        <v>886</v>
      </c>
      <c r="C655" s="58">
        <v>4.0</v>
      </c>
      <c r="D655" s="59">
        <v>10.0</v>
      </c>
      <c r="E655" s="60">
        <v>14.0</v>
      </c>
      <c r="F655" s="58">
        <v>44.0</v>
      </c>
      <c r="G655" s="59">
        <v>32.0</v>
      </c>
      <c r="H655" s="60">
        <v>76.0</v>
      </c>
      <c r="I655" s="60">
        <v>90.0</v>
      </c>
      <c r="J655" s="60">
        <v>90.0</v>
      </c>
    </row>
    <row r="656" ht="15.75" customHeight="1">
      <c r="A656" s="11" t="s">
        <v>885</v>
      </c>
      <c r="B656" s="11" t="s">
        <v>887</v>
      </c>
      <c r="C656" s="58"/>
      <c r="D656" s="59"/>
      <c r="E656" s="60"/>
      <c r="F656" s="58">
        <v>4.0</v>
      </c>
      <c r="G656" s="59">
        <v>5.0</v>
      </c>
      <c r="H656" s="60">
        <v>9.0</v>
      </c>
      <c r="I656" s="60">
        <v>9.0</v>
      </c>
      <c r="J656" s="60">
        <v>9.0</v>
      </c>
      <c r="K656" s="11" t="str">
        <f>+GETPIVOTDATA("[Measures].[Total]",$A$4,"[Tipo Identificacion].[Tipo Identificación]","[Tipo Identificacion].[Tipo Identificación].&amp;[PE]","[Geografia].[Geografia]","[Geografia].[Geografia].[Departamento].&amp;[QUINDIO]","[Regimen].[Tipo Regimen]","[Regimen].[Tipo Regimen].&amp;[SUBSIDIADO]")/GETPIVOTDATA("[Measures].[Total]",$A$4,"[Geografia].[Geografia]","[Geografia].[Geografia].[Departamento].&amp;[QUINDIO]")*100</f>
        <v>#REF!</v>
      </c>
    </row>
    <row r="657" ht="15.75" customHeight="1">
      <c r="A657" s="11" t="s">
        <v>885</v>
      </c>
      <c r="B657" s="11" t="s">
        <v>888</v>
      </c>
      <c r="C657" s="58"/>
      <c r="D657" s="59">
        <v>1.0</v>
      </c>
      <c r="E657" s="60">
        <v>1.0</v>
      </c>
      <c r="F657" s="58"/>
      <c r="G657" s="59">
        <v>1.0</v>
      </c>
      <c r="H657" s="60">
        <v>1.0</v>
      </c>
      <c r="I657" s="60">
        <v>2.0</v>
      </c>
      <c r="J657" s="60">
        <v>2.0</v>
      </c>
    </row>
    <row r="658" ht="15.75" customHeight="1">
      <c r="A658" s="11" t="s">
        <v>885</v>
      </c>
      <c r="B658" s="11" t="s">
        <v>889</v>
      </c>
      <c r="C658" s="58">
        <v>3.0</v>
      </c>
      <c r="D658" s="59">
        <v>4.0</v>
      </c>
      <c r="E658" s="60">
        <v>7.0</v>
      </c>
      <c r="F658" s="58">
        <v>4.0</v>
      </c>
      <c r="G658" s="59">
        <v>2.0</v>
      </c>
      <c r="H658" s="60">
        <v>6.0</v>
      </c>
      <c r="I658" s="60">
        <v>13.0</v>
      </c>
      <c r="J658" s="60">
        <v>13.0</v>
      </c>
    </row>
    <row r="659" ht="15.75" customHeight="1">
      <c r="A659" s="11" t="s">
        <v>885</v>
      </c>
      <c r="B659" s="11" t="s">
        <v>890</v>
      </c>
      <c r="C659" s="58">
        <v>1.0</v>
      </c>
      <c r="D659" s="59">
        <v>6.0</v>
      </c>
      <c r="E659" s="60">
        <v>7.0</v>
      </c>
      <c r="F659" s="58">
        <v>7.0</v>
      </c>
      <c r="G659" s="59">
        <v>4.0</v>
      </c>
      <c r="H659" s="60">
        <v>11.0</v>
      </c>
      <c r="I659" s="60">
        <v>18.0</v>
      </c>
      <c r="J659" s="60">
        <v>18.0</v>
      </c>
    </row>
    <row r="660" ht="15.75" customHeight="1">
      <c r="A660" s="11" t="s">
        <v>885</v>
      </c>
      <c r="B660" s="11" t="s">
        <v>891</v>
      </c>
      <c r="C660" s="58"/>
      <c r="D660" s="59"/>
      <c r="E660" s="60"/>
      <c r="F660" s="58">
        <v>13.0</v>
      </c>
      <c r="G660" s="59">
        <v>14.0</v>
      </c>
      <c r="H660" s="60">
        <v>27.0</v>
      </c>
      <c r="I660" s="60">
        <v>27.0</v>
      </c>
      <c r="J660" s="60">
        <v>27.0</v>
      </c>
    </row>
    <row r="661" ht="15.75" customHeight="1">
      <c r="A661" s="11" t="s">
        <v>885</v>
      </c>
      <c r="B661" s="11" t="s">
        <v>892</v>
      </c>
      <c r="C661" s="58"/>
      <c r="D661" s="59"/>
      <c r="E661" s="60"/>
      <c r="F661" s="58"/>
      <c r="G661" s="59">
        <v>1.0</v>
      </c>
      <c r="H661" s="60">
        <v>1.0</v>
      </c>
      <c r="I661" s="60">
        <v>1.0</v>
      </c>
      <c r="J661" s="60">
        <v>1.0</v>
      </c>
    </row>
    <row r="662" ht="15.75" customHeight="1">
      <c r="A662" s="11" t="s">
        <v>885</v>
      </c>
      <c r="B662" s="11" t="s">
        <v>893</v>
      </c>
      <c r="C662" s="58">
        <v>1.0</v>
      </c>
      <c r="D662" s="59"/>
      <c r="E662" s="60">
        <v>1.0</v>
      </c>
      <c r="F662" s="58">
        <v>12.0</v>
      </c>
      <c r="G662" s="59">
        <v>4.0</v>
      </c>
      <c r="H662" s="60">
        <v>16.0</v>
      </c>
      <c r="I662" s="60">
        <v>17.0</v>
      </c>
      <c r="J662" s="60">
        <v>17.0</v>
      </c>
    </row>
    <row r="663" ht="15.75" customHeight="1">
      <c r="A663" s="11" t="s">
        <v>885</v>
      </c>
      <c r="B663" s="11" t="s">
        <v>894</v>
      </c>
      <c r="C663" s="58"/>
      <c r="D663" s="59">
        <v>1.0</v>
      </c>
      <c r="E663" s="60">
        <v>1.0</v>
      </c>
      <c r="F663" s="58">
        <v>2.0</v>
      </c>
      <c r="G663" s="59">
        <v>7.0</v>
      </c>
      <c r="H663" s="60">
        <v>9.0</v>
      </c>
      <c r="I663" s="60">
        <v>10.0</v>
      </c>
      <c r="J663" s="60">
        <v>10.0</v>
      </c>
    </row>
    <row r="664" ht="15.75" customHeight="1">
      <c r="A664" s="11" t="s">
        <v>885</v>
      </c>
      <c r="B664" s="11" t="s">
        <v>895</v>
      </c>
      <c r="C664" s="58"/>
      <c r="D664" s="59">
        <v>1.0</v>
      </c>
      <c r="E664" s="60">
        <v>1.0</v>
      </c>
      <c r="F664" s="58">
        <v>8.0</v>
      </c>
      <c r="G664" s="59">
        <v>10.0</v>
      </c>
      <c r="H664" s="60">
        <v>18.0</v>
      </c>
      <c r="I664" s="60">
        <v>19.0</v>
      </c>
      <c r="J664" s="60">
        <v>19.0</v>
      </c>
    </row>
    <row r="665" ht="15.75" customHeight="1">
      <c r="A665" s="11" t="s">
        <v>885</v>
      </c>
      <c r="B665" s="11" t="s">
        <v>896</v>
      </c>
      <c r="C665" s="58">
        <v>1.0</v>
      </c>
      <c r="D665" s="59">
        <v>3.0</v>
      </c>
      <c r="E665" s="60">
        <v>4.0</v>
      </c>
      <c r="F665" s="58">
        <v>12.0</v>
      </c>
      <c r="G665" s="59">
        <v>5.0</v>
      </c>
      <c r="H665" s="60">
        <v>17.0</v>
      </c>
      <c r="I665" s="60">
        <v>21.0</v>
      </c>
      <c r="J665" s="60">
        <v>21.0</v>
      </c>
    </row>
    <row r="666" ht="15.75" customHeight="1">
      <c r="A666" s="11" t="s">
        <v>897</v>
      </c>
      <c r="C666" s="58">
        <v>10.0</v>
      </c>
      <c r="D666" s="59">
        <v>26.0</v>
      </c>
      <c r="E666" s="60">
        <v>36.0</v>
      </c>
      <c r="F666" s="58">
        <v>106.0</v>
      </c>
      <c r="G666" s="59">
        <v>85.0</v>
      </c>
      <c r="H666" s="60">
        <v>191.0</v>
      </c>
      <c r="I666" s="60">
        <v>227.0</v>
      </c>
      <c r="J666" s="60">
        <v>227.0</v>
      </c>
    </row>
    <row r="667" ht="15.75" customHeight="1">
      <c r="A667" s="11" t="s">
        <v>898</v>
      </c>
      <c r="B667" s="11" t="s">
        <v>899</v>
      </c>
      <c r="C667" s="58">
        <v>314.0</v>
      </c>
      <c r="D667" s="59">
        <v>465.0</v>
      </c>
      <c r="E667" s="60">
        <v>779.0</v>
      </c>
      <c r="F667" s="58">
        <v>42.0</v>
      </c>
      <c r="G667" s="59">
        <v>25.0</v>
      </c>
      <c r="H667" s="60">
        <v>67.0</v>
      </c>
      <c r="I667" s="60">
        <v>846.0</v>
      </c>
      <c r="J667" s="60">
        <v>846.0</v>
      </c>
    </row>
    <row r="668" ht="15.75" customHeight="1">
      <c r="A668" s="11" t="s">
        <v>898</v>
      </c>
      <c r="B668" s="11" t="s">
        <v>900</v>
      </c>
      <c r="C668" s="58"/>
      <c r="D668" s="59"/>
      <c r="E668" s="60"/>
      <c r="F668" s="58">
        <v>2.0</v>
      </c>
      <c r="G668" s="59">
        <v>6.0</v>
      </c>
      <c r="H668" s="60">
        <v>8.0</v>
      </c>
      <c r="I668" s="60">
        <v>8.0</v>
      </c>
      <c r="J668" s="60">
        <v>8.0</v>
      </c>
    </row>
    <row r="669" ht="15.75" customHeight="1">
      <c r="A669" s="11" t="s">
        <v>898</v>
      </c>
      <c r="B669" s="11" t="s">
        <v>901</v>
      </c>
      <c r="C669" s="58">
        <v>11.0</v>
      </c>
      <c r="D669" s="59">
        <v>29.0</v>
      </c>
      <c r="E669" s="60">
        <v>40.0</v>
      </c>
      <c r="F669" s="58">
        <v>21.0</v>
      </c>
      <c r="G669" s="59">
        <v>14.0</v>
      </c>
      <c r="H669" s="60">
        <v>35.0</v>
      </c>
      <c r="I669" s="60">
        <v>75.0</v>
      </c>
      <c r="J669" s="60">
        <v>75.0</v>
      </c>
    </row>
    <row r="670" ht="15.75" customHeight="1">
      <c r="A670" s="11" t="s">
        <v>898</v>
      </c>
      <c r="B670" s="11" t="s">
        <v>902</v>
      </c>
      <c r="C670" s="58">
        <v>4.0</v>
      </c>
      <c r="D670" s="59">
        <v>6.0</v>
      </c>
      <c r="E670" s="60">
        <v>10.0</v>
      </c>
      <c r="F670" s="58">
        <v>21.0</v>
      </c>
      <c r="G670" s="59">
        <v>14.0</v>
      </c>
      <c r="H670" s="60">
        <v>35.0</v>
      </c>
      <c r="I670" s="60">
        <v>45.0</v>
      </c>
      <c r="J670" s="60">
        <v>45.0</v>
      </c>
    </row>
    <row r="671" ht="15.75" customHeight="1">
      <c r="A671" s="11" t="s">
        <v>898</v>
      </c>
      <c r="B671" s="11" t="s">
        <v>903</v>
      </c>
      <c r="C671" s="58">
        <v>1.0</v>
      </c>
      <c r="D671" s="59"/>
      <c r="E671" s="60">
        <v>1.0</v>
      </c>
      <c r="F671" s="58">
        <v>11.0</v>
      </c>
      <c r="G671" s="59">
        <v>7.0</v>
      </c>
      <c r="H671" s="60">
        <v>18.0</v>
      </c>
      <c r="I671" s="60">
        <v>19.0</v>
      </c>
      <c r="J671" s="60">
        <v>19.0</v>
      </c>
    </row>
    <row r="672" ht="15.75" customHeight="1">
      <c r="A672" s="11" t="s">
        <v>898</v>
      </c>
      <c r="B672" s="11" t="s">
        <v>904</v>
      </c>
      <c r="C672" s="58"/>
      <c r="D672" s="59"/>
      <c r="E672" s="60"/>
      <c r="F672" s="58">
        <v>2.0</v>
      </c>
      <c r="G672" s="59"/>
      <c r="H672" s="60">
        <v>2.0</v>
      </c>
      <c r="I672" s="60">
        <v>2.0</v>
      </c>
      <c r="J672" s="60">
        <v>2.0</v>
      </c>
    </row>
    <row r="673" ht="15.75" customHeight="1">
      <c r="A673" s="11" t="s">
        <v>898</v>
      </c>
      <c r="B673" s="11" t="s">
        <v>905</v>
      </c>
      <c r="C673" s="58">
        <v>4.0</v>
      </c>
      <c r="D673" s="59">
        <v>8.0</v>
      </c>
      <c r="E673" s="60">
        <v>12.0</v>
      </c>
      <c r="F673" s="58">
        <v>16.0</v>
      </c>
      <c r="G673" s="59">
        <v>24.0</v>
      </c>
      <c r="H673" s="60">
        <v>40.0</v>
      </c>
      <c r="I673" s="60">
        <v>52.0</v>
      </c>
      <c r="J673" s="60">
        <v>52.0</v>
      </c>
    </row>
    <row r="674" ht="15.75" customHeight="1">
      <c r="A674" s="11" t="s">
        <v>898</v>
      </c>
      <c r="B674" s="11" t="s">
        <v>906</v>
      </c>
      <c r="C674" s="58">
        <v>2.0</v>
      </c>
      <c r="D674" s="59">
        <v>8.0</v>
      </c>
      <c r="E674" s="60">
        <v>10.0</v>
      </c>
      <c r="F674" s="58">
        <v>23.0</v>
      </c>
      <c r="G674" s="59">
        <v>28.0</v>
      </c>
      <c r="H674" s="60">
        <v>51.0</v>
      </c>
      <c r="I674" s="60">
        <v>61.0</v>
      </c>
      <c r="J674" s="60">
        <v>61.0</v>
      </c>
    </row>
    <row r="675" ht="15.75" customHeight="1">
      <c r="A675" s="11" t="s">
        <v>898</v>
      </c>
      <c r="B675" s="11" t="s">
        <v>907</v>
      </c>
      <c r="C675" s="58"/>
      <c r="D675" s="59"/>
      <c r="E675" s="60"/>
      <c r="F675" s="58">
        <v>1.0</v>
      </c>
      <c r="G675" s="59">
        <v>2.0</v>
      </c>
      <c r="H675" s="60">
        <v>3.0</v>
      </c>
      <c r="I675" s="60">
        <v>3.0</v>
      </c>
      <c r="J675" s="60">
        <v>3.0</v>
      </c>
    </row>
    <row r="676" ht="15.75" customHeight="1">
      <c r="A676" s="11" t="s">
        <v>898</v>
      </c>
      <c r="B676" s="11" t="s">
        <v>908</v>
      </c>
      <c r="C676" s="58"/>
      <c r="D676" s="59">
        <v>4.0</v>
      </c>
      <c r="E676" s="60">
        <v>4.0</v>
      </c>
      <c r="F676" s="58">
        <v>20.0</v>
      </c>
      <c r="G676" s="59">
        <v>13.0</v>
      </c>
      <c r="H676" s="60">
        <v>33.0</v>
      </c>
      <c r="I676" s="60">
        <v>37.0</v>
      </c>
      <c r="J676" s="60">
        <v>37.0</v>
      </c>
    </row>
    <row r="677" ht="15.75" customHeight="1">
      <c r="A677" s="11" t="s">
        <v>898</v>
      </c>
      <c r="B677" s="11" t="s">
        <v>909</v>
      </c>
      <c r="C677" s="58">
        <v>2.0</v>
      </c>
      <c r="D677" s="59">
        <v>4.0</v>
      </c>
      <c r="E677" s="60">
        <v>6.0</v>
      </c>
      <c r="F677" s="58">
        <v>8.0</v>
      </c>
      <c r="G677" s="59">
        <v>9.0</v>
      </c>
      <c r="H677" s="60">
        <v>17.0</v>
      </c>
      <c r="I677" s="60">
        <v>23.0</v>
      </c>
      <c r="J677" s="60">
        <v>23.0</v>
      </c>
    </row>
    <row r="678" ht="15.75" customHeight="1">
      <c r="A678" s="11" t="s">
        <v>910</v>
      </c>
      <c r="C678" s="58">
        <v>338.0</v>
      </c>
      <c r="D678" s="59">
        <v>524.0</v>
      </c>
      <c r="E678" s="60">
        <v>862.0</v>
      </c>
      <c r="F678" s="58">
        <v>167.0</v>
      </c>
      <c r="G678" s="59">
        <v>142.0</v>
      </c>
      <c r="H678" s="60">
        <v>309.0</v>
      </c>
      <c r="I678" s="60">
        <v>1171.0</v>
      </c>
      <c r="J678" s="60">
        <v>1171.0</v>
      </c>
    </row>
    <row r="679" ht="15.75" customHeight="1">
      <c r="A679" s="65" t="s">
        <v>911</v>
      </c>
      <c r="B679" s="65" t="s">
        <v>912</v>
      </c>
      <c r="C679" s="58">
        <v>803.0</v>
      </c>
      <c r="D679" s="59">
        <v>1314.0</v>
      </c>
      <c r="E679" s="66">
        <v>2117.0</v>
      </c>
      <c r="F679" s="58">
        <v>118.0</v>
      </c>
      <c r="G679" s="59">
        <v>91.0</v>
      </c>
      <c r="H679" s="66">
        <v>209.0</v>
      </c>
      <c r="I679" s="66">
        <v>2326.0</v>
      </c>
      <c r="J679" s="66">
        <v>2326.0</v>
      </c>
    </row>
    <row r="680" ht="15.75" customHeight="1">
      <c r="A680" s="65" t="s">
        <v>911</v>
      </c>
      <c r="B680" s="11" t="s">
        <v>913</v>
      </c>
      <c r="C680" s="58"/>
      <c r="D680" s="59">
        <v>1.0</v>
      </c>
      <c r="E680" s="60">
        <v>1.0</v>
      </c>
      <c r="F680" s="58">
        <v>2.0</v>
      </c>
      <c r="G680" s="59"/>
      <c r="H680" s="60">
        <v>2.0</v>
      </c>
      <c r="I680" s="60">
        <v>3.0</v>
      </c>
      <c r="J680" s="60">
        <v>3.0</v>
      </c>
    </row>
    <row r="681" ht="15.75" customHeight="1">
      <c r="A681" s="65" t="s">
        <v>911</v>
      </c>
      <c r="B681" s="11" t="s">
        <v>914</v>
      </c>
      <c r="C681" s="58"/>
      <c r="D681" s="59">
        <v>1.0</v>
      </c>
      <c r="E681" s="60">
        <v>1.0</v>
      </c>
      <c r="F681" s="58"/>
      <c r="G681" s="59"/>
      <c r="H681" s="60"/>
      <c r="I681" s="60">
        <v>1.0</v>
      </c>
      <c r="J681" s="60">
        <v>1.0</v>
      </c>
    </row>
    <row r="682" ht="15.75" customHeight="1">
      <c r="A682" s="65" t="s">
        <v>911</v>
      </c>
      <c r="B682" s="65" t="s">
        <v>915</v>
      </c>
      <c r="C682" s="58">
        <v>1.0</v>
      </c>
      <c r="D682" s="59">
        <v>8.0</v>
      </c>
      <c r="E682" s="66">
        <v>9.0</v>
      </c>
      <c r="F682" s="58">
        <v>3.0</v>
      </c>
      <c r="G682" s="59">
        <v>1.0</v>
      </c>
      <c r="H682" s="66">
        <v>4.0</v>
      </c>
      <c r="I682" s="66">
        <v>13.0</v>
      </c>
      <c r="J682" s="66">
        <v>13.0</v>
      </c>
    </row>
    <row r="683" ht="15.75" customHeight="1">
      <c r="A683" s="65" t="s">
        <v>911</v>
      </c>
      <c r="B683" s="65" t="s">
        <v>916</v>
      </c>
      <c r="C683" s="58">
        <v>246.0</v>
      </c>
      <c r="D683" s="59">
        <v>492.0</v>
      </c>
      <c r="E683" s="66">
        <v>738.0</v>
      </c>
      <c r="F683" s="58">
        <v>170.0</v>
      </c>
      <c r="G683" s="59">
        <v>94.0</v>
      </c>
      <c r="H683" s="66">
        <v>264.0</v>
      </c>
      <c r="I683" s="66">
        <v>1002.0</v>
      </c>
      <c r="J683" s="66">
        <v>1002.0</v>
      </c>
    </row>
    <row r="684" ht="15.75" customHeight="1">
      <c r="A684" s="65" t="s">
        <v>911</v>
      </c>
      <c r="B684" s="11" t="s">
        <v>917</v>
      </c>
      <c r="C684" s="58">
        <v>2.0</v>
      </c>
      <c r="D684" s="59">
        <v>2.0</v>
      </c>
      <c r="E684" s="60">
        <v>4.0</v>
      </c>
      <c r="F684" s="58"/>
      <c r="G684" s="59"/>
      <c r="H684" s="60"/>
      <c r="I684" s="60">
        <v>4.0</v>
      </c>
      <c r="J684" s="60">
        <v>4.0</v>
      </c>
    </row>
    <row r="685" ht="15.75" customHeight="1">
      <c r="A685" s="65" t="s">
        <v>911</v>
      </c>
      <c r="B685" s="11" t="s">
        <v>918</v>
      </c>
      <c r="C685" s="58"/>
      <c r="D685" s="59">
        <v>4.0</v>
      </c>
      <c r="E685" s="60">
        <v>4.0</v>
      </c>
      <c r="F685" s="58">
        <v>3.0</v>
      </c>
      <c r="G685" s="59"/>
      <c r="H685" s="60">
        <v>3.0</v>
      </c>
      <c r="I685" s="60">
        <v>7.0</v>
      </c>
      <c r="J685" s="60">
        <v>7.0</v>
      </c>
    </row>
    <row r="686" ht="15.75" customHeight="1">
      <c r="A686" s="65" t="s">
        <v>911</v>
      </c>
      <c r="B686" s="65" t="s">
        <v>919</v>
      </c>
      <c r="C686" s="58">
        <v>6.0</v>
      </c>
      <c r="D686" s="59">
        <v>15.0</v>
      </c>
      <c r="E686" s="66">
        <v>21.0</v>
      </c>
      <c r="F686" s="58">
        <v>6.0</v>
      </c>
      <c r="G686" s="59">
        <v>1.0</v>
      </c>
      <c r="H686" s="66">
        <v>7.0</v>
      </c>
      <c r="I686" s="66">
        <v>28.0</v>
      </c>
      <c r="J686" s="66">
        <v>28.0</v>
      </c>
    </row>
    <row r="687" ht="15.75" customHeight="1">
      <c r="A687" s="65" t="s">
        <v>911</v>
      </c>
      <c r="B687" s="65" t="s">
        <v>920</v>
      </c>
      <c r="C687" s="58">
        <v>1.0</v>
      </c>
      <c r="D687" s="59">
        <v>1.0</v>
      </c>
      <c r="E687" s="66">
        <v>2.0</v>
      </c>
      <c r="F687" s="58"/>
      <c r="G687" s="59">
        <v>4.0</v>
      </c>
      <c r="H687" s="66">
        <v>4.0</v>
      </c>
      <c r="I687" s="66">
        <v>6.0</v>
      </c>
      <c r="J687" s="66">
        <v>6.0</v>
      </c>
    </row>
    <row r="688" ht="15.75" customHeight="1">
      <c r="A688" s="65" t="s">
        <v>911</v>
      </c>
      <c r="B688" s="11" t="s">
        <v>921</v>
      </c>
      <c r="C688" s="58"/>
      <c r="D688" s="59">
        <v>2.0</v>
      </c>
      <c r="E688" s="60">
        <v>2.0</v>
      </c>
      <c r="F688" s="58">
        <v>1.0</v>
      </c>
      <c r="G688" s="59"/>
      <c r="H688" s="60">
        <v>1.0</v>
      </c>
      <c r="I688" s="60">
        <v>3.0</v>
      </c>
      <c r="J688" s="60">
        <v>3.0</v>
      </c>
    </row>
    <row r="689" ht="15.75" customHeight="1">
      <c r="A689" s="65" t="s">
        <v>911</v>
      </c>
      <c r="B689" s="11" t="s">
        <v>922</v>
      </c>
      <c r="C689" s="58"/>
      <c r="D689" s="59">
        <v>1.0</v>
      </c>
      <c r="E689" s="60">
        <v>1.0</v>
      </c>
      <c r="F689" s="58">
        <v>2.0</v>
      </c>
      <c r="G689" s="59"/>
      <c r="H689" s="60">
        <v>2.0</v>
      </c>
      <c r="I689" s="60">
        <v>3.0</v>
      </c>
      <c r="J689" s="60">
        <v>3.0</v>
      </c>
    </row>
    <row r="690" ht="15.75" customHeight="1">
      <c r="A690" s="65" t="s">
        <v>911</v>
      </c>
      <c r="B690" s="65" t="s">
        <v>923</v>
      </c>
      <c r="C690" s="58">
        <v>72.0</v>
      </c>
      <c r="D690" s="59">
        <v>116.0</v>
      </c>
      <c r="E690" s="66">
        <v>188.0</v>
      </c>
      <c r="F690" s="58">
        <v>33.0</v>
      </c>
      <c r="G690" s="59">
        <v>18.0</v>
      </c>
      <c r="H690" s="66">
        <v>51.0</v>
      </c>
      <c r="I690" s="66">
        <v>239.0</v>
      </c>
      <c r="J690" s="66">
        <v>239.0</v>
      </c>
    </row>
    <row r="691" ht="15.75" customHeight="1">
      <c r="A691" s="65" t="s">
        <v>911</v>
      </c>
      <c r="B691" s="65" t="s">
        <v>924</v>
      </c>
      <c r="C691" s="58"/>
      <c r="D691" s="59">
        <v>1.0</v>
      </c>
      <c r="E691" s="66">
        <v>1.0</v>
      </c>
      <c r="F691" s="58"/>
      <c r="G691" s="59">
        <v>1.0</v>
      </c>
      <c r="H691" s="66">
        <v>1.0</v>
      </c>
      <c r="I691" s="66">
        <v>2.0</v>
      </c>
      <c r="J691" s="66">
        <v>2.0</v>
      </c>
    </row>
    <row r="692" ht="15.75" customHeight="1">
      <c r="A692" s="11" t="s">
        <v>925</v>
      </c>
      <c r="C692" s="58">
        <v>1131.0</v>
      </c>
      <c r="D692" s="59">
        <v>1958.0</v>
      </c>
      <c r="E692" s="60">
        <v>3089.0</v>
      </c>
      <c r="F692" s="58">
        <v>338.0</v>
      </c>
      <c r="G692" s="59">
        <v>210.0</v>
      </c>
      <c r="H692" s="60">
        <v>548.0</v>
      </c>
      <c r="I692" s="60">
        <v>3637.0</v>
      </c>
      <c r="J692" s="60">
        <v>3637.0</v>
      </c>
    </row>
    <row r="693" ht="15.75" customHeight="1">
      <c r="A693" s="11" t="s">
        <v>926</v>
      </c>
      <c r="B693" s="11" t="s">
        <v>927</v>
      </c>
      <c r="C693" s="58">
        <v>4.0</v>
      </c>
      <c r="D693" s="59">
        <v>3.0</v>
      </c>
      <c r="E693" s="60">
        <v>7.0</v>
      </c>
      <c r="F693" s="58"/>
      <c r="G693" s="59"/>
      <c r="H693" s="60"/>
      <c r="I693" s="60">
        <v>7.0</v>
      </c>
      <c r="J693" s="60">
        <v>7.0</v>
      </c>
    </row>
    <row r="694" ht="15.75" customHeight="1">
      <c r="A694" s="11" t="s">
        <v>928</v>
      </c>
      <c r="C694" s="58">
        <v>4.0</v>
      </c>
      <c r="D694" s="59">
        <v>3.0</v>
      </c>
      <c r="E694" s="60">
        <v>7.0</v>
      </c>
      <c r="F694" s="58"/>
      <c r="G694" s="59"/>
      <c r="H694" s="60"/>
      <c r="I694" s="60">
        <v>7.0</v>
      </c>
      <c r="J694" s="60">
        <v>7.0</v>
      </c>
    </row>
    <row r="695" ht="15.75" customHeight="1">
      <c r="A695" s="11" t="s">
        <v>929</v>
      </c>
      <c r="B695" s="11" t="s">
        <v>930</v>
      </c>
      <c r="C695" s="58">
        <v>964.0</v>
      </c>
      <c r="D695" s="59">
        <v>1248.0</v>
      </c>
      <c r="E695" s="60">
        <v>2212.0</v>
      </c>
      <c r="F695" s="58">
        <v>683.0</v>
      </c>
      <c r="G695" s="59">
        <v>528.0</v>
      </c>
      <c r="H695" s="60">
        <v>1211.0</v>
      </c>
      <c r="I695" s="60">
        <v>3423.0</v>
      </c>
      <c r="J695" s="60">
        <v>3423.0</v>
      </c>
    </row>
    <row r="696" ht="15.75" customHeight="1">
      <c r="A696" s="11" t="s">
        <v>929</v>
      </c>
      <c r="B696" s="11" t="s">
        <v>931</v>
      </c>
      <c r="C696" s="58">
        <v>1.0</v>
      </c>
      <c r="D696" s="59"/>
      <c r="E696" s="60">
        <v>1.0</v>
      </c>
      <c r="F696" s="58">
        <v>8.0</v>
      </c>
      <c r="G696" s="59">
        <v>5.0</v>
      </c>
      <c r="H696" s="60">
        <v>13.0</v>
      </c>
      <c r="I696" s="60">
        <v>14.0</v>
      </c>
      <c r="J696" s="60">
        <v>14.0</v>
      </c>
    </row>
    <row r="697" ht="15.75" customHeight="1">
      <c r="A697" s="11" t="s">
        <v>929</v>
      </c>
      <c r="B697" s="11" t="s">
        <v>932</v>
      </c>
      <c r="C697" s="58">
        <v>10.0</v>
      </c>
      <c r="D697" s="59">
        <v>7.0</v>
      </c>
      <c r="E697" s="60">
        <v>17.0</v>
      </c>
      <c r="F697" s="58">
        <v>31.0</v>
      </c>
      <c r="G697" s="59">
        <v>22.0</v>
      </c>
      <c r="H697" s="60">
        <v>53.0</v>
      </c>
      <c r="I697" s="60">
        <v>70.0</v>
      </c>
      <c r="J697" s="60">
        <v>70.0</v>
      </c>
    </row>
    <row r="698" ht="15.75" customHeight="1">
      <c r="A698" s="11" t="s">
        <v>929</v>
      </c>
      <c r="B698" s="11" t="s">
        <v>933</v>
      </c>
      <c r="C698" s="58">
        <v>8.0</v>
      </c>
      <c r="D698" s="59">
        <v>7.0</v>
      </c>
      <c r="E698" s="60">
        <v>15.0</v>
      </c>
      <c r="F698" s="58">
        <v>14.0</v>
      </c>
      <c r="G698" s="59">
        <v>11.0</v>
      </c>
      <c r="H698" s="60">
        <v>25.0</v>
      </c>
      <c r="I698" s="60">
        <v>40.0</v>
      </c>
      <c r="J698" s="60">
        <v>40.0</v>
      </c>
    </row>
    <row r="699" ht="15.75" customHeight="1">
      <c r="A699" s="11" t="s">
        <v>929</v>
      </c>
      <c r="B699" s="11" t="s">
        <v>934</v>
      </c>
      <c r="C699" s="58">
        <v>118.0</v>
      </c>
      <c r="D699" s="59">
        <v>110.0</v>
      </c>
      <c r="E699" s="60">
        <v>228.0</v>
      </c>
      <c r="F699" s="58">
        <v>132.0</v>
      </c>
      <c r="G699" s="59">
        <v>85.0</v>
      </c>
      <c r="H699" s="60">
        <v>217.0</v>
      </c>
      <c r="I699" s="60">
        <v>445.0</v>
      </c>
      <c r="J699" s="60">
        <v>445.0</v>
      </c>
    </row>
    <row r="700" ht="15.75" customHeight="1">
      <c r="A700" s="11" t="s">
        <v>929</v>
      </c>
      <c r="B700" s="11" t="s">
        <v>935</v>
      </c>
      <c r="C700" s="58">
        <v>1.0</v>
      </c>
      <c r="D700" s="59"/>
      <c r="E700" s="60">
        <v>1.0</v>
      </c>
      <c r="F700" s="58">
        <v>1.0</v>
      </c>
      <c r="G700" s="59">
        <v>3.0</v>
      </c>
      <c r="H700" s="60">
        <v>4.0</v>
      </c>
      <c r="I700" s="60">
        <v>5.0</v>
      </c>
      <c r="J700" s="60">
        <v>5.0</v>
      </c>
    </row>
    <row r="701" ht="15.75" customHeight="1">
      <c r="A701" s="11" t="s">
        <v>929</v>
      </c>
      <c r="B701" s="11" t="s">
        <v>936</v>
      </c>
      <c r="C701" s="58"/>
      <c r="D701" s="59"/>
      <c r="E701" s="60"/>
      <c r="F701" s="58"/>
      <c r="G701" s="59">
        <v>1.0</v>
      </c>
      <c r="H701" s="60">
        <v>1.0</v>
      </c>
      <c r="I701" s="60">
        <v>1.0</v>
      </c>
      <c r="J701" s="60">
        <v>1.0</v>
      </c>
    </row>
    <row r="702" ht="15.75" customHeight="1">
      <c r="A702" s="11" t="s">
        <v>929</v>
      </c>
      <c r="B702" s="11" t="s">
        <v>937</v>
      </c>
      <c r="C702" s="58"/>
      <c r="D702" s="59"/>
      <c r="E702" s="60"/>
      <c r="F702" s="58">
        <v>1.0</v>
      </c>
      <c r="G702" s="59">
        <v>1.0</v>
      </c>
      <c r="H702" s="60">
        <v>2.0</v>
      </c>
      <c r="I702" s="60">
        <v>2.0</v>
      </c>
      <c r="J702" s="60">
        <v>2.0</v>
      </c>
    </row>
    <row r="703" ht="15.75" customHeight="1">
      <c r="A703" s="11" t="s">
        <v>929</v>
      </c>
      <c r="B703" s="11" t="s">
        <v>938</v>
      </c>
      <c r="C703" s="58"/>
      <c r="D703" s="59">
        <v>2.0</v>
      </c>
      <c r="E703" s="60">
        <v>2.0</v>
      </c>
      <c r="F703" s="58">
        <v>3.0</v>
      </c>
      <c r="G703" s="59">
        <v>3.0</v>
      </c>
      <c r="H703" s="60">
        <v>6.0</v>
      </c>
      <c r="I703" s="60">
        <v>8.0</v>
      </c>
      <c r="J703" s="60">
        <v>8.0</v>
      </c>
    </row>
    <row r="704" ht="15.75" customHeight="1">
      <c r="A704" s="11" t="s">
        <v>929</v>
      </c>
      <c r="B704" s="11" t="s">
        <v>939</v>
      </c>
      <c r="C704" s="58"/>
      <c r="D704" s="59"/>
      <c r="E704" s="60"/>
      <c r="F704" s="58">
        <v>1.0</v>
      </c>
      <c r="G704" s="59">
        <v>1.0</v>
      </c>
      <c r="H704" s="60">
        <v>2.0</v>
      </c>
      <c r="I704" s="60">
        <v>2.0</v>
      </c>
      <c r="J704" s="60">
        <v>2.0</v>
      </c>
    </row>
    <row r="705" ht="15.75" customHeight="1">
      <c r="A705" s="11" t="s">
        <v>929</v>
      </c>
      <c r="B705" s="11" t="s">
        <v>940</v>
      </c>
      <c r="C705" s="58"/>
      <c r="D705" s="59"/>
      <c r="E705" s="60"/>
      <c r="F705" s="58"/>
      <c r="G705" s="59">
        <v>1.0</v>
      </c>
      <c r="H705" s="60">
        <v>1.0</v>
      </c>
      <c r="I705" s="60">
        <v>1.0</v>
      </c>
      <c r="J705" s="60">
        <v>1.0</v>
      </c>
    </row>
    <row r="706" ht="15.75" customHeight="1">
      <c r="A706" s="11" t="s">
        <v>929</v>
      </c>
      <c r="B706" s="11" t="s">
        <v>941</v>
      </c>
      <c r="C706" s="58"/>
      <c r="D706" s="59">
        <v>1.0</v>
      </c>
      <c r="E706" s="60">
        <v>1.0</v>
      </c>
      <c r="F706" s="58">
        <v>2.0</v>
      </c>
      <c r="G706" s="59"/>
      <c r="H706" s="60">
        <v>2.0</v>
      </c>
      <c r="I706" s="60">
        <v>3.0</v>
      </c>
      <c r="J706" s="60">
        <v>3.0</v>
      </c>
    </row>
    <row r="707" ht="15.75" customHeight="1">
      <c r="A707" s="11" t="s">
        <v>929</v>
      </c>
      <c r="B707" s="11" t="s">
        <v>942</v>
      </c>
      <c r="C707" s="58"/>
      <c r="D707" s="59"/>
      <c r="E707" s="60"/>
      <c r="F707" s="58">
        <v>3.0</v>
      </c>
      <c r="G707" s="59">
        <v>4.0</v>
      </c>
      <c r="H707" s="60">
        <v>7.0</v>
      </c>
      <c r="I707" s="60">
        <v>7.0</v>
      </c>
      <c r="J707" s="60">
        <v>7.0</v>
      </c>
    </row>
    <row r="708" ht="15.75" customHeight="1">
      <c r="A708" s="11" t="s">
        <v>929</v>
      </c>
      <c r="B708" s="11" t="s">
        <v>943</v>
      </c>
      <c r="C708" s="58"/>
      <c r="D708" s="59"/>
      <c r="E708" s="60"/>
      <c r="F708" s="58">
        <v>1.0</v>
      </c>
      <c r="G708" s="59">
        <v>1.0</v>
      </c>
      <c r="H708" s="60">
        <v>2.0</v>
      </c>
      <c r="I708" s="60">
        <v>2.0</v>
      </c>
      <c r="J708" s="60">
        <v>2.0</v>
      </c>
    </row>
    <row r="709" ht="15.75" customHeight="1">
      <c r="A709" s="11" t="s">
        <v>929</v>
      </c>
      <c r="B709" s="11" t="s">
        <v>944</v>
      </c>
      <c r="C709" s="58">
        <v>2.0</v>
      </c>
      <c r="D709" s="59">
        <v>1.0</v>
      </c>
      <c r="E709" s="60">
        <v>3.0</v>
      </c>
      <c r="F709" s="58">
        <v>5.0</v>
      </c>
      <c r="G709" s="59">
        <v>5.0</v>
      </c>
      <c r="H709" s="60">
        <v>10.0</v>
      </c>
      <c r="I709" s="60">
        <v>13.0</v>
      </c>
      <c r="J709" s="60">
        <v>13.0</v>
      </c>
    </row>
    <row r="710" ht="15.75" customHeight="1">
      <c r="A710" s="11" t="s">
        <v>929</v>
      </c>
      <c r="B710" s="11" t="s">
        <v>945</v>
      </c>
      <c r="C710" s="58">
        <v>1.0</v>
      </c>
      <c r="D710" s="59">
        <v>2.0</v>
      </c>
      <c r="E710" s="60">
        <v>3.0</v>
      </c>
      <c r="F710" s="58">
        <v>10.0</v>
      </c>
      <c r="G710" s="59">
        <v>8.0</v>
      </c>
      <c r="H710" s="60">
        <v>18.0</v>
      </c>
      <c r="I710" s="60">
        <v>21.0</v>
      </c>
      <c r="J710" s="60">
        <v>21.0</v>
      </c>
    </row>
    <row r="711" ht="15.75" customHeight="1">
      <c r="A711" s="11" t="s">
        <v>929</v>
      </c>
      <c r="B711" s="11" t="s">
        <v>946</v>
      </c>
      <c r="C711" s="58"/>
      <c r="D711" s="59"/>
      <c r="E711" s="60"/>
      <c r="F711" s="58">
        <v>1.0</v>
      </c>
      <c r="G711" s="59">
        <v>1.0</v>
      </c>
      <c r="H711" s="60">
        <v>2.0</v>
      </c>
      <c r="I711" s="60">
        <v>2.0</v>
      </c>
      <c r="J711" s="60">
        <v>2.0</v>
      </c>
    </row>
    <row r="712" ht="15.75" customHeight="1">
      <c r="A712" s="11" t="s">
        <v>929</v>
      </c>
      <c r="B712" s="11" t="s">
        <v>947</v>
      </c>
      <c r="C712" s="58"/>
      <c r="D712" s="59"/>
      <c r="E712" s="60"/>
      <c r="F712" s="58">
        <v>6.0</v>
      </c>
      <c r="G712" s="59">
        <v>4.0</v>
      </c>
      <c r="H712" s="60">
        <v>10.0</v>
      </c>
      <c r="I712" s="60">
        <v>10.0</v>
      </c>
      <c r="J712" s="60">
        <v>10.0</v>
      </c>
    </row>
    <row r="713" ht="15.75" customHeight="1">
      <c r="A713" s="11" t="s">
        <v>929</v>
      </c>
      <c r="B713" s="11" t="s">
        <v>948</v>
      </c>
      <c r="C713" s="58"/>
      <c r="D713" s="59"/>
      <c r="E713" s="60"/>
      <c r="F713" s="58"/>
      <c r="G713" s="59">
        <v>1.0</v>
      </c>
      <c r="H713" s="60">
        <v>1.0</v>
      </c>
      <c r="I713" s="60">
        <v>1.0</v>
      </c>
      <c r="J713" s="60">
        <v>1.0</v>
      </c>
    </row>
    <row r="714" ht="15.75" customHeight="1">
      <c r="A714" s="11" t="s">
        <v>929</v>
      </c>
      <c r="B714" s="11" t="s">
        <v>949</v>
      </c>
      <c r="C714" s="58">
        <v>2.0</v>
      </c>
      <c r="D714" s="59">
        <v>1.0</v>
      </c>
      <c r="E714" s="60">
        <v>3.0</v>
      </c>
      <c r="F714" s="58">
        <v>7.0</v>
      </c>
      <c r="G714" s="59">
        <v>3.0</v>
      </c>
      <c r="H714" s="60">
        <v>10.0</v>
      </c>
      <c r="I714" s="60">
        <v>13.0</v>
      </c>
      <c r="J714" s="60">
        <v>13.0</v>
      </c>
    </row>
    <row r="715" ht="15.75" customHeight="1">
      <c r="A715" s="11" t="s">
        <v>929</v>
      </c>
      <c r="B715" s="11" t="s">
        <v>950</v>
      </c>
      <c r="C715" s="58"/>
      <c r="D715" s="59"/>
      <c r="E715" s="60"/>
      <c r="F715" s="58">
        <v>2.0</v>
      </c>
      <c r="G715" s="59">
        <v>2.0</v>
      </c>
      <c r="H715" s="60">
        <v>4.0</v>
      </c>
      <c r="I715" s="60">
        <v>4.0</v>
      </c>
      <c r="J715" s="60">
        <v>4.0</v>
      </c>
    </row>
    <row r="716" ht="15.75" customHeight="1">
      <c r="A716" s="11" t="s">
        <v>929</v>
      </c>
      <c r="B716" s="11" t="s">
        <v>951</v>
      </c>
      <c r="C716" s="58"/>
      <c r="D716" s="59">
        <v>1.0</v>
      </c>
      <c r="E716" s="60">
        <v>1.0</v>
      </c>
      <c r="F716" s="58">
        <v>6.0</v>
      </c>
      <c r="G716" s="59">
        <v>1.0</v>
      </c>
      <c r="H716" s="60">
        <v>7.0</v>
      </c>
      <c r="I716" s="60">
        <v>8.0</v>
      </c>
      <c r="J716" s="60">
        <v>8.0</v>
      </c>
    </row>
    <row r="717" ht="15.75" customHeight="1">
      <c r="A717" s="11" t="s">
        <v>929</v>
      </c>
      <c r="B717" s="11" t="s">
        <v>952</v>
      </c>
      <c r="C717" s="58"/>
      <c r="D717" s="59"/>
      <c r="E717" s="60"/>
      <c r="F717" s="58">
        <v>2.0</v>
      </c>
      <c r="G717" s="59"/>
      <c r="H717" s="60">
        <v>2.0</v>
      </c>
      <c r="I717" s="60">
        <v>2.0</v>
      </c>
      <c r="J717" s="60">
        <v>2.0</v>
      </c>
    </row>
    <row r="718" ht="15.75" customHeight="1">
      <c r="A718" s="11" t="s">
        <v>929</v>
      </c>
      <c r="B718" s="11" t="s">
        <v>953</v>
      </c>
      <c r="C718" s="58">
        <v>263.0</v>
      </c>
      <c r="D718" s="59">
        <v>303.0</v>
      </c>
      <c r="E718" s="60">
        <v>566.0</v>
      </c>
      <c r="F718" s="58">
        <v>216.0</v>
      </c>
      <c r="G718" s="59">
        <v>154.0</v>
      </c>
      <c r="H718" s="60">
        <v>370.0</v>
      </c>
      <c r="I718" s="60">
        <v>936.0</v>
      </c>
      <c r="J718" s="60">
        <v>936.0</v>
      </c>
    </row>
    <row r="719" ht="15.75" customHeight="1">
      <c r="A719" s="11" t="s">
        <v>929</v>
      </c>
      <c r="B719" s="11" t="s">
        <v>954</v>
      </c>
      <c r="C719" s="58">
        <v>73.0</v>
      </c>
      <c r="D719" s="59">
        <v>117.0</v>
      </c>
      <c r="E719" s="60">
        <v>190.0</v>
      </c>
      <c r="F719" s="58">
        <v>237.0</v>
      </c>
      <c r="G719" s="59">
        <v>159.0</v>
      </c>
      <c r="H719" s="60">
        <v>396.0</v>
      </c>
      <c r="I719" s="60">
        <v>586.0</v>
      </c>
      <c r="J719" s="60">
        <v>586.0</v>
      </c>
    </row>
    <row r="720" ht="15.75" customHeight="1">
      <c r="A720" s="11" t="s">
        <v>929</v>
      </c>
      <c r="B720" s="11" t="s">
        <v>955</v>
      </c>
      <c r="C720" s="58">
        <v>1.0</v>
      </c>
      <c r="D720" s="59"/>
      <c r="E720" s="60">
        <v>1.0</v>
      </c>
      <c r="F720" s="58"/>
      <c r="G720" s="59"/>
      <c r="H720" s="60"/>
      <c r="I720" s="60">
        <v>1.0</v>
      </c>
      <c r="J720" s="60">
        <v>1.0</v>
      </c>
    </row>
    <row r="721" ht="15.75" customHeight="1">
      <c r="A721" s="11" t="s">
        <v>929</v>
      </c>
      <c r="B721" s="11" t="s">
        <v>956</v>
      </c>
      <c r="C721" s="58"/>
      <c r="D721" s="59">
        <v>1.0</v>
      </c>
      <c r="E721" s="60">
        <v>1.0</v>
      </c>
      <c r="F721" s="58"/>
      <c r="G721" s="59"/>
      <c r="H721" s="60"/>
      <c r="I721" s="60">
        <v>1.0</v>
      </c>
      <c r="J721" s="60">
        <v>1.0</v>
      </c>
    </row>
    <row r="722" ht="15.75" customHeight="1">
      <c r="A722" s="11" t="s">
        <v>929</v>
      </c>
      <c r="B722" s="11" t="s">
        <v>957</v>
      </c>
      <c r="C722" s="58"/>
      <c r="D722" s="59">
        <v>1.0</v>
      </c>
      <c r="E722" s="60">
        <v>1.0</v>
      </c>
      <c r="F722" s="58"/>
      <c r="G722" s="59"/>
      <c r="H722" s="60"/>
      <c r="I722" s="60">
        <v>1.0</v>
      </c>
      <c r="J722" s="60">
        <v>1.0</v>
      </c>
    </row>
    <row r="723" ht="15.75" customHeight="1">
      <c r="A723" s="11" t="s">
        <v>929</v>
      </c>
      <c r="B723" s="11" t="s">
        <v>958</v>
      </c>
      <c r="C723" s="58"/>
      <c r="D723" s="59"/>
      <c r="E723" s="60"/>
      <c r="F723" s="58">
        <v>2.0</v>
      </c>
      <c r="G723" s="59">
        <v>3.0</v>
      </c>
      <c r="H723" s="60">
        <v>5.0</v>
      </c>
      <c r="I723" s="60">
        <v>5.0</v>
      </c>
      <c r="J723" s="60">
        <v>5.0</v>
      </c>
    </row>
    <row r="724" ht="15.75" customHeight="1">
      <c r="A724" s="11" t="s">
        <v>929</v>
      </c>
      <c r="B724" s="11" t="s">
        <v>959</v>
      </c>
      <c r="C724" s="58"/>
      <c r="D724" s="59">
        <v>2.0</v>
      </c>
      <c r="E724" s="60">
        <v>2.0</v>
      </c>
      <c r="F724" s="58">
        <v>3.0</v>
      </c>
      <c r="G724" s="59">
        <v>1.0</v>
      </c>
      <c r="H724" s="60">
        <v>4.0</v>
      </c>
      <c r="I724" s="60">
        <v>6.0</v>
      </c>
      <c r="J724" s="60">
        <v>6.0</v>
      </c>
    </row>
    <row r="725" ht="15.75" customHeight="1">
      <c r="A725" s="11" t="s">
        <v>929</v>
      </c>
      <c r="B725" s="11" t="s">
        <v>960</v>
      </c>
      <c r="C725" s="58"/>
      <c r="D725" s="59"/>
      <c r="E725" s="60"/>
      <c r="F725" s="58">
        <v>1.0</v>
      </c>
      <c r="G725" s="59"/>
      <c r="H725" s="60">
        <v>1.0</v>
      </c>
      <c r="I725" s="60">
        <v>1.0</v>
      </c>
      <c r="J725" s="60">
        <v>1.0</v>
      </c>
    </row>
    <row r="726" ht="15.75" customHeight="1">
      <c r="A726" s="11" t="s">
        <v>929</v>
      </c>
      <c r="B726" s="11" t="s">
        <v>961</v>
      </c>
      <c r="C726" s="58"/>
      <c r="D726" s="59"/>
      <c r="E726" s="60"/>
      <c r="F726" s="58">
        <v>2.0</v>
      </c>
      <c r="G726" s="59">
        <v>3.0</v>
      </c>
      <c r="H726" s="60">
        <v>5.0</v>
      </c>
      <c r="I726" s="60">
        <v>5.0</v>
      </c>
      <c r="J726" s="60">
        <v>5.0</v>
      </c>
    </row>
    <row r="727" ht="15.75" customHeight="1">
      <c r="A727" s="11" t="s">
        <v>929</v>
      </c>
      <c r="B727" s="11" t="s">
        <v>962</v>
      </c>
      <c r="C727" s="58">
        <v>8.0</v>
      </c>
      <c r="D727" s="59">
        <v>9.0</v>
      </c>
      <c r="E727" s="60">
        <v>17.0</v>
      </c>
      <c r="F727" s="58">
        <v>57.0</v>
      </c>
      <c r="G727" s="59">
        <v>47.0</v>
      </c>
      <c r="H727" s="60">
        <v>104.0</v>
      </c>
      <c r="I727" s="60">
        <v>121.0</v>
      </c>
      <c r="J727" s="60">
        <v>121.0</v>
      </c>
    </row>
    <row r="728" ht="15.75" customHeight="1">
      <c r="A728" s="11" t="s">
        <v>929</v>
      </c>
      <c r="B728" s="11" t="s">
        <v>963</v>
      </c>
      <c r="C728" s="58">
        <v>2.0</v>
      </c>
      <c r="D728" s="59">
        <v>1.0</v>
      </c>
      <c r="E728" s="60">
        <v>3.0</v>
      </c>
      <c r="F728" s="58">
        <v>1.0</v>
      </c>
      <c r="G728" s="59">
        <v>1.0</v>
      </c>
      <c r="H728" s="60">
        <v>2.0</v>
      </c>
      <c r="I728" s="60">
        <v>5.0</v>
      </c>
      <c r="J728" s="60">
        <v>5.0</v>
      </c>
    </row>
    <row r="729" ht="15.75" customHeight="1">
      <c r="A729" s="11" t="s">
        <v>929</v>
      </c>
      <c r="B729" s="11" t="s">
        <v>964</v>
      </c>
      <c r="C729" s="58">
        <v>2.0</v>
      </c>
      <c r="D729" s="59">
        <v>5.0</v>
      </c>
      <c r="E729" s="60">
        <v>7.0</v>
      </c>
      <c r="F729" s="58">
        <v>28.0</v>
      </c>
      <c r="G729" s="59">
        <v>19.0</v>
      </c>
      <c r="H729" s="60">
        <v>47.0</v>
      </c>
      <c r="I729" s="60">
        <v>54.0</v>
      </c>
      <c r="J729" s="60">
        <v>54.0</v>
      </c>
    </row>
    <row r="730" ht="15.75" customHeight="1">
      <c r="A730" s="11" t="s">
        <v>929</v>
      </c>
      <c r="B730" s="11" t="s">
        <v>965</v>
      </c>
      <c r="C730" s="58"/>
      <c r="D730" s="59">
        <v>1.0</v>
      </c>
      <c r="E730" s="60">
        <v>1.0</v>
      </c>
      <c r="F730" s="58">
        <v>14.0</v>
      </c>
      <c r="G730" s="59">
        <v>11.0</v>
      </c>
      <c r="H730" s="60">
        <v>25.0</v>
      </c>
      <c r="I730" s="60">
        <v>26.0</v>
      </c>
      <c r="J730" s="60">
        <v>26.0</v>
      </c>
    </row>
    <row r="731" ht="15.75" customHeight="1">
      <c r="A731" s="11" t="s">
        <v>929</v>
      </c>
      <c r="B731" s="11" t="s">
        <v>966</v>
      </c>
      <c r="C731" s="58"/>
      <c r="D731" s="59"/>
      <c r="E731" s="60"/>
      <c r="F731" s="58">
        <v>11.0</v>
      </c>
      <c r="G731" s="59">
        <v>9.0</v>
      </c>
      <c r="H731" s="60">
        <v>20.0</v>
      </c>
      <c r="I731" s="60">
        <v>20.0</v>
      </c>
      <c r="J731" s="60">
        <v>20.0</v>
      </c>
    </row>
    <row r="732" ht="15.75" customHeight="1">
      <c r="A732" s="11" t="s">
        <v>929</v>
      </c>
      <c r="B732" s="11" t="s">
        <v>967</v>
      </c>
      <c r="C732" s="58"/>
      <c r="D732" s="59"/>
      <c r="E732" s="60"/>
      <c r="F732" s="58">
        <v>6.0</v>
      </c>
      <c r="G732" s="59"/>
      <c r="H732" s="60">
        <v>6.0</v>
      </c>
      <c r="I732" s="60">
        <v>6.0</v>
      </c>
      <c r="J732" s="60">
        <v>6.0</v>
      </c>
    </row>
    <row r="733" ht="15.75" customHeight="1">
      <c r="A733" s="11" t="s">
        <v>929</v>
      </c>
      <c r="B733" s="11" t="s">
        <v>968</v>
      </c>
      <c r="C733" s="58"/>
      <c r="D733" s="59"/>
      <c r="E733" s="60"/>
      <c r="F733" s="58">
        <v>2.0</v>
      </c>
      <c r="G733" s="59">
        <v>3.0</v>
      </c>
      <c r="H733" s="60">
        <v>5.0</v>
      </c>
      <c r="I733" s="60">
        <v>5.0</v>
      </c>
      <c r="J733" s="60">
        <v>5.0</v>
      </c>
    </row>
    <row r="734" ht="15.75" customHeight="1">
      <c r="A734" s="11" t="s">
        <v>929</v>
      </c>
      <c r="B734" s="11" t="s">
        <v>969</v>
      </c>
      <c r="C734" s="58">
        <v>1.0</v>
      </c>
      <c r="D734" s="59"/>
      <c r="E734" s="60">
        <v>1.0</v>
      </c>
      <c r="F734" s="58">
        <v>13.0</v>
      </c>
      <c r="G734" s="59">
        <v>8.0</v>
      </c>
      <c r="H734" s="60">
        <v>21.0</v>
      </c>
      <c r="I734" s="60">
        <v>22.0</v>
      </c>
      <c r="J734" s="60">
        <v>22.0</v>
      </c>
    </row>
    <row r="735" ht="15.75" customHeight="1">
      <c r="A735" s="11" t="s">
        <v>929</v>
      </c>
      <c r="B735" s="11" t="s">
        <v>970</v>
      </c>
      <c r="C735" s="58"/>
      <c r="D735" s="59"/>
      <c r="E735" s="60"/>
      <c r="F735" s="58">
        <v>1.0</v>
      </c>
      <c r="G735" s="59"/>
      <c r="H735" s="60">
        <v>1.0</v>
      </c>
      <c r="I735" s="60">
        <v>1.0</v>
      </c>
      <c r="J735" s="60">
        <v>1.0</v>
      </c>
    </row>
    <row r="736" ht="15.75" customHeight="1">
      <c r="A736" s="11" t="s">
        <v>929</v>
      </c>
      <c r="B736" s="11" t="s">
        <v>971</v>
      </c>
      <c r="C736" s="58"/>
      <c r="D736" s="59"/>
      <c r="E736" s="60"/>
      <c r="F736" s="58"/>
      <c r="G736" s="59">
        <v>1.0</v>
      </c>
      <c r="H736" s="60">
        <v>1.0</v>
      </c>
      <c r="I736" s="60">
        <v>1.0</v>
      </c>
      <c r="J736" s="60">
        <v>1.0</v>
      </c>
    </row>
    <row r="737" ht="15.75" customHeight="1">
      <c r="A737" s="11" t="s">
        <v>929</v>
      </c>
      <c r="B737" s="11" t="s">
        <v>972</v>
      </c>
      <c r="C737" s="58"/>
      <c r="D737" s="59">
        <v>1.0</v>
      </c>
      <c r="E737" s="60">
        <v>1.0</v>
      </c>
      <c r="F737" s="58">
        <v>4.0</v>
      </c>
      <c r="G737" s="59">
        <v>6.0</v>
      </c>
      <c r="H737" s="60">
        <v>10.0</v>
      </c>
      <c r="I737" s="60">
        <v>11.0</v>
      </c>
      <c r="J737" s="60">
        <v>11.0</v>
      </c>
    </row>
    <row r="738" ht="15.75" customHeight="1">
      <c r="A738" s="11" t="s">
        <v>929</v>
      </c>
      <c r="B738" s="11" t="s">
        <v>973</v>
      </c>
      <c r="C738" s="58">
        <v>83.0</v>
      </c>
      <c r="D738" s="59">
        <v>122.0</v>
      </c>
      <c r="E738" s="60">
        <v>205.0</v>
      </c>
      <c r="F738" s="58">
        <v>143.0</v>
      </c>
      <c r="G738" s="59">
        <v>118.0</v>
      </c>
      <c r="H738" s="60">
        <v>261.0</v>
      </c>
      <c r="I738" s="60">
        <v>466.0</v>
      </c>
      <c r="J738" s="60">
        <v>466.0</v>
      </c>
    </row>
    <row r="739" ht="15.75" customHeight="1">
      <c r="A739" s="11" t="s">
        <v>929</v>
      </c>
      <c r="B739" s="11" t="s">
        <v>974</v>
      </c>
      <c r="C739" s="58">
        <v>3.0</v>
      </c>
      <c r="D739" s="59">
        <v>1.0</v>
      </c>
      <c r="E739" s="60">
        <v>4.0</v>
      </c>
      <c r="F739" s="58">
        <v>4.0</v>
      </c>
      <c r="G739" s="59">
        <v>2.0</v>
      </c>
      <c r="H739" s="60">
        <v>6.0</v>
      </c>
      <c r="I739" s="60">
        <v>10.0</v>
      </c>
      <c r="J739" s="60">
        <v>10.0</v>
      </c>
    </row>
    <row r="740" ht="15.75" customHeight="1">
      <c r="A740" s="11" t="s">
        <v>929</v>
      </c>
      <c r="B740" s="11" t="s">
        <v>975</v>
      </c>
      <c r="C740" s="58">
        <v>2.0</v>
      </c>
      <c r="D740" s="59"/>
      <c r="E740" s="60">
        <v>2.0</v>
      </c>
      <c r="F740" s="58">
        <v>3.0</v>
      </c>
      <c r="G740" s="59">
        <v>5.0</v>
      </c>
      <c r="H740" s="60">
        <v>8.0</v>
      </c>
      <c r="I740" s="60">
        <v>10.0</v>
      </c>
      <c r="J740" s="60">
        <v>10.0</v>
      </c>
    </row>
    <row r="741" ht="15.75" customHeight="1">
      <c r="A741" s="11" t="s">
        <v>929</v>
      </c>
      <c r="B741" s="11" t="s">
        <v>976</v>
      </c>
      <c r="C741" s="58"/>
      <c r="D741" s="59"/>
      <c r="E741" s="60"/>
      <c r="F741" s="58"/>
      <c r="G741" s="59">
        <v>1.0</v>
      </c>
      <c r="H741" s="60">
        <v>1.0</v>
      </c>
      <c r="I741" s="60">
        <v>1.0</v>
      </c>
      <c r="J741" s="60">
        <v>1.0</v>
      </c>
    </row>
    <row r="742" ht="15.75" customHeight="1">
      <c r="A742" s="11" t="s">
        <v>929</v>
      </c>
      <c r="B742" s="11" t="s">
        <v>977</v>
      </c>
      <c r="C742" s="58">
        <v>1.0</v>
      </c>
      <c r="D742" s="59">
        <v>4.0</v>
      </c>
      <c r="E742" s="60">
        <v>5.0</v>
      </c>
      <c r="F742" s="58">
        <v>10.0</v>
      </c>
      <c r="G742" s="59">
        <v>5.0</v>
      </c>
      <c r="H742" s="60">
        <v>15.0</v>
      </c>
      <c r="I742" s="60">
        <v>20.0</v>
      </c>
      <c r="J742" s="60">
        <v>20.0</v>
      </c>
    </row>
    <row r="743" ht="15.75" customHeight="1">
      <c r="A743" s="11" t="s">
        <v>929</v>
      </c>
      <c r="B743" s="11" t="s">
        <v>978</v>
      </c>
      <c r="C743" s="58">
        <v>1.0</v>
      </c>
      <c r="D743" s="59">
        <v>4.0</v>
      </c>
      <c r="E743" s="60">
        <v>5.0</v>
      </c>
      <c r="F743" s="58">
        <v>3.0</v>
      </c>
      <c r="G743" s="59">
        <v>3.0</v>
      </c>
      <c r="H743" s="60">
        <v>6.0</v>
      </c>
      <c r="I743" s="60">
        <v>11.0</v>
      </c>
      <c r="J743" s="60">
        <v>11.0</v>
      </c>
    </row>
    <row r="744" ht="15.75" customHeight="1">
      <c r="A744" s="11" t="s">
        <v>929</v>
      </c>
      <c r="B744" s="11" t="s">
        <v>979</v>
      </c>
      <c r="C744" s="58">
        <v>2.0</v>
      </c>
      <c r="D744" s="59">
        <v>6.0</v>
      </c>
      <c r="E744" s="60">
        <v>8.0</v>
      </c>
      <c r="F744" s="58">
        <v>2.0</v>
      </c>
      <c r="G744" s="59"/>
      <c r="H744" s="60">
        <v>2.0</v>
      </c>
      <c r="I744" s="60">
        <v>10.0</v>
      </c>
      <c r="J744" s="60">
        <v>10.0</v>
      </c>
    </row>
    <row r="745" ht="15.75" customHeight="1">
      <c r="A745" s="11" t="s">
        <v>929</v>
      </c>
      <c r="B745" s="11" t="s">
        <v>980</v>
      </c>
      <c r="C745" s="58"/>
      <c r="D745" s="59"/>
      <c r="E745" s="60"/>
      <c r="F745" s="58">
        <v>1.0</v>
      </c>
      <c r="G745" s="59"/>
      <c r="H745" s="60">
        <v>1.0</v>
      </c>
      <c r="I745" s="60">
        <v>1.0</v>
      </c>
      <c r="J745" s="60">
        <v>1.0</v>
      </c>
    </row>
    <row r="746" ht="15.75" customHeight="1">
      <c r="A746" s="11" t="s">
        <v>929</v>
      </c>
      <c r="B746" s="11" t="s">
        <v>981</v>
      </c>
      <c r="C746" s="58">
        <v>48.0</v>
      </c>
      <c r="D746" s="59">
        <v>60.0</v>
      </c>
      <c r="E746" s="60">
        <v>108.0</v>
      </c>
      <c r="F746" s="58">
        <v>99.0</v>
      </c>
      <c r="G746" s="59">
        <v>75.0</v>
      </c>
      <c r="H746" s="60">
        <v>174.0</v>
      </c>
      <c r="I746" s="60">
        <v>282.0</v>
      </c>
      <c r="J746" s="60">
        <v>282.0</v>
      </c>
    </row>
    <row r="747" ht="15.75" customHeight="1">
      <c r="A747" s="11" t="s">
        <v>929</v>
      </c>
      <c r="B747" s="11" t="s">
        <v>982</v>
      </c>
      <c r="C747" s="58"/>
      <c r="D747" s="59"/>
      <c r="E747" s="60"/>
      <c r="F747" s="58">
        <v>1.0</v>
      </c>
      <c r="G747" s="59">
        <v>1.0</v>
      </c>
      <c r="H747" s="60">
        <v>2.0</v>
      </c>
      <c r="I747" s="60">
        <v>2.0</v>
      </c>
      <c r="J747" s="60">
        <v>2.0</v>
      </c>
    </row>
    <row r="748" ht="15.75" customHeight="1">
      <c r="A748" s="11" t="s">
        <v>929</v>
      </c>
      <c r="B748" s="11" t="s">
        <v>983</v>
      </c>
      <c r="C748" s="58"/>
      <c r="D748" s="59">
        <v>1.0</v>
      </c>
      <c r="E748" s="60">
        <v>1.0</v>
      </c>
      <c r="F748" s="58"/>
      <c r="G748" s="59"/>
      <c r="H748" s="60"/>
      <c r="I748" s="60">
        <v>1.0</v>
      </c>
      <c r="J748" s="60">
        <v>1.0</v>
      </c>
    </row>
    <row r="749" ht="15.75" customHeight="1">
      <c r="A749" s="11" t="s">
        <v>929</v>
      </c>
      <c r="B749" s="11" t="s">
        <v>984</v>
      </c>
      <c r="C749" s="58">
        <v>1.0</v>
      </c>
      <c r="D749" s="59">
        <v>3.0</v>
      </c>
      <c r="E749" s="60">
        <v>4.0</v>
      </c>
      <c r="F749" s="58">
        <v>3.0</v>
      </c>
      <c r="G749" s="59">
        <v>3.0</v>
      </c>
      <c r="H749" s="60">
        <v>6.0</v>
      </c>
      <c r="I749" s="60">
        <v>10.0</v>
      </c>
      <c r="J749" s="60">
        <v>10.0</v>
      </c>
    </row>
    <row r="750" ht="15.75" customHeight="1">
      <c r="A750" s="11" t="s">
        <v>929</v>
      </c>
      <c r="B750" s="11" t="s">
        <v>985</v>
      </c>
      <c r="C750" s="58"/>
      <c r="D750" s="59"/>
      <c r="E750" s="60"/>
      <c r="F750" s="58">
        <v>3.0</v>
      </c>
      <c r="G750" s="59"/>
      <c r="H750" s="60">
        <v>3.0</v>
      </c>
      <c r="I750" s="60">
        <v>3.0</v>
      </c>
      <c r="J750" s="60">
        <v>3.0</v>
      </c>
    </row>
    <row r="751" ht="15.75" customHeight="1">
      <c r="A751" s="11" t="s">
        <v>929</v>
      </c>
      <c r="B751" s="11" t="s">
        <v>986</v>
      </c>
      <c r="C751" s="58">
        <v>4.0</v>
      </c>
      <c r="D751" s="59">
        <v>13.0</v>
      </c>
      <c r="E751" s="60">
        <v>17.0</v>
      </c>
      <c r="F751" s="58">
        <v>29.0</v>
      </c>
      <c r="G751" s="59">
        <v>20.0</v>
      </c>
      <c r="H751" s="60">
        <v>49.0</v>
      </c>
      <c r="I751" s="60">
        <v>66.0</v>
      </c>
      <c r="J751" s="60">
        <v>66.0</v>
      </c>
    </row>
    <row r="752" ht="15.75" customHeight="1">
      <c r="A752" s="11" t="s">
        <v>929</v>
      </c>
      <c r="B752" s="11" t="s">
        <v>987</v>
      </c>
      <c r="C752" s="58">
        <v>1.0</v>
      </c>
      <c r="D752" s="59">
        <v>1.0</v>
      </c>
      <c r="E752" s="60">
        <v>2.0</v>
      </c>
      <c r="F752" s="58">
        <v>7.0</v>
      </c>
      <c r="G752" s="59">
        <v>3.0</v>
      </c>
      <c r="H752" s="60">
        <v>10.0</v>
      </c>
      <c r="I752" s="60">
        <v>12.0</v>
      </c>
      <c r="J752" s="60">
        <v>12.0</v>
      </c>
    </row>
    <row r="753" ht="15.75" customHeight="1">
      <c r="A753" s="11" t="s">
        <v>929</v>
      </c>
      <c r="B753" s="11" t="s">
        <v>988</v>
      </c>
      <c r="C753" s="58"/>
      <c r="D753" s="59"/>
      <c r="E753" s="60"/>
      <c r="F753" s="58">
        <v>2.0</v>
      </c>
      <c r="G753" s="59"/>
      <c r="H753" s="60">
        <v>2.0</v>
      </c>
      <c r="I753" s="60">
        <v>2.0</v>
      </c>
      <c r="J753" s="60">
        <v>2.0</v>
      </c>
    </row>
    <row r="754" ht="15.75" customHeight="1">
      <c r="A754" s="11" t="s">
        <v>929</v>
      </c>
      <c r="B754" s="11" t="s">
        <v>989</v>
      </c>
      <c r="C754" s="58"/>
      <c r="D754" s="59"/>
      <c r="E754" s="60"/>
      <c r="F754" s="58">
        <v>3.0</v>
      </c>
      <c r="G754" s="59">
        <v>3.0</v>
      </c>
      <c r="H754" s="60">
        <v>6.0</v>
      </c>
      <c r="I754" s="60">
        <v>6.0</v>
      </c>
      <c r="J754" s="60">
        <v>6.0</v>
      </c>
    </row>
    <row r="755" ht="15.75" customHeight="1">
      <c r="A755" s="11" t="s">
        <v>929</v>
      </c>
      <c r="B755" s="11" t="s">
        <v>990</v>
      </c>
      <c r="C755" s="58"/>
      <c r="D755" s="59"/>
      <c r="E755" s="60"/>
      <c r="F755" s="58">
        <v>8.0</v>
      </c>
      <c r="G755" s="59">
        <v>6.0</v>
      </c>
      <c r="H755" s="60">
        <v>14.0</v>
      </c>
      <c r="I755" s="60">
        <v>14.0</v>
      </c>
      <c r="J755" s="60">
        <v>14.0</v>
      </c>
    </row>
    <row r="756" ht="15.75" customHeight="1">
      <c r="A756" s="11" t="s">
        <v>929</v>
      </c>
      <c r="B756" s="11" t="s">
        <v>991</v>
      </c>
      <c r="C756" s="58">
        <v>2.0</v>
      </c>
      <c r="D756" s="59">
        <v>5.0</v>
      </c>
      <c r="E756" s="60">
        <v>7.0</v>
      </c>
      <c r="F756" s="58">
        <v>9.0</v>
      </c>
      <c r="G756" s="59">
        <v>5.0</v>
      </c>
      <c r="H756" s="60">
        <v>14.0</v>
      </c>
      <c r="I756" s="60">
        <v>21.0</v>
      </c>
      <c r="J756" s="60">
        <v>21.0</v>
      </c>
      <c r="K756" s="67" t="str">
        <f>+GETPIVOTDATA("[Measures].[Total]",$A$4,"[Geografia].[Geografia]","[Geografia].[Geografia].[Municipio].&amp;[76001 - CALI]")/GETPIVOTDATA("[Measures].[Total]",$A$4,"[Geografia].[Geografia]","[Geografia].[Geografia].[Departamento].&amp;[VALLE]")*100</f>
        <v>#REF!</v>
      </c>
    </row>
    <row r="757" ht="15.75" customHeight="1">
      <c r="A757" s="11" t="s">
        <v>929</v>
      </c>
      <c r="B757" s="11" t="s">
        <v>992</v>
      </c>
      <c r="C757" s="58"/>
      <c r="D757" s="59"/>
      <c r="E757" s="60"/>
      <c r="F757" s="58"/>
      <c r="G757" s="59">
        <v>1.0</v>
      </c>
      <c r="H757" s="60">
        <v>1.0</v>
      </c>
      <c r="I757" s="60">
        <v>1.0</v>
      </c>
      <c r="J757" s="60">
        <v>1.0</v>
      </c>
    </row>
    <row r="758" ht="15.75" customHeight="1">
      <c r="A758" s="11" t="s">
        <v>929</v>
      </c>
      <c r="B758" s="11" t="s">
        <v>993</v>
      </c>
      <c r="C758" s="58"/>
      <c r="D758" s="59"/>
      <c r="E758" s="60"/>
      <c r="F758" s="58">
        <v>7.0</v>
      </c>
      <c r="G758" s="59">
        <v>9.0</v>
      </c>
      <c r="H758" s="60">
        <v>16.0</v>
      </c>
      <c r="I758" s="60">
        <v>16.0</v>
      </c>
      <c r="J758" s="60">
        <v>16.0</v>
      </c>
    </row>
    <row r="759" ht="15.75" customHeight="1">
      <c r="A759" s="11" t="s">
        <v>929</v>
      </c>
      <c r="B759" s="11" t="s">
        <v>994</v>
      </c>
      <c r="C759" s="58"/>
      <c r="D759" s="59">
        <v>3.0</v>
      </c>
      <c r="E759" s="60">
        <v>3.0</v>
      </c>
      <c r="F759" s="58">
        <v>3.0</v>
      </c>
      <c r="G759" s="59">
        <v>5.0</v>
      </c>
      <c r="H759" s="60">
        <v>8.0</v>
      </c>
      <c r="I759" s="60">
        <v>11.0</v>
      </c>
      <c r="J759" s="60">
        <v>11.0</v>
      </c>
    </row>
    <row r="760" ht="15.75" customHeight="1">
      <c r="A760" s="11" t="s">
        <v>995</v>
      </c>
      <c r="C760" s="58">
        <v>1605.0</v>
      </c>
      <c r="D760" s="59">
        <v>2044.0</v>
      </c>
      <c r="E760" s="60">
        <v>3649.0</v>
      </c>
      <c r="F760" s="58">
        <v>1857.0</v>
      </c>
      <c r="G760" s="59">
        <v>1381.0</v>
      </c>
      <c r="H760" s="60">
        <v>3238.0</v>
      </c>
      <c r="I760" s="60">
        <v>6887.0</v>
      </c>
      <c r="J760" s="60">
        <v>6887.0</v>
      </c>
    </row>
    <row r="761" ht="15.75" customHeight="1">
      <c r="A761" s="11" t="s">
        <v>996</v>
      </c>
      <c r="B761" s="11" t="s">
        <v>997</v>
      </c>
      <c r="C761" s="58">
        <v>52.0</v>
      </c>
      <c r="D761" s="59">
        <v>56.0</v>
      </c>
      <c r="E761" s="60">
        <v>108.0</v>
      </c>
      <c r="F761" s="58">
        <v>438.0</v>
      </c>
      <c r="G761" s="59">
        <v>318.0</v>
      </c>
      <c r="H761" s="60">
        <v>756.0</v>
      </c>
      <c r="I761" s="60">
        <v>864.0</v>
      </c>
      <c r="J761" s="60">
        <v>864.0</v>
      </c>
    </row>
    <row r="762" ht="15.75" customHeight="1">
      <c r="A762" s="11" t="s">
        <v>996</v>
      </c>
      <c r="B762" s="11" t="s">
        <v>998</v>
      </c>
      <c r="C762" s="58"/>
      <c r="D762" s="59"/>
      <c r="E762" s="60"/>
      <c r="F762" s="58">
        <v>2.0</v>
      </c>
      <c r="G762" s="59">
        <v>1.0</v>
      </c>
      <c r="H762" s="60">
        <v>3.0</v>
      </c>
      <c r="I762" s="60">
        <v>3.0</v>
      </c>
      <c r="J762" s="60">
        <v>3.0</v>
      </c>
    </row>
    <row r="763" ht="15.75" customHeight="1">
      <c r="A763" s="11" t="s">
        <v>996</v>
      </c>
      <c r="B763" s="11" t="s">
        <v>999</v>
      </c>
      <c r="C763" s="58">
        <v>3.0</v>
      </c>
      <c r="D763" s="59">
        <v>4.0</v>
      </c>
      <c r="E763" s="60">
        <v>7.0</v>
      </c>
      <c r="F763" s="58">
        <v>39.0</v>
      </c>
      <c r="G763" s="59">
        <v>33.0</v>
      </c>
      <c r="H763" s="60">
        <v>72.0</v>
      </c>
      <c r="I763" s="60">
        <v>79.0</v>
      </c>
      <c r="J763" s="60">
        <v>79.0</v>
      </c>
    </row>
    <row r="764" ht="15.75" customHeight="1">
      <c r="A764" s="11" t="s">
        <v>996</v>
      </c>
      <c r="B764" s="11" t="s">
        <v>1000</v>
      </c>
      <c r="C764" s="58">
        <v>1.0</v>
      </c>
      <c r="D764" s="59">
        <v>3.0</v>
      </c>
      <c r="E764" s="60">
        <v>4.0</v>
      </c>
      <c r="F764" s="58">
        <v>21.0</v>
      </c>
      <c r="G764" s="59">
        <v>12.0</v>
      </c>
      <c r="H764" s="60">
        <v>33.0</v>
      </c>
      <c r="I764" s="60">
        <v>37.0</v>
      </c>
      <c r="J764" s="60">
        <v>37.0</v>
      </c>
    </row>
    <row r="765" ht="15.75" customHeight="1">
      <c r="A765" s="11" t="s">
        <v>996</v>
      </c>
      <c r="B765" s="11" t="s">
        <v>1001</v>
      </c>
      <c r="C765" s="58"/>
      <c r="D765" s="59"/>
      <c r="E765" s="60"/>
      <c r="F765" s="58">
        <v>1.0</v>
      </c>
      <c r="G765" s="59">
        <v>1.0</v>
      </c>
      <c r="H765" s="60">
        <v>2.0</v>
      </c>
      <c r="I765" s="60">
        <v>2.0</v>
      </c>
      <c r="J765" s="60">
        <v>2.0</v>
      </c>
    </row>
    <row r="766" ht="15.75" customHeight="1">
      <c r="A766" s="11" t="s">
        <v>996</v>
      </c>
      <c r="B766" s="11" t="s">
        <v>1002</v>
      </c>
      <c r="C766" s="58"/>
      <c r="D766" s="59"/>
      <c r="E766" s="60"/>
      <c r="F766" s="58">
        <v>4.0</v>
      </c>
      <c r="G766" s="59">
        <v>1.0</v>
      </c>
      <c r="H766" s="60">
        <v>5.0</v>
      </c>
      <c r="I766" s="60">
        <v>5.0</v>
      </c>
      <c r="J766" s="60">
        <v>5.0</v>
      </c>
    </row>
    <row r="767" ht="15.75" customHeight="1">
      <c r="A767" s="11" t="s">
        <v>996</v>
      </c>
      <c r="B767" s="11" t="s">
        <v>1003</v>
      </c>
      <c r="C767" s="58"/>
      <c r="D767" s="59"/>
      <c r="E767" s="60"/>
      <c r="F767" s="58">
        <v>1.0</v>
      </c>
      <c r="G767" s="59">
        <v>3.0</v>
      </c>
      <c r="H767" s="60">
        <v>4.0</v>
      </c>
      <c r="I767" s="60">
        <v>4.0</v>
      </c>
      <c r="J767" s="60">
        <v>4.0</v>
      </c>
    </row>
    <row r="768" ht="15.75" customHeight="1">
      <c r="A768" s="11" t="s">
        <v>996</v>
      </c>
      <c r="B768" s="11" t="s">
        <v>1004</v>
      </c>
      <c r="C768" s="58"/>
      <c r="D768" s="59"/>
      <c r="E768" s="60"/>
      <c r="F768" s="58">
        <v>13.0</v>
      </c>
      <c r="G768" s="59">
        <v>14.0</v>
      </c>
      <c r="H768" s="60">
        <v>27.0</v>
      </c>
      <c r="I768" s="60">
        <v>27.0</v>
      </c>
      <c r="J768" s="60">
        <v>27.0</v>
      </c>
    </row>
    <row r="769" ht="15.75" customHeight="1">
      <c r="A769" s="11" t="s">
        <v>996</v>
      </c>
      <c r="B769" s="11" t="s">
        <v>1005</v>
      </c>
      <c r="C769" s="58"/>
      <c r="D769" s="59"/>
      <c r="E769" s="60"/>
      <c r="F769" s="58">
        <v>4.0</v>
      </c>
      <c r="G769" s="59">
        <v>3.0</v>
      </c>
      <c r="H769" s="60">
        <v>7.0</v>
      </c>
      <c r="I769" s="60">
        <v>7.0</v>
      </c>
      <c r="J769" s="60">
        <v>7.0</v>
      </c>
    </row>
    <row r="770" ht="15.75" customHeight="1">
      <c r="A770" s="11" t="s">
        <v>996</v>
      </c>
      <c r="B770" s="11" t="s">
        <v>1006</v>
      </c>
      <c r="C770" s="58"/>
      <c r="D770" s="59"/>
      <c r="E770" s="60"/>
      <c r="F770" s="58">
        <v>14.0</v>
      </c>
      <c r="G770" s="59">
        <v>11.0</v>
      </c>
      <c r="H770" s="60">
        <v>25.0</v>
      </c>
      <c r="I770" s="60">
        <v>25.0</v>
      </c>
      <c r="J770" s="60">
        <v>25.0</v>
      </c>
    </row>
    <row r="771" ht="15.75" customHeight="1">
      <c r="A771" s="11" t="s">
        <v>996</v>
      </c>
      <c r="B771" s="11" t="s">
        <v>1007</v>
      </c>
      <c r="C771" s="58"/>
      <c r="D771" s="59"/>
      <c r="E771" s="60"/>
      <c r="F771" s="58">
        <v>5.0</v>
      </c>
      <c r="G771" s="59">
        <v>3.0</v>
      </c>
      <c r="H771" s="60">
        <v>8.0</v>
      </c>
      <c r="I771" s="60">
        <v>8.0</v>
      </c>
      <c r="J771" s="60">
        <v>8.0</v>
      </c>
    </row>
    <row r="772" ht="15.75" customHeight="1">
      <c r="A772" s="11" t="s">
        <v>996</v>
      </c>
      <c r="B772" s="11" t="s">
        <v>1008</v>
      </c>
      <c r="C772" s="58"/>
      <c r="D772" s="59"/>
      <c r="E772" s="60"/>
      <c r="F772" s="58">
        <v>3.0</v>
      </c>
      <c r="G772" s="59"/>
      <c r="H772" s="60">
        <v>3.0</v>
      </c>
      <c r="I772" s="60">
        <v>3.0</v>
      </c>
      <c r="J772" s="60">
        <v>3.0</v>
      </c>
    </row>
    <row r="773" ht="15.75" customHeight="1">
      <c r="A773" s="11" t="s">
        <v>996</v>
      </c>
      <c r="B773" s="11" t="s">
        <v>1009</v>
      </c>
      <c r="C773" s="58">
        <v>1.0</v>
      </c>
      <c r="D773" s="59"/>
      <c r="E773" s="60">
        <v>1.0</v>
      </c>
      <c r="F773" s="58">
        <v>8.0</v>
      </c>
      <c r="G773" s="59">
        <v>6.0</v>
      </c>
      <c r="H773" s="60">
        <v>14.0</v>
      </c>
      <c r="I773" s="60">
        <v>15.0</v>
      </c>
      <c r="J773" s="60">
        <v>15.0</v>
      </c>
    </row>
    <row r="774" ht="15.75" customHeight="1">
      <c r="A774" s="11" t="s">
        <v>996</v>
      </c>
      <c r="B774" s="11" t="s">
        <v>1010</v>
      </c>
      <c r="C774" s="58"/>
      <c r="D774" s="59"/>
      <c r="E774" s="60"/>
      <c r="F774" s="58">
        <v>4.0</v>
      </c>
      <c r="G774" s="59">
        <v>1.0</v>
      </c>
      <c r="H774" s="60">
        <v>5.0</v>
      </c>
      <c r="I774" s="60">
        <v>5.0</v>
      </c>
      <c r="J774" s="60">
        <v>5.0</v>
      </c>
    </row>
    <row r="775" ht="15.75" customHeight="1">
      <c r="A775" s="11" t="s">
        <v>996</v>
      </c>
      <c r="B775" s="11" t="s">
        <v>1011</v>
      </c>
      <c r="C775" s="58"/>
      <c r="D775" s="59"/>
      <c r="E775" s="60"/>
      <c r="F775" s="58">
        <v>5.0</v>
      </c>
      <c r="G775" s="59">
        <v>4.0</v>
      </c>
      <c r="H775" s="60">
        <v>9.0</v>
      </c>
      <c r="I775" s="60">
        <v>9.0</v>
      </c>
      <c r="J775" s="60">
        <v>9.0</v>
      </c>
    </row>
    <row r="776" ht="15.75" customHeight="1">
      <c r="A776" s="11" t="s">
        <v>996</v>
      </c>
      <c r="B776" s="11" t="s">
        <v>1012</v>
      </c>
      <c r="C776" s="58"/>
      <c r="D776" s="59">
        <v>5.0</v>
      </c>
      <c r="E776" s="60">
        <v>5.0</v>
      </c>
      <c r="F776" s="58">
        <v>4.0</v>
      </c>
      <c r="G776" s="59">
        <v>5.0</v>
      </c>
      <c r="H776" s="60">
        <v>9.0</v>
      </c>
      <c r="I776" s="60">
        <v>14.0</v>
      </c>
      <c r="J776" s="60">
        <v>14.0</v>
      </c>
    </row>
    <row r="777" ht="15.75" customHeight="1">
      <c r="A777" s="11" t="s">
        <v>996</v>
      </c>
      <c r="B777" s="11" t="s">
        <v>1013</v>
      </c>
      <c r="C777" s="58">
        <v>2.0</v>
      </c>
      <c r="D777" s="59">
        <v>2.0</v>
      </c>
      <c r="E777" s="60">
        <v>4.0</v>
      </c>
      <c r="F777" s="58">
        <v>25.0</v>
      </c>
      <c r="G777" s="59">
        <v>24.0</v>
      </c>
      <c r="H777" s="60">
        <v>49.0</v>
      </c>
      <c r="I777" s="60">
        <v>53.0</v>
      </c>
      <c r="J777" s="60">
        <v>53.0</v>
      </c>
    </row>
    <row r="778" ht="15.75" customHeight="1">
      <c r="A778" s="11" t="s">
        <v>996</v>
      </c>
      <c r="B778" s="11" t="s">
        <v>1014</v>
      </c>
      <c r="C778" s="58"/>
      <c r="D778" s="59"/>
      <c r="E778" s="60"/>
      <c r="F778" s="58">
        <v>18.0</v>
      </c>
      <c r="G778" s="59">
        <v>11.0</v>
      </c>
      <c r="H778" s="60">
        <v>29.0</v>
      </c>
      <c r="I778" s="60">
        <v>29.0</v>
      </c>
      <c r="J778" s="60">
        <v>29.0</v>
      </c>
    </row>
    <row r="779" ht="15.75" customHeight="1">
      <c r="A779" s="11" t="s">
        <v>996</v>
      </c>
      <c r="B779" s="11" t="s">
        <v>1015</v>
      </c>
      <c r="C779" s="58">
        <v>1.0</v>
      </c>
      <c r="D779" s="59">
        <v>7.0</v>
      </c>
      <c r="E779" s="60">
        <v>8.0</v>
      </c>
      <c r="F779" s="58">
        <v>8.0</v>
      </c>
      <c r="G779" s="59">
        <v>2.0</v>
      </c>
      <c r="H779" s="60">
        <v>10.0</v>
      </c>
      <c r="I779" s="60">
        <v>18.0</v>
      </c>
      <c r="J779" s="60">
        <v>18.0</v>
      </c>
    </row>
    <row r="780" ht="15.75" customHeight="1">
      <c r="A780" s="11" t="s">
        <v>996</v>
      </c>
      <c r="B780" s="11" t="s">
        <v>1016</v>
      </c>
      <c r="C780" s="58">
        <v>2.0</v>
      </c>
      <c r="D780" s="59">
        <v>2.0</v>
      </c>
      <c r="E780" s="60">
        <v>4.0</v>
      </c>
      <c r="F780" s="58">
        <v>86.0</v>
      </c>
      <c r="G780" s="59">
        <v>46.0</v>
      </c>
      <c r="H780" s="60">
        <v>132.0</v>
      </c>
      <c r="I780" s="60">
        <v>136.0</v>
      </c>
      <c r="J780" s="60">
        <v>136.0</v>
      </c>
    </row>
    <row r="781" ht="15.75" customHeight="1">
      <c r="A781" s="11" t="s">
        <v>1017</v>
      </c>
      <c r="C781" s="58">
        <v>62.0</v>
      </c>
      <c r="D781" s="59">
        <v>79.0</v>
      </c>
      <c r="E781" s="60">
        <v>141.0</v>
      </c>
      <c r="F781" s="58">
        <v>703.0</v>
      </c>
      <c r="G781" s="59">
        <v>499.0</v>
      </c>
      <c r="H781" s="60">
        <v>1202.0</v>
      </c>
      <c r="I781" s="60">
        <v>1343.0</v>
      </c>
      <c r="J781" s="60">
        <v>1343.0</v>
      </c>
    </row>
    <row r="782" ht="15.75" customHeight="1">
      <c r="A782" s="11" t="s">
        <v>1018</v>
      </c>
      <c r="B782" s="11" t="s">
        <v>1019</v>
      </c>
      <c r="C782" s="58">
        <v>250.0</v>
      </c>
      <c r="D782" s="59">
        <v>424.0</v>
      </c>
      <c r="E782" s="60">
        <v>674.0</v>
      </c>
      <c r="F782" s="58">
        <v>229.0</v>
      </c>
      <c r="G782" s="59">
        <v>167.0</v>
      </c>
      <c r="H782" s="60">
        <v>396.0</v>
      </c>
      <c r="I782" s="60">
        <v>1070.0</v>
      </c>
      <c r="J782" s="60">
        <v>1070.0</v>
      </c>
    </row>
    <row r="783" ht="15.75" customHeight="1">
      <c r="A783" s="11" t="s">
        <v>1018</v>
      </c>
      <c r="B783" s="11" t="s">
        <v>1020</v>
      </c>
      <c r="C783" s="58"/>
      <c r="D783" s="59"/>
      <c r="E783" s="60"/>
      <c r="F783" s="58">
        <v>1.0</v>
      </c>
      <c r="G783" s="59">
        <v>2.0</v>
      </c>
      <c r="H783" s="60">
        <v>3.0</v>
      </c>
      <c r="I783" s="60">
        <v>3.0</v>
      </c>
      <c r="J783" s="60">
        <v>3.0</v>
      </c>
    </row>
    <row r="784" ht="15.75" customHeight="1">
      <c r="A784" s="11" t="s">
        <v>1018</v>
      </c>
      <c r="B784" s="11" t="s">
        <v>1021</v>
      </c>
      <c r="C784" s="58">
        <v>1.0</v>
      </c>
      <c r="D784" s="59"/>
      <c r="E784" s="60">
        <v>1.0</v>
      </c>
      <c r="F784" s="58"/>
      <c r="G784" s="59"/>
      <c r="H784" s="60"/>
      <c r="I784" s="60">
        <v>1.0</v>
      </c>
      <c r="J784" s="60">
        <v>1.0</v>
      </c>
    </row>
    <row r="785" ht="15.75" customHeight="1">
      <c r="A785" s="11" t="s">
        <v>1018</v>
      </c>
      <c r="B785" s="11" t="s">
        <v>1022</v>
      </c>
      <c r="C785" s="58"/>
      <c r="D785" s="59"/>
      <c r="E785" s="60"/>
      <c r="F785" s="58">
        <v>2.0</v>
      </c>
      <c r="G785" s="59"/>
      <c r="H785" s="60">
        <v>2.0</v>
      </c>
      <c r="I785" s="60">
        <v>2.0</v>
      </c>
      <c r="J785" s="60">
        <v>2.0</v>
      </c>
    </row>
    <row r="786" ht="15.75" customHeight="1">
      <c r="A786" s="11" t="s">
        <v>1018</v>
      </c>
      <c r="B786" s="11" t="s">
        <v>1023</v>
      </c>
      <c r="C786" s="58">
        <v>1.0</v>
      </c>
      <c r="D786" s="59">
        <v>1.0</v>
      </c>
      <c r="E786" s="60">
        <v>2.0</v>
      </c>
      <c r="F786" s="58">
        <v>5.0</v>
      </c>
      <c r="G786" s="59">
        <v>3.0</v>
      </c>
      <c r="H786" s="60">
        <v>8.0</v>
      </c>
      <c r="I786" s="60">
        <v>10.0</v>
      </c>
      <c r="J786" s="60">
        <v>10.0</v>
      </c>
    </row>
    <row r="787" ht="15.75" customHeight="1">
      <c r="A787" s="11" t="s">
        <v>1018</v>
      </c>
      <c r="B787" s="11" t="s">
        <v>1024</v>
      </c>
      <c r="C787" s="58"/>
      <c r="D787" s="59">
        <v>2.0</v>
      </c>
      <c r="E787" s="60">
        <v>2.0</v>
      </c>
      <c r="F787" s="58">
        <v>2.0</v>
      </c>
      <c r="G787" s="59"/>
      <c r="H787" s="60">
        <v>2.0</v>
      </c>
      <c r="I787" s="60">
        <v>4.0</v>
      </c>
      <c r="J787" s="60">
        <v>4.0</v>
      </c>
    </row>
    <row r="788" ht="15.75" customHeight="1">
      <c r="A788" s="11" t="s">
        <v>1018</v>
      </c>
      <c r="B788" s="11" t="s">
        <v>1025</v>
      </c>
      <c r="C788" s="58"/>
      <c r="D788" s="59">
        <v>1.0</v>
      </c>
      <c r="E788" s="60">
        <v>1.0</v>
      </c>
      <c r="F788" s="58">
        <v>19.0</v>
      </c>
      <c r="G788" s="59">
        <v>12.0</v>
      </c>
      <c r="H788" s="60">
        <v>31.0</v>
      </c>
      <c r="I788" s="60">
        <v>32.0</v>
      </c>
      <c r="J788" s="60">
        <v>32.0</v>
      </c>
    </row>
    <row r="789" ht="15.75" customHeight="1">
      <c r="A789" s="11" t="s">
        <v>1018</v>
      </c>
      <c r="B789" s="11" t="s">
        <v>1026</v>
      </c>
      <c r="C789" s="58"/>
      <c r="D789" s="59"/>
      <c r="E789" s="60"/>
      <c r="F789" s="58">
        <v>2.0</v>
      </c>
      <c r="G789" s="59">
        <v>4.0</v>
      </c>
      <c r="H789" s="60">
        <v>6.0</v>
      </c>
      <c r="I789" s="60">
        <v>6.0</v>
      </c>
      <c r="J789" s="60">
        <v>6.0</v>
      </c>
    </row>
    <row r="790" ht="15.75" customHeight="1">
      <c r="A790" s="11" t="s">
        <v>1018</v>
      </c>
      <c r="B790" s="11" t="s">
        <v>1027</v>
      </c>
      <c r="C790" s="58"/>
      <c r="D790" s="59"/>
      <c r="E790" s="60"/>
      <c r="F790" s="58">
        <v>17.0</v>
      </c>
      <c r="G790" s="59">
        <v>10.0</v>
      </c>
      <c r="H790" s="60">
        <v>27.0</v>
      </c>
      <c r="I790" s="60">
        <v>27.0</v>
      </c>
      <c r="J790" s="60">
        <v>27.0</v>
      </c>
    </row>
    <row r="791" ht="15.75" customHeight="1">
      <c r="A791" s="11" t="s">
        <v>1018</v>
      </c>
      <c r="B791" s="11" t="s">
        <v>1028</v>
      </c>
      <c r="C791" s="58"/>
      <c r="D791" s="59"/>
      <c r="E791" s="60"/>
      <c r="F791" s="58">
        <v>2.0</v>
      </c>
      <c r="G791" s="59"/>
      <c r="H791" s="60">
        <v>2.0</v>
      </c>
      <c r="I791" s="60">
        <v>2.0</v>
      </c>
      <c r="J791" s="60">
        <v>2.0</v>
      </c>
    </row>
    <row r="792" ht="15.75" customHeight="1">
      <c r="A792" s="11" t="s">
        <v>1018</v>
      </c>
      <c r="B792" s="11" t="s">
        <v>1029</v>
      </c>
      <c r="C792" s="58"/>
      <c r="D792" s="59"/>
      <c r="E792" s="60"/>
      <c r="F792" s="58">
        <v>5.0</v>
      </c>
      <c r="G792" s="59">
        <v>3.0</v>
      </c>
      <c r="H792" s="60">
        <v>8.0</v>
      </c>
      <c r="I792" s="60">
        <v>8.0</v>
      </c>
      <c r="J792" s="60">
        <v>8.0</v>
      </c>
    </row>
    <row r="793" ht="15.75" customHeight="1">
      <c r="A793" s="11" t="s">
        <v>1018</v>
      </c>
      <c r="B793" s="11" t="s">
        <v>1030</v>
      </c>
      <c r="C793" s="58"/>
      <c r="D793" s="59"/>
      <c r="E793" s="60"/>
      <c r="F793" s="58">
        <v>1.0</v>
      </c>
      <c r="G793" s="59"/>
      <c r="H793" s="60">
        <v>1.0</v>
      </c>
      <c r="I793" s="60">
        <v>1.0</v>
      </c>
      <c r="J793" s="60">
        <v>1.0</v>
      </c>
    </row>
    <row r="794" ht="15.75" customHeight="1">
      <c r="A794" s="11" t="s">
        <v>1018</v>
      </c>
      <c r="B794" s="11" t="s">
        <v>1031</v>
      </c>
      <c r="C794" s="58">
        <v>3.0</v>
      </c>
      <c r="D794" s="59">
        <v>16.0</v>
      </c>
      <c r="E794" s="60">
        <v>19.0</v>
      </c>
      <c r="F794" s="58">
        <v>25.0</v>
      </c>
      <c r="G794" s="59">
        <v>27.0</v>
      </c>
      <c r="H794" s="60">
        <v>52.0</v>
      </c>
      <c r="I794" s="60">
        <v>71.0</v>
      </c>
      <c r="J794" s="60">
        <v>71.0</v>
      </c>
      <c r="K794" s="60">
        <v>12046.0</v>
      </c>
    </row>
    <row r="795" ht="15.75" customHeight="1">
      <c r="A795" s="11" t="s">
        <v>1018</v>
      </c>
      <c r="B795" s="11" t="s">
        <v>1032</v>
      </c>
      <c r="C795" s="58"/>
      <c r="D795" s="59"/>
      <c r="E795" s="60"/>
      <c r="F795" s="58">
        <v>7.0</v>
      </c>
      <c r="G795" s="59">
        <v>8.0</v>
      </c>
      <c r="H795" s="60">
        <v>15.0</v>
      </c>
      <c r="I795" s="60">
        <v>15.0</v>
      </c>
      <c r="J795" s="60">
        <v>15.0</v>
      </c>
      <c r="K795" s="68" t="str">
        <f>+K794/GETPIVOTDATA("[Measures].[Total]",$A$4)*100</f>
        <v>#REF!</v>
      </c>
      <c r="L795" s="11" t="str">
        <f>+GETPIVOTDATA("[Measures].[Total]",$A$4,"[Tipo Identificacion].[Tipo Identificación]","[Tipo Identificacion].[Tipo Identificación].&amp;[PE]","[Geografia].[Geografia]","[Geografia].[Geografia].[Departamento].&amp;[VALLE]","[Regimen].[Tipo Regimen]","[Regimen].[Tipo Regimen].&amp;[SUBSIDIADO]")/GETPIVOTDATA("[Measures].[Total]",$A$4,"[Geografia].[Geografia]","[Geografia].[Geografia].[Departamento].&amp;[VALLE]")*100</f>
        <v>#REF!</v>
      </c>
    </row>
    <row r="796" ht="15.75" customHeight="1">
      <c r="A796" s="11" t="s">
        <v>1018</v>
      </c>
      <c r="B796" s="11" t="s">
        <v>1033</v>
      </c>
      <c r="C796" s="58"/>
      <c r="D796" s="59">
        <v>3.0</v>
      </c>
      <c r="E796" s="60">
        <v>3.0</v>
      </c>
      <c r="F796" s="58">
        <v>2.0</v>
      </c>
      <c r="G796" s="59">
        <v>6.0</v>
      </c>
      <c r="H796" s="60">
        <v>8.0</v>
      </c>
      <c r="I796" s="60">
        <v>11.0</v>
      </c>
      <c r="J796" s="60">
        <v>11.0</v>
      </c>
    </row>
    <row r="797" ht="15.75" customHeight="1">
      <c r="A797" s="11" t="s">
        <v>1018</v>
      </c>
      <c r="B797" s="11" t="s">
        <v>1034</v>
      </c>
      <c r="C797" s="58">
        <v>1.0</v>
      </c>
      <c r="D797" s="59">
        <v>1.0</v>
      </c>
      <c r="E797" s="60">
        <v>2.0</v>
      </c>
      <c r="F797" s="58">
        <v>4.0</v>
      </c>
      <c r="G797" s="59">
        <v>3.0</v>
      </c>
      <c r="H797" s="60">
        <v>7.0</v>
      </c>
      <c r="I797" s="60">
        <v>9.0</v>
      </c>
      <c r="J797" s="60">
        <v>9.0</v>
      </c>
    </row>
    <row r="798" ht="15.75" customHeight="1">
      <c r="A798" s="11" t="s">
        <v>1018</v>
      </c>
      <c r="B798" s="11" t="s">
        <v>1035</v>
      </c>
      <c r="C798" s="58"/>
      <c r="D798" s="59">
        <v>2.0</v>
      </c>
      <c r="E798" s="60">
        <v>2.0</v>
      </c>
      <c r="F798" s="58">
        <v>5.0</v>
      </c>
      <c r="G798" s="59">
        <v>5.0</v>
      </c>
      <c r="H798" s="60">
        <v>10.0</v>
      </c>
      <c r="I798" s="60">
        <v>12.0</v>
      </c>
      <c r="J798" s="60">
        <v>12.0</v>
      </c>
    </row>
    <row r="799" ht="15.75" customHeight="1">
      <c r="A799" s="11" t="s">
        <v>1018</v>
      </c>
      <c r="B799" s="11" t="s">
        <v>1036</v>
      </c>
      <c r="C799" s="58"/>
      <c r="D799" s="59">
        <v>5.0</v>
      </c>
      <c r="E799" s="60">
        <v>5.0</v>
      </c>
      <c r="F799" s="58">
        <v>3.0</v>
      </c>
      <c r="G799" s="59">
        <v>3.0</v>
      </c>
      <c r="H799" s="60">
        <v>6.0</v>
      </c>
      <c r="I799" s="60">
        <v>11.0</v>
      </c>
      <c r="J799" s="60">
        <v>11.0</v>
      </c>
    </row>
    <row r="800" ht="15.75" customHeight="1">
      <c r="A800" s="11" t="s">
        <v>1018</v>
      </c>
      <c r="B800" s="11" t="s">
        <v>1037</v>
      </c>
      <c r="C800" s="58"/>
      <c r="D800" s="59"/>
      <c r="E800" s="60"/>
      <c r="F800" s="58"/>
      <c r="G800" s="59">
        <v>1.0</v>
      </c>
      <c r="H800" s="60">
        <v>1.0</v>
      </c>
      <c r="I800" s="60">
        <v>1.0</v>
      </c>
      <c r="J800" s="60">
        <v>1.0</v>
      </c>
    </row>
    <row r="801" ht="15.75" customHeight="1">
      <c r="A801" s="11" t="s">
        <v>1018</v>
      </c>
      <c r="B801" s="11" t="s">
        <v>1038</v>
      </c>
      <c r="C801" s="58"/>
      <c r="D801" s="59"/>
      <c r="E801" s="60"/>
      <c r="F801" s="58">
        <v>8.0</v>
      </c>
      <c r="G801" s="59">
        <v>7.0</v>
      </c>
      <c r="H801" s="60">
        <v>15.0</v>
      </c>
      <c r="I801" s="60">
        <v>15.0</v>
      </c>
      <c r="J801" s="60">
        <v>15.0</v>
      </c>
    </row>
    <row r="802" ht="15.75" customHeight="1">
      <c r="A802" s="11" t="s">
        <v>1018</v>
      </c>
      <c r="B802" s="11" t="s">
        <v>1039</v>
      </c>
      <c r="C802" s="58"/>
      <c r="D802" s="59">
        <v>2.0</v>
      </c>
      <c r="E802" s="60">
        <v>2.0</v>
      </c>
      <c r="F802" s="58">
        <v>1.0</v>
      </c>
      <c r="G802" s="59">
        <v>3.0</v>
      </c>
      <c r="H802" s="60">
        <v>4.0</v>
      </c>
      <c r="I802" s="60">
        <v>6.0</v>
      </c>
      <c r="J802" s="60">
        <v>6.0</v>
      </c>
    </row>
    <row r="803" ht="15.75" customHeight="1">
      <c r="A803" s="11" t="s">
        <v>1018</v>
      </c>
      <c r="B803" s="11" t="s">
        <v>1040</v>
      </c>
      <c r="C803" s="58">
        <v>8.0</v>
      </c>
      <c r="D803" s="59">
        <v>6.0</v>
      </c>
      <c r="E803" s="60">
        <v>14.0</v>
      </c>
      <c r="F803" s="58">
        <v>19.0</v>
      </c>
      <c r="G803" s="59">
        <v>14.0</v>
      </c>
      <c r="H803" s="60">
        <v>33.0</v>
      </c>
      <c r="I803" s="60">
        <v>47.0</v>
      </c>
      <c r="J803" s="60">
        <v>47.0</v>
      </c>
    </row>
    <row r="804" ht="15.75" customHeight="1">
      <c r="A804" s="11" t="s">
        <v>1018</v>
      </c>
      <c r="B804" s="11" t="s">
        <v>1041</v>
      </c>
      <c r="C804" s="58">
        <v>19.0</v>
      </c>
      <c r="D804" s="59">
        <v>34.0</v>
      </c>
      <c r="E804" s="60">
        <v>53.0</v>
      </c>
      <c r="F804" s="58">
        <v>28.0</v>
      </c>
      <c r="G804" s="59">
        <v>21.0</v>
      </c>
      <c r="H804" s="60">
        <v>49.0</v>
      </c>
      <c r="I804" s="60">
        <v>102.0</v>
      </c>
      <c r="J804" s="60">
        <v>102.0</v>
      </c>
    </row>
    <row r="805" ht="15.75" customHeight="1">
      <c r="A805" s="11" t="s">
        <v>1018</v>
      </c>
      <c r="B805" s="11" t="s">
        <v>1042</v>
      </c>
      <c r="C805" s="58"/>
      <c r="D805" s="59">
        <v>1.0</v>
      </c>
      <c r="E805" s="60">
        <v>1.0</v>
      </c>
      <c r="F805" s="58"/>
      <c r="G805" s="59"/>
      <c r="H805" s="60"/>
      <c r="I805" s="60">
        <v>1.0</v>
      </c>
      <c r="J805" s="60">
        <v>1.0</v>
      </c>
    </row>
    <row r="806" ht="15.75" customHeight="1">
      <c r="A806" s="11" t="s">
        <v>1018</v>
      </c>
      <c r="B806" s="11" t="s">
        <v>1043</v>
      </c>
      <c r="C806" s="58"/>
      <c r="D806" s="59"/>
      <c r="E806" s="60"/>
      <c r="F806" s="58">
        <v>5.0</v>
      </c>
      <c r="G806" s="59">
        <v>7.0</v>
      </c>
      <c r="H806" s="60">
        <v>12.0</v>
      </c>
      <c r="I806" s="60">
        <v>12.0</v>
      </c>
      <c r="J806" s="60">
        <v>12.0</v>
      </c>
    </row>
    <row r="807" ht="15.75" customHeight="1">
      <c r="A807" s="11" t="s">
        <v>1018</v>
      </c>
      <c r="B807" s="11" t="s">
        <v>1044</v>
      </c>
      <c r="C807" s="58"/>
      <c r="D807" s="59"/>
      <c r="E807" s="60"/>
      <c r="F807" s="58">
        <v>7.0</v>
      </c>
      <c r="G807" s="59">
        <v>2.0</v>
      </c>
      <c r="H807" s="60">
        <v>9.0</v>
      </c>
      <c r="I807" s="60">
        <v>9.0</v>
      </c>
      <c r="J807" s="60">
        <v>9.0</v>
      </c>
    </row>
    <row r="808" ht="15.75" customHeight="1">
      <c r="A808" s="11" t="s">
        <v>1018</v>
      </c>
      <c r="B808" s="11" t="s">
        <v>1045</v>
      </c>
      <c r="C808" s="58"/>
      <c r="D808" s="59"/>
      <c r="E808" s="60"/>
      <c r="F808" s="58">
        <v>2.0</v>
      </c>
      <c r="G808" s="59"/>
      <c r="H808" s="60">
        <v>2.0</v>
      </c>
      <c r="I808" s="60">
        <v>2.0</v>
      </c>
      <c r="J808" s="60">
        <v>2.0</v>
      </c>
    </row>
    <row r="809" ht="15.75" customHeight="1">
      <c r="A809" s="11" t="s">
        <v>1018</v>
      </c>
      <c r="B809" s="11" t="s">
        <v>1046</v>
      </c>
      <c r="C809" s="58"/>
      <c r="D809" s="59"/>
      <c r="E809" s="60"/>
      <c r="F809" s="58"/>
      <c r="G809" s="59">
        <v>1.0</v>
      </c>
      <c r="H809" s="60">
        <v>1.0</v>
      </c>
      <c r="I809" s="60">
        <v>1.0</v>
      </c>
      <c r="J809" s="60">
        <v>1.0</v>
      </c>
    </row>
    <row r="810" ht="15.75" customHeight="1">
      <c r="A810" s="11" t="s">
        <v>1018</v>
      </c>
      <c r="B810" s="11" t="s">
        <v>1047</v>
      </c>
      <c r="C810" s="58"/>
      <c r="D810" s="59"/>
      <c r="E810" s="60"/>
      <c r="F810" s="58">
        <v>4.0</v>
      </c>
      <c r="G810" s="59"/>
      <c r="H810" s="60">
        <v>4.0</v>
      </c>
      <c r="I810" s="60">
        <v>4.0</v>
      </c>
      <c r="J810" s="60">
        <v>4.0</v>
      </c>
    </row>
    <row r="811" ht="15.75" customHeight="1">
      <c r="A811" s="11" t="s">
        <v>1018</v>
      </c>
      <c r="B811" s="11" t="s">
        <v>1048</v>
      </c>
      <c r="C811" s="58"/>
      <c r="D811" s="59"/>
      <c r="E811" s="60"/>
      <c r="F811" s="58">
        <v>2.0</v>
      </c>
      <c r="G811" s="59">
        <v>4.0</v>
      </c>
      <c r="H811" s="60">
        <v>6.0</v>
      </c>
      <c r="I811" s="60">
        <v>6.0</v>
      </c>
      <c r="J811" s="60">
        <v>6.0</v>
      </c>
    </row>
    <row r="812" ht="15.75" customHeight="1">
      <c r="A812" s="11" t="s">
        <v>1018</v>
      </c>
      <c r="B812" s="11" t="s">
        <v>1049</v>
      </c>
      <c r="C812" s="58">
        <v>1.0</v>
      </c>
      <c r="D812" s="59">
        <v>2.0</v>
      </c>
      <c r="E812" s="60">
        <v>3.0</v>
      </c>
      <c r="F812" s="58">
        <v>3.0</v>
      </c>
      <c r="G812" s="59">
        <v>6.0</v>
      </c>
      <c r="H812" s="60">
        <v>9.0</v>
      </c>
      <c r="I812" s="60">
        <v>12.0</v>
      </c>
      <c r="J812" s="60">
        <v>12.0</v>
      </c>
    </row>
    <row r="813" ht="15.75" customHeight="1">
      <c r="A813" s="11" t="s">
        <v>1018</v>
      </c>
      <c r="B813" s="11" t="s">
        <v>1050</v>
      </c>
      <c r="C813" s="58"/>
      <c r="D813" s="59">
        <v>3.0</v>
      </c>
      <c r="E813" s="60">
        <v>3.0</v>
      </c>
      <c r="F813" s="58">
        <v>2.0</v>
      </c>
      <c r="G813" s="59"/>
      <c r="H813" s="60">
        <v>2.0</v>
      </c>
      <c r="I813" s="60">
        <v>5.0</v>
      </c>
      <c r="J813" s="60">
        <v>5.0</v>
      </c>
    </row>
    <row r="814" ht="15.75" customHeight="1">
      <c r="A814" s="11" t="s">
        <v>1018</v>
      </c>
      <c r="B814" s="11" t="s">
        <v>1051</v>
      </c>
      <c r="C814" s="58"/>
      <c r="D814" s="59"/>
      <c r="E814" s="60"/>
      <c r="F814" s="58">
        <v>2.0</v>
      </c>
      <c r="G814" s="59"/>
      <c r="H814" s="60">
        <v>2.0</v>
      </c>
      <c r="I814" s="60">
        <v>2.0</v>
      </c>
      <c r="J814" s="60">
        <v>2.0</v>
      </c>
    </row>
    <row r="815" ht="15.75" customHeight="1">
      <c r="A815" s="11" t="s">
        <v>1018</v>
      </c>
      <c r="B815" s="11" t="s">
        <v>1052</v>
      </c>
      <c r="C815" s="58"/>
      <c r="D815" s="59"/>
      <c r="E815" s="60"/>
      <c r="F815" s="58">
        <v>1.0</v>
      </c>
      <c r="G815" s="59">
        <v>1.0</v>
      </c>
      <c r="H815" s="60">
        <v>2.0</v>
      </c>
      <c r="I815" s="60">
        <v>2.0</v>
      </c>
      <c r="J815" s="60">
        <v>2.0</v>
      </c>
    </row>
    <row r="816" ht="15.75" customHeight="1">
      <c r="A816" s="11" t="s">
        <v>1018</v>
      </c>
      <c r="B816" s="11" t="s">
        <v>1053</v>
      </c>
      <c r="C816" s="58"/>
      <c r="D816" s="59"/>
      <c r="E816" s="60"/>
      <c r="F816" s="58">
        <v>4.0</v>
      </c>
      <c r="G816" s="59">
        <v>1.0</v>
      </c>
      <c r="H816" s="60">
        <v>5.0</v>
      </c>
      <c r="I816" s="60">
        <v>5.0</v>
      </c>
      <c r="J816" s="60">
        <v>5.0</v>
      </c>
    </row>
    <row r="817" ht="15.75" customHeight="1">
      <c r="A817" s="11" t="s">
        <v>1018</v>
      </c>
      <c r="B817" s="11" t="s">
        <v>1054</v>
      </c>
      <c r="C817" s="58"/>
      <c r="D817" s="59"/>
      <c r="E817" s="60"/>
      <c r="F817" s="58">
        <v>1.0</v>
      </c>
      <c r="G817" s="59"/>
      <c r="H817" s="60">
        <v>1.0</v>
      </c>
      <c r="I817" s="60">
        <v>1.0</v>
      </c>
      <c r="J817" s="60">
        <v>1.0</v>
      </c>
    </row>
    <row r="818" ht="15.75" customHeight="1">
      <c r="A818" s="11" t="s">
        <v>1018</v>
      </c>
      <c r="B818" s="11" t="s">
        <v>1055</v>
      </c>
      <c r="C818" s="58"/>
      <c r="D818" s="59"/>
      <c r="E818" s="60"/>
      <c r="F818" s="58">
        <v>1.0</v>
      </c>
      <c r="G818" s="59"/>
      <c r="H818" s="60">
        <v>1.0</v>
      </c>
      <c r="I818" s="60">
        <v>1.0</v>
      </c>
      <c r="J818" s="60">
        <v>1.0</v>
      </c>
    </row>
    <row r="819" ht="15.75" customHeight="1">
      <c r="A819" s="11" t="s">
        <v>1056</v>
      </c>
      <c r="C819" s="58">
        <v>284.0</v>
      </c>
      <c r="D819" s="59">
        <v>503.0</v>
      </c>
      <c r="E819" s="60">
        <v>787.0</v>
      </c>
      <c r="F819" s="58">
        <v>421.0</v>
      </c>
      <c r="G819" s="59">
        <v>321.0</v>
      </c>
      <c r="H819" s="60">
        <v>742.0</v>
      </c>
      <c r="I819" s="60">
        <v>1529.0</v>
      </c>
      <c r="J819" s="60">
        <v>1529.0</v>
      </c>
    </row>
    <row r="820" ht="15.75" customHeight="1">
      <c r="A820" s="11" t="s">
        <v>1057</v>
      </c>
      <c r="B820" s="11" t="s">
        <v>1058</v>
      </c>
      <c r="C820" s="58">
        <v>3236.0</v>
      </c>
      <c r="D820" s="59">
        <v>5172.0</v>
      </c>
      <c r="E820" s="60">
        <v>8408.0</v>
      </c>
      <c r="F820" s="58">
        <v>1200.0</v>
      </c>
      <c r="G820" s="59">
        <v>841.0</v>
      </c>
      <c r="H820" s="60">
        <v>2041.0</v>
      </c>
      <c r="I820" s="60">
        <v>10449.0</v>
      </c>
      <c r="J820" s="60">
        <v>10449.0</v>
      </c>
    </row>
    <row r="821" ht="15.75" customHeight="1">
      <c r="A821" s="11" t="s">
        <v>1057</v>
      </c>
      <c r="B821" s="11" t="s">
        <v>1059</v>
      </c>
      <c r="C821" s="58"/>
      <c r="D821" s="59">
        <v>3.0</v>
      </c>
      <c r="E821" s="60">
        <v>3.0</v>
      </c>
      <c r="F821" s="58">
        <v>3.0</v>
      </c>
      <c r="G821" s="59">
        <v>2.0</v>
      </c>
      <c r="H821" s="60">
        <v>5.0</v>
      </c>
      <c r="I821" s="60">
        <v>8.0</v>
      </c>
      <c r="J821" s="60">
        <v>8.0</v>
      </c>
    </row>
    <row r="822" ht="15.75" customHeight="1">
      <c r="A822" s="11" t="s">
        <v>1057</v>
      </c>
      <c r="B822" s="11" t="s">
        <v>1060</v>
      </c>
      <c r="C822" s="58">
        <v>3.0</v>
      </c>
      <c r="D822" s="59">
        <v>6.0</v>
      </c>
      <c r="E822" s="60">
        <v>9.0</v>
      </c>
      <c r="F822" s="58">
        <v>8.0</v>
      </c>
      <c r="G822" s="59">
        <v>5.0</v>
      </c>
      <c r="H822" s="60">
        <v>13.0</v>
      </c>
      <c r="I822" s="60">
        <v>22.0</v>
      </c>
      <c r="J822" s="60">
        <v>22.0</v>
      </c>
    </row>
    <row r="823" ht="15.75" customHeight="1">
      <c r="A823" s="11" t="s">
        <v>1057</v>
      </c>
      <c r="B823" s="11" t="s">
        <v>1061</v>
      </c>
      <c r="C823" s="58">
        <v>2.0</v>
      </c>
      <c r="D823" s="59">
        <v>26.0</v>
      </c>
      <c r="E823" s="60">
        <v>28.0</v>
      </c>
      <c r="F823" s="58">
        <v>1.0</v>
      </c>
      <c r="G823" s="59"/>
      <c r="H823" s="60">
        <v>1.0</v>
      </c>
      <c r="I823" s="60">
        <v>29.0</v>
      </c>
      <c r="J823" s="60">
        <v>29.0</v>
      </c>
    </row>
    <row r="824" ht="15.75" customHeight="1">
      <c r="A824" s="11" t="s">
        <v>1057</v>
      </c>
      <c r="B824" s="11" t="s">
        <v>1062</v>
      </c>
      <c r="C824" s="58"/>
      <c r="D824" s="59">
        <v>1.0</v>
      </c>
      <c r="E824" s="60">
        <v>1.0</v>
      </c>
      <c r="F824" s="58"/>
      <c r="G824" s="59"/>
      <c r="H824" s="60"/>
      <c r="I824" s="60">
        <v>1.0</v>
      </c>
      <c r="J824" s="60">
        <v>1.0</v>
      </c>
    </row>
    <row r="825" ht="15.75" customHeight="1">
      <c r="A825" s="11" t="s">
        <v>1057</v>
      </c>
      <c r="B825" s="11" t="s">
        <v>1063</v>
      </c>
      <c r="C825" s="58"/>
      <c r="D825" s="59">
        <v>1.0</v>
      </c>
      <c r="E825" s="60">
        <v>1.0</v>
      </c>
      <c r="F825" s="58">
        <v>3.0</v>
      </c>
      <c r="G825" s="59">
        <v>3.0</v>
      </c>
      <c r="H825" s="60">
        <v>6.0</v>
      </c>
      <c r="I825" s="60">
        <v>7.0</v>
      </c>
      <c r="J825" s="60">
        <v>7.0</v>
      </c>
    </row>
    <row r="826" ht="15.75" customHeight="1">
      <c r="A826" s="11" t="s">
        <v>1057</v>
      </c>
      <c r="B826" s="11" t="s">
        <v>1064</v>
      </c>
      <c r="C826" s="58">
        <v>34.0</v>
      </c>
      <c r="D826" s="59">
        <v>60.0</v>
      </c>
      <c r="E826" s="60">
        <v>94.0</v>
      </c>
      <c r="F826" s="58">
        <v>23.0</v>
      </c>
      <c r="G826" s="59">
        <v>11.0</v>
      </c>
      <c r="H826" s="60">
        <v>34.0</v>
      </c>
      <c r="I826" s="60">
        <v>128.0</v>
      </c>
      <c r="J826" s="60">
        <v>128.0</v>
      </c>
    </row>
    <row r="827" ht="15.75" customHeight="1">
      <c r="A827" s="11" t="s">
        <v>1057</v>
      </c>
      <c r="B827" s="11" t="s">
        <v>1065</v>
      </c>
      <c r="C827" s="58">
        <v>66.0</v>
      </c>
      <c r="D827" s="59">
        <v>111.0</v>
      </c>
      <c r="E827" s="60">
        <v>177.0</v>
      </c>
      <c r="F827" s="58">
        <v>85.0</v>
      </c>
      <c r="G827" s="59">
        <v>60.0</v>
      </c>
      <c r="H827" s="60">
        <v>145.0</v>
      </c>
      <c r="I827" s="60">
        <v>322.0</v>
      </c>
      <c r="J827" s="60">
        <v>322.0</v>
      </c>
    </row>
    <row r="828" ht="15.75" customHeight="1">
      <c r="A828" s="11" t="s">
        <v>1057</v>
      </c>
      <c r="B828" s="11" t="s">
        <v>1066</v>
      </c>
      <c r="C828" s="58">
        <v>2.0</v>
      </c>
      <c r="D828" s="59">
        <v>11.0</v>
      </c>
      <c r="E828" s="60">
        <v>13.0</v>
      </c>
      <c r="F828" s="58">
        <v>9.0</v>
      </c>
      <c r="G828" s="59">
        <v>8.0</v>
      </c>
      <c r="H828" s="60">
        <v>17.0</v>
      </c>
      <c r="I828" s="60">
        <v>30.0</v>
      </c>
      <c r="J828" s="60">
        <v>30.0</v>
      </c>
    </row>
    <row r="829" ht="15.75" customHeight="1">
      <c r="A829" s="11" t="s">
        <v>1057</v>
      </c>
      <c r="B829" s="11" t="s">
        <v>1067</v>
      </c>
      <c r="C829" s="58">
        <v>1.0</v>
      </c>
      <c r="D829" s="59">
        <v>1.0</v>
      </c>
      <c r="E829" s="60">
        <v>2.0</v>
      </c>
      <c r="F829" s="58">
        <v>12.0</v>
      </c>
      <c r="G829" s="59">
        <v>13.0</v>
      </c>
      <c r="H829" s="60">
        <v>25.0</v>
      </c>
      <c r="I829" s="60">
        <v>27.0</v>
      </c>
      <c r="J829" s="60">
        <v>27.0</v>
      </c>
    </row>
    <row r="830" ht="15.75" customHeight="1">
      <c r="A830" s="11" t="s">
        <v>1057</v>
      </c>
      <c r="B830" s="11" t="s">
        <v>1068</v>
      </c>
      <c r="C830" s="58">
        <v>6.0</v>
      </c>
      <c r="D830" s="59">
        <v>7.0</v>
      </c>
      <c r="E830" s="60">
        <v>13.0</v>
      </c>
      <c r="F830" s="58">
        <v>13.0</v>
      </c>
      <c r="G830" s="59">
        <v>9.0</v>
      </c>
      <c r="H830" s="60">
        <v>22.0</v>
      </c>
      <c r="I830" s="60">
        <v>35.0</v>
      </c>
      <c r="J830" s="60">
        <v>35.0</v>
      </c>
    </row>
    <row r="831" ht="15.75" customHeight="1">
      <c r="A831" s="11" t="s">
        <v>1057</v>
      </c>
      <c r="B831" s="11" t="s">
        <v>1069</v>
      </c>
      <c r="C831" s="58">
        <v>29.0</v>
      </c>
      <c r="D831" s="59">
        <v>114.0</v>
      </c>
      <c r="E831" s="60">
        <v>143.0</v>
      </c>
      <c r="F831" s="58">
        <v>120.0</v>
      </c>
      <c r="G831" s="59">
        <v>83.0</v>
      </c>
      <c r="H831" s="60">
        <v>203.0</v>
      </c>
      <c r="I831" s="60">
        <v>346.0</v>
      </c>
      <c r="J831" s="60">
        <v>346.0</v>
      </c>
    </row>
    <row r="832" ht="15.75" customHeight="1">
      <c r="A832" s="11" t="s">
        <v>1057</v>
      </c>
      <c r="B832" s="11" t="s">
        <v>1070</v>
      </c>
      <c r="C832" s="58">
        <v>61.0</v>
      </c>
      <c r="D832" s="59">
        <v>150.0</v>
      </c>
      <c r="E832" s="60">
        <v>211.0</v>
      </c>
      <c r="F832" s="58">
        <v>71.0</v>
      </c>
      <c r="G832" s="59">
        <v>37.0</v>
      </c>
      <c r="H832" s="60">
        <v>108.0</v>
      </c>
      <c r="I832" s="60">
        <v>319.0</v>
      </c>
      <c r="J832" s="60">
        <v>319.0</v>
      </c>
    </row>
    <row r="833" ht="15.75" customHeight="1">
      <c r="A833" s="11" t="s">
        <v>1057</v>
      </c>
      <c r="B833" s="11" t="s">
        <v>1071</v>
      </c>
      <c r="C833" s="58">
        <v>2.0</v>
      </c>
      <c r="D833" s="59">
        <v>5.0</v>
      </c>
      <c r="E833" s="60">
        <v>7.0</v>
      </c>
      <c r="F833" s="58">
        <v>8.0</v>
      </c>
      <c r="G833" s="59">
        <v>5.0</v>
      </c>
      <c r="H833" s="60">
        <v>13.0</v>
      </c>
      <c r="I833" s="60">
        <v>20.0</v>
      </c>
      <c r="J833" s="60">
        <v>20.0</v>
      </c>
    </row>
    <row r="834" ht="15.75" customHeight="1">
      <c r="A834" s="11" t="s">
        <v>1057</v>
      </c>
      <c r="B834" s="11" t="s">
        <v>1072</v>
      </c>
      <c r="C834" s="58"/>
      <c r="D834" s="59"/>
      <c r="E834" s="60"/>
      <c r="F834" s="58">
        <v>3.0</v>
      </c>
      <c r="G834" s="59"/>
      <c r="H834" s="60">
        <v>3.0</v>
      </c>
      <c r="I834" s="60">
        <v>3.0</v>
      </c>
      <c r="J834" s="60">
        <v>3.0</v>
      </c>
    </row>
    <row r="835" ht="15.75" customHeight="1">
      <c r="A835" s="11" t="s">
        <v>1057</v>
      </c>
      <c r="B835" s="11" t="s">
        <v>1073</v>
      </c>
      <c r="C835" s="58">
        <v>11.0</v>
      </c>
      <c r="D835" s="59">
        <v>18.0</v>
      </c>
      <c r="E835" s="60">
        <v>29.0</v>
      </c>
      <c r="F835" s="58">
        <v>76.0</v>
      </c>
      <c r="G835" s="59">
        <v>47.0</v>
      </c>
      <c r="H835" s="60">
        <v>123.0</v>
      </c>
      <c r="I835" s="60">
        <v>152.0</v>
      </c>
      <c r="J835" s="60">
        <v>152.0</v>
      </c>
    </row>
    <row r="836" ht="15.75" customHeight="1">
      <c r="A836" s="11" t="s">
        <v>1057</v>
      </c>
      <c r="B836" s="11" t="s">
        <v>1074</v>
      </c>
      <c r="C836" s="58">
        <v>1.0</v>
      </c>
      <c r="D836" s="59"/>
      <c r="E836" s="60">
        <v>1.0</v>
      </c>
      <c r="F836" s="58"/>
      <c r="G836" s="59"/>
      <c r="H836" s="60"/>
      <c r="I836" s="60">
        <v>1.0</v>
      </c>
      <c r="J836" s="60">
        <v>1.0</v>
      </c>
    </row>
    <row r="837" ht="15.75" customHeight="1">
      <c r="A837" s="11" t="s">
        <v>1057</v>
      </c>
      <c r="B837" s="11" t="s">
        <v>1075</v>
      </c>
      <c r="C837" s="58">
        <v>14.0</v>
      </c>
      <c r="D837" s="59">
        <v>31.0</v>
      </c>
      <c r="E837" s="60">
        <v>45.0</v>
      </c>
      <c r="F837" s="58">
        <v>79.0</v>
      </c>
      <c r="G837" s="59">
        <v>52.0</v>
      </c>
      <c r="H837" s="60">
        <v>131.0</v>
      </c>
      <c r="I837" s="60">
        <v>176.0</v>
      </c>
      <c r="J837" s="60">
        <v>176.0</v>
      </c>
    </row>
    <row r="838" ht="15.75" customHeight="1">
      <c r="A838" s="11" t="s">
        <v>1057</v>
      </c>
      <c r="B838" s="11" t="s">
        <v>1076</v>
      </c>
      <c r="C838" s="58">
        <v>3.0</v>
      </c>
      <c r="D838" s="59">
        <v>8.0</v>
      </c>
      <c r="E838" s="60">
        <v>11.0</v>
      </c>
      <c r="F838" s="58">
        <v>13.0</v>
      </c>
      <c r="G838" s="59">
        <v>18.0</v>
      </c>
      <c r="H838" s="60">
        <v>31.0</v>
      </c>
      <c r="I838" s="60">
        <v>42.0</v>
      </c>
      <c r="J838" s="60">
        <v>42.0</v>
      </c>
    </row>
    <row r="839" ht="15.75" customHeight="1">
      <c r="A839" s="11" t="s">
        <v>1057</v>
      </c>
      <c r="B839" s="11" t="s">
        <v>1077</v>
      </c>
      <c r="C839" s="58">
        <v>13.0</v>
      </c>
      <c r="D839" s="59">
        <v>37.0</v>
      </c>
      <c r="E839" s="60">
        <v>50.0</v>
      </c>
      <c r="F839" s="58">
        <v>33.0</v>
      </c>
      <c r="G839" s="59">
        <v>20.0</v>
      </c>
      <c r="H839" s="60">
        <v>53.0</v>
      </c>
      <c r="I839" s="60">
        <v>103.0</v>
      </c>
      <c r="J839" s="60">
        <v>103.0</v>
      </c>
    </row>
    <row r="840" ht="15.75" customHeight="1">
      <c r="A840" s="11" t="s">
        <v>1057</v>
      </c>
      <c r="B840" s="11" t="s">
        <v>1078</v>
      </c>
      <c r="C840" s="58">
        <v>151.0</v>
      </c>
      <c r="D840" s="59">
        <v>323.0</v>
      </c>
      <c r="E840" s="60">
        <v>474.0</v>
      </c>
      <c r="F840" s="58">
        <v>64.0</v>
      </c>
      <c r="G840" s="59">
        <v>41.0</v>
      </c>
      <c r="H840" s="60">
        <v>105.0</v>
      </c>
      <c r="I840" s="60">
        <v>579.0</v>
      </c>
      <c r="J840" s="60">
        <v>579.0</v>
      </c>
    </row>
    <row r="841" ht="15.75" customHeight="1">
      <c r="A841" s="11" t="s">
        <v>1057</v>
      </c>
      <c r="B841" s="11" t="s">
        <v>1079</v>
      </c>
      <c r="C841" s="58"/>
      <c r="D841" s="59">
        <v>2.0</v>
      </c>
      <c r="E841" s="60">
        <v>2.0</v>
      </c>
      <c r="F841" s="58">
        <v>9.0</v>
      </c>
      <c r="G841" s="59">
        <v>5.0</v>
      </c>
      <c r="H841" s="60">
        <v>14.0</v>
      </c>
      <c r="I841" s="60">
        <v>16.0</v>
      </c>
      <c r="J841" s="60">
        <v>16.0</v>
      </c>
    </row>
    <row r="842" ht="15.75" customHeight="1">
      <c r="A842" s="11" t="s">
        <v>1057</v>
      </c>
      <c r="B842" s="11" t="s">
        <v>1080</v>
      </c>
      <c r="C842" s="58">
        <v>6.0</v>
      </c>
      <c r="D842" s="59">
        <v>8.0</v>
      </c>
      <c r="E842" s="60">
        <v>14.0</v>
      </c>
      <c r="F842" s="58">
        <v>31.0</v>
      </c>
      <c r="G842" s="59">
        <v>33.0</v>
      </c>
      <c r="H842" s="60">
        <v>64.0</v>
      </c>
      <c r="I842" s="60">
        <v>78.0</v>
      </c>
      <c r="J842" s="60">
        <v>78.0</v>
      </c>
      <c r="K842" s="60">
        <v>597583.0</v>
      </c>
      <c r="L842" s="54" t="str">
        <f>+GETPIVOTDATA("[Measures].[Total]",$A$4)/K842*100</f>
        <v>#REF!</v>
      </c>
    </row>
    <row r="843" ht="15.75" customHeight="1">
      <c r="A843" s="11" t="s">
        <v>1057</v>
      </c>
      <c r="B843" s="11" t="s">
        <v>1081</v>
      </c>
      <c r="C843" s="58"/>
      <c r="D843" s="59"/>
      <c r="E843" s="60"/>
      <c r="F843" s="58">
        <v>13.0</v>
      </c>
      <c r="G843" s="59">
        <v>7.0</v>
      </c>
      <c r="H843" s="60">
        <v>20.0</v>
      </c>
      <c r="I843" s="60">
        <v>20.0</v>
      </c>
      <c r="J843" s="60">
        <v>20.0</v>
      </c>
      <c r="K843" s="54">
        <f>100-J843</f>
        <v>80</v>
      </c>
    </row>
    <row r="844" ht="15.75" customHeight="1">
      <c r="A844" s="11" t="s">
        <v>1057</v>
      </c>
      <c r="B844" s="11" t="s">
        <v>1082</v>
      </c>
      <c r="C844" s="58"/>
      <c r="D844" s="59">
        <v>4.0</v>
      </c>
      <c r="E844" s="60">
        <v>4.0</v>
      </c>
      <c r="F844" s="58"/>
      <c r="G844" s="59"/>
      <c r="H844" s="60"/>
      <c r="I844" s="60">
        <v>4.0</v>
      </c>
      <c r="J844" s="60">
        <v>4.0</v>
      </c>
    </row>
    <row r="845" ht="15.75" customHeight="1">
      <c r="A845" s="11" t="s">
        <v>1057</v>
      </c>
      <c r="B845" s="11" t="s">
        <v>1083</v>
      </c>
      <c r="C845" s="58">
        <v>258.0</v>
      </c>
      <c r="D845" s="59">
        <v>480.0</v>
      </c>
      <c r="E845" s="60">
        <v>738.0</v>
      </c>
      <c r="F845" s="58">
        <v>456.0</v>
      </c>
      <c r="G845" s="59">
        <v>323.0</v>
      </c>
      <c r="H845" s="60">
        <v>779.0</v>
      </c>
      <c r="I845" s="60">
        <v>1517.0</v>
      </c>
      <c r="J845" s="60">
        <v>1517.0</v>
      </c>
    </row>
    <row r="846" ht="15.75" customHeight="1">
      <c r="A846" s="11" t="s">
        <v>1057</v>
      </c>
      <c r="B846" s="11" t="s">
        <v>1084</v>
      </c>
      <c r="C846" s="58">
        <v>2.0</v>
      </c>
      <c r="D846" s="59">
        <v>14.0</v>
      </c>
      <c r="E846" s="60">
        <v>16.0</v>
      </c>
      <c r="F846" s="58">
        <v>1.0</v>
      </c>
      <c r="G846" s="59">
        <v>3.0</v>
      </c>
      <c r="H846" s="60">
        <v>4.0</v>
      </c>
      <c r="I846" s="60">
        <v>20.0</v>
      </c>
      <c r="J846" s="60">
        <v>20.0</v>
      </c>
    </row>
    <row r="847" ht="15.75" customHeight="1">
      <c r="A847" s="11" t="s">
        <v>1057</v>
      </c>
      <c r="B847" s="11" t="s">
        <v>1085</v>
      </c>
      <c r="C847" s="58"/>
      <c r="D847" s="59">
        <v>3.0</v>
      </c>
      <c r="E847" s="60">
        <v>3.0</v>
      </c>
      <c r="F847" s="58">
        <v>6.0</v>
      </c>
      <c r="G847" s="59">
        <v>7.0</v>
      </c>
      <c r="H847" s="60">
        <v>13.0</v>
      </c>
      <c r="I847" s="60">
        <v>16.0</v>
      </c>
      <c r="J847" s="60">
        <v>16.0</v>
      </c>
    </row>
    <row r="848" ht="15.75" customHeight="1">
      <c r="A848" s="11" t="s">
        <v>1057</v>
      </c>
      <c r="B848" s="11" t="s">
        <v>1086</v>
      </c>
      <c r="C848" s="58"/>
      <c r="D848" s="59"/>
      <c r="E848" s="60"/>
      <c r="F848" s="58">
        <v>2.0</v>
      </c>
      <c r="G848" s="59">
        <v>3.0</v>
      </c>
      <c r="H848" s="60">
        <v>5.0</v>
      </c>
      <c r="I848" s="60">
        <v>5.0</v>
      </c>
      <c r="J848" s="60">
        <v>5.0</v>
      </c>
    </row>
    <row r="849" ht="15.75" customHeight="1">
      <c r="A849" s="11" t="s">
        <v>1057</v>
      </c>
      <c r="B849" s="11" t="s">
        <v>1087</v>
      </c>
      <c r="C849" s="58">
        <v>4.0</v>
      </c>
      <c r="D849" s="59">
        <v>29.0</v>
      </c>
      <c r="E849" s="60">
        <v>33.0</v>
      </c>
      <c r="F849" s="58">
        <v>30.0</v>
      </c>
      <c r="G849" s="59">
        <v>26.0</v>
      </c>
      <c r="H849" s="60">
        <v>56.0</v>
      </c>
      <c r="I849" s="60">
        <v>89.0</v>
      </c>
      <c r="J849" s="60">
        <v>89.0</v>
      </c>
    </row>
    <row r="850" ht="15.75" customHeight="1">
      <c r="A850" s="11" t="s">
        <v>1057</v>
      </c>
      <c r="B850" s="11" t="s">
        <v>1088</v>
      </c>
      <c r="C850" s="58"/>
      <c r="D850" s="59">
        <v>1.0</v>
      </c>
      <c r="E850" s="60">
        <v>1.0</v>
      </c>
      <c r="F850" s="58">
        <v>4.0</v>
      </c>
      <c r="G850" s="59">
        <v>2.0</v>
      </c>
      <c r="H850" s="60">
        <v>6.0</v>
      </c>
      <c r="I850" s="60">
        <v>7.0</v>
      </c>
      <c r="J850" s="60">
        <v>7.0</v>
      </c>
    </row>
    <row r="851" ht="15.75" customHeight="1">
      <c r="A851" s="11" t="s">
        <v>1057</v>
      </c>
      <c r="B851" s="11" t="s">
        <v>1089</v>
      </c>
      <c r="C851" s="58">
        <v>1.0</v>
      </c>
      <c r="D851" s="59">
        <v>3.0</v>
      </c>
      <c r="E851" s="60">
        <v>4.0</v>
      </c>
      <c r="F851" s="58">
        <v>4.0</v>
      </c>
      <c r="G851" s="59">
        <v>4.0</v>
      </c>
      <c r="H851" s="60">
        <v>8.0</v>
      </c>
      <c r="I851" s="60">
        <v>12.0</v>
      </c>
      <c r="J851" s="60">
        <v>12.0</v>
      </c>
    </row>
    <row r="852" ht="15.75" customHeight="1">
      <c r="A852" s="11" t="s">
        <v>1057</v>
      </c>
      <c r="B852" s="11" t="s">
        <v>1090</v>
      </c>
      <c r="C852" s="58">
        <v>2.0</v>
      </c>
      <c r="D852" s="59">
        <v>1.0</v>
      </c>
      <c r="E852" s="60">
        <v>3.0</v>
      </c>
      <c r="F852" s="58">
        <v>5.0</v>
      </c>
      <c r="G852" s="59">
        <v>2.0</v>
      </c>
      <c r="H852" s="60">
        <v>7.0</v>
      </c>
      <c r="I852" s="60">
        <v>10.0</v>
      </c>
      <c r="J852" s="60">
        <v>10.0</v>
      </c>
      <c r="K852" s="54" t="str">
        <f>+GETPIVOTDATA("[Measures].[Total]",$A$4,"[Tipo Identificacion].[Tipo Identificación]","[Tipo Identificacion].[Tipo Identificación].&amp;[PE]","[Geografia].[Geografia]","[Geografia].[Geografia].[Departamento].&amp;[VICHADA]","[Regimen].[Tipo Regimen]","[Regimen].[Tipo Regimen].&amp;[SUBSIDIADO]")/GETPIVOTDATA("[Measures].[Total]",$A$4,"[Tipo Identificacion].[Tipo Identificación]","[Tipo Identificacion].[Tipo Identificación].&amp;[PE]","[Geografia].[Geografia]","[Geografia].[Geografia].[Departamento].&amp;[VICHADA]")*100</f>
        <v>#REF!</v>
      </c>
    </row>
    <row r="853" ht="15.75" customHeight="1">
      <c r="A853" s="11" t="s">
        <v>1057</v>
      </c>
      <c r="B853" s="11" t="s">
        <v>1091</v>
      </c>
      <c r="C853" s="58">
        <v>71.0</v>
      </c>
      <c r="D853" s="59">
        <v>126.0</v>
      </c>
      <c r="E853" s="60">
        <v>197.0</v>
      </c>
      <c r="F853" s="58">
        <v>131.0</v>
      </c>
      <c r="G853" s="59">
        <v>96.0</v>
      </c>
      <c r="H853" s="60">
        <v>227.0</v>
      </c>
      <c r="I853" s="60">
        <v>424.0</v>
      </c>
      <c r="J853" s="60">
        <v>424.0</v>
      </c>
    </row>
    <row r="854" ht="15.75" customHeight="1">
      <c r="A854" s="11" t="s">
        <v>1057</v>
      </c>
      <c r="B854" s="11" t="s">
        <v>1092</v>
      </c>
      <c r="C854" s="58"/>
      <c r="D854" s="59">
        <v>1.0</v>
      </c>
      <c r="E854" s="60">
        <v>1.0</v>
      </c>
      <c r="F854" s="58"/>
      <c r="G854" s="59"/>
      <c r="H854" s="60"/>
      <c r="I854" s="60">
        <v>1.0</v>
      </c>
      <c r="J854" s="60">
        <v>1.0</v>
      </c>
    </row>
    <row r="855" ht="15.75" customHeight="1">
      <c r="A855" s="11" t="s">
        <v>1057</v>
      </c>
      <c r="B855" s="11" t="s">
        <v>1093</v>
      </c>
      <c r="C855" s="58">
        <v>1.0</v>
      </c>
      <c r="D855" s="59">
        <v>6.0</v>
      </c>
      <c r="E855" s="60">
        <v>7.0</v>
      </c>
      <c r="F855" s="58">
        <v>4.0</v>
      </c>
      <c r="G855" s="59">
        <v>3.0</v>
      </c>
      <c r="H855" s="60">
        <v>7.0</v>
      </c>
      <c r="I855" s="60">
        <v>14.0</v>
      </c>
      <c r="J855" s="60">
        <v>14.0</v>
      </c>
    </row>
    <row r="856" ht="15.75" customHeight="1">
      <c r="A856" s="11" t="s">
        <v>1057</v>
      </c>
      <c r="B856" s="11" t="s">
        <v>1094</v>
      </c>
      <c r="C856" s="58">
        <v>3.0</v>
      </c>
      <c r="D856" s="59">
        <v>4.0</v>
      </c>
      <c r="E856" s="60">
        <v>7.0</v>
      </c>
      <c r="F856" s="58">
        <v>4.0</v>
      </c>
      <c r="G856" s="59">
        <v>5.0</v>
      </c>
      <c r="H856" s="60">
        <v>9.0</v>
      </c>
      <c r="I856" s="60">
        <v>16.0</v>
      </c>
      <c r="J856" s="60">
        <v>16.0</v>
      </c>
    </row>
    <row r="857" ht="15.75" customHeight="1">
      <c r="A857" s="11" t="s">
        <v>1057</v>
      </c>
      <c r="B857" s="11" t="s">
        <v>1095</v>
      </c>
      <c r="C857" s="58">
        <v>108.0</v>
      </c>
      <c r="D857" s="59">
        <v>248.0</v>
      </c>
      <c r="E857" s="60">
        <v>356.0</v>
      </c>
      <c r="F857" s="58">
        <v>148.0</v>
      </c>
      <c r="G857" s="59">
        <v>82.0</v>
      </c>
      <c r="H857" s="60">
        <v>230.0</v>
      </c>
      <c r="I857" s="60">
        <v>586.0</v>
      </c>
      <c r="J857" s="60">
        <v>586.0</v>
      </c>
    </row>
    <row r="858" ht="15.75" customHeight="1">
      <c r="A858" s="11" t="s">
        <v>1057</v>
      </c>
      <c r="B858" s="11" t="s">
        <v>1096</v>
      </c>
      <c r="C858" s="58">
        <v>7.0</v>
      </c>
      <c r="D858" s="59">
        <v>17.0</v>
      </c>
      <c r="E858" s="60">
        <v>24.0</v>
      </c>
      <c r="F858" s="58">
        <v>41.0</v>
      </c>
      <c r="G858" s="59">
        <v>30.0</v>
      </c>
      <c r="H858" s="60">
        <v>71.0</v>
      </c>
      <c r="I858" s="60">
        <v>95.0</v>
      </c>
      <c r="J858" s="60">
        <v>95.0</v>
      </c>
    </row>
    <row r="859" ht="15.75" customHeight="1">
      <c r="A859" s="11" t="s">
        <v>1097</v>
      </c>
      <c r="C859" s="58">
        <v>4098.0</v>
      </c>
      <c r="D859" s="59">
        <v>7032.0</v>
      </c>
      <c r="E859" s="60">
        <v>11130.0</v>
      </c>
      <c r="F859" s="58">
        <v>2713.0</v>
      </c>
      <c r="G859" s="59">
        <v>1886.0</v>
      </c>
      <c r="H859" s="60">
        <v>4599.0</v>
      </c>
      <c r="I859" s="60">
        <v>15729.0</v>
      </c>
      <c r="J859" s="60">
        <v>15729.0</v>
      </c>
    </row>
    <row r="860" ht="15.75" customHeight="1">
      <c r="A860" s="11" t="s">
        <v>1098</v>
      </c>
      <c r="C860" s="58"/>
      <c r="D860" s="59">
        <v>2.0</v>
      </c>
      <c r="E860" s="60">
        <v>2.0</v>
      </c>
      <c r="F860" s="58">
        <v>1.0</v>
      </c>
      <c r="G860" s="59"/>
      <c r="H860" s="60">
        <v>1.0</v>
      </c>
      <c r="I860" s="60">
        <v>3.0</v>
      </c>
      <c r="J860" s="60">
        <v>3.0</v>
      </c>
      <c r="K860" s="60">
        <v>597769.0</v>
      </c>
    </row>
    <row r="861" ht="15.75" customHeight="1">
      <c r="A861" s="11" t="s">
        <v>1099</v>
      </c>
      <c r="B861" s="11" t="s">
        <v>1100</v>
      </c>
      <c r="C861" s="58">
        <v>5.0</v>
      </c>
      <c r="D861" s="59">
        <v>10.0</v>
      </c>
      <c r="E861" s="60">
        <v>15.0</v>
      </c>
      <c r="F861" s="58">
        <v>132.0</v>
      </c>
      <c r="G861" s="59">
        <v>92.0</v>
      </c>
      <c r="H861" s="60">
        <v>224.0</v>
      </c>
      <c r="I861" s="60">
        <v>239.0</v>
      </c>
      <c r="J861" s="60">
        <v>239.0</v>
      </c>
      <c r="K861" s="54" t="str">
        <f>+GETPIVOTDATA("[Measures].[Total]",$A$4)/K860*100</f>
        <v>#REF!</v>
      </c>
    </row>
    <row r="862" ht="15.75" customHeight="1">
      <c r="A862" s="11" t="s">
        <v>1099</v>
      </c>
      <c r="B862" s="11" t="s">
        <v>1101</v>
      </c>
      <c r="C862" s="58"/>
      <c r="D862" s="59"/>
      <c r="E862" s="60"/>
      <c r="F862" s="58">
        <v>3.0</v>
      </c>
      <c r="G862" s="59">
        <v>2.0</v>
      </c>
      <c r="H862" s="60">
        <v>5.0</v>
      </c>
      <c r="I862" s="60">
        <v>5.0</v>
      </c>
      <c r="J862" s="60">
        <v>5.0</v>
      </c>
    </row>
    <row r="863" ht="15.75" customHeight="1">
      <c r="A863" s="11" t="s">
        <v>1099</v>
      </c>
      <c r="B863" s="11" t="s">
        <v>1102</v>
      </c>
      <c r="C863" s="58">
        <v>1.0</v>
      </c>
      <c r="D863" s="59"/>
      <c r="E863" s="60">
        <v>1.0</v>
      </c>
      <c r="F863" s="58"/>
      <c r="G863" s="59"/>
      <c r="H863" s="60"/>
      <c r="I863" s="60">
        <v>1.0</v>
      </c>
      <c r="J863" s="60">
        <v>1.0</v>
      </c>
    </row>
    <row r="864" ht="15.75" customHeight="1">
      <c r="A864" s="11" t="s">
        <v>1099</v>
      </c>
      <c r="B864" s="11" t="s">
        <v>1103</v>
      </c>
      <c r="C864" s="58">
        <v>1.0</v>
      </c>
      <c r="D864" s="59"/>
      <c r="E864" s="60">
        <v>1.0</v>
      </c>
      <c r="F864" s="58">
        <v>2.0</v>
      </c>
      <c r="G864" s="59">
        <v>4.0</v>
      </c>
      <c r="H864" s="60">
        <v>6.0</v>
      </c>
      <c r="I864" s="60">
        <v>7.0</v>
      </c>
      <c r="J864" s="60">
        <v>7.0</v>
      </c>
      <c r="K864" s="54" t="str">
        <f t="shared" ref="K864:K865" si="1">+J864/GETPIVOTDATA("[Measures].[Total]",$A$4)*100</f>
        <v>#REF!</v>
      </c>
    </row>
    <row r="865" ht="15.75" customHeight="1">
      <c r="A865" s="11" t="s">
        <v>1104</v>
      </c>
      <c r="C865" s="58">
        <v>7.0</v>
      </c>
      <c r="D865" s="59">
        <v>10.0</v>
      </c>
      <c r="E865" s="60">
        <v>17.0</v>
      </c>
      <c r="F865" s="58">
        <v>137.0</v>
      </c>
      <c r="G865" s="59">
        <v>98.0</v>
      </c>
      <c r="H865" s="60">
        <v>235.0</v>
      </c>
      <c r="I865" s="60">
        <v>252.0</v>
      </c>
      <c r="J865" s="60">
        <v>252.0</v>
      </c>
      <c r="K865" s="54" t="str">
        <f t="shared" si="1"/>
        <v>#REF!</v>
      </c>
    </row>
    <row r="866" ht="15.75" customHeight="1">
      <c r="A866" s="11" t="s">
        <v>57</v>
      </c>
      <c r="C866" s="58">
        <v>47796.0</v>
      </c>
      <c r="D866" s="59">
        <v>65665.0</v>
      </c>
      <c r="E866" s="60">
        <v>113461.0</v>
      </c>
      <c r="F866" s="58">
        <v>43825.0</v>
      </c>
      <c r="G866" s="59">
        <v>30873.0</v>
      </c>
      <c r="H866" s="60">
        <v>74698.0</v>
      </c>
      <c r="I866" s="60">
        <v>188159.0</v>
      </c>
      <c r="J866" s="60">
        <v>188159.0</v>
      </c>
    </row>
    <row r="867" ht="15.75" customHeight="1">
      <c r="C867" s="49"/>
      <c r="D867" s="50"/>
      <c r="E867" s="51"/>
      <c r="F867" s="52"/>
      <c r="G867" s="53"/>
    </row>
    <row r="868" ht="15.75" customHeight="1">
      <c r="C868" s="49"/>
      <c r="D868" s="50"/>
      <c r="E868" s="51"/>
      <c r="F868" s="52"/>
      <c r="G868" s="53"/>
    </row>
    <row r="869" ht="15.75" customHeight="1">
      <c r="C869" s="49"/>
      <c r="D869" s="50"/>
      <c r="E869" s="51"/>
      <c r="F869" s="52"/>
      <c r="G869" s="53"/>
    </row>
    <row r="870" ht="15.75" customHeight="1">
      <c r="C870" s="49"/>
      <c r="D870" s="50"/>
      <c r="E870" s="51"/>
      <c r="F870" s="52"/>
      <c r="G870" s="53"/>
      <c r="J870" s="11" t="str">
        <f>+GETPIVOTDATA("[Measures].[Total]",$A$4,"[Tipo Identificacion].[Tipo Identificación]","[Tipo Identificacion].[Tipo Identificación].&amp;[PE]","[Regimen].[Tipo Regimen]","[Regimen].[Tipo Regimen].&amp;[CONTRIBUTIVO]","[Género].[Genero]","[Género].[Genero].&amp;[FEMENINO]")+GETPIVOTDATA("[Measures].[Total]",$A$4,"[Tipo Identificacion].[Tipo Identificación]","[Tipo Identificacion].[Tipo Identificación].&amp;[PE]","[Regimen].[Tipo Regimen]","[Regimen].[Tipo Regimen].&amp;[SUBSIDIADO]","[Género].[Genero]","[Género].[Genero].&amp;[FEMENINO]")</f>
        <v>#REF!</v>
      </c>
      <c r="K870" s="54" t="str">
        <f t="shared" ref="K870:K871" si="2">+J870/GETPIVOTDATA("[Measures].[Total]",$A$4)*100</f>
        <v>#REF!</v>
      </c>
    </row>
    <row r="871" ht="15.75" customHeight="1">
      <c r="C871" s="49"/>
      <c r="D871" s="50"/>
      <c r="E871" s="51"/>
      <c r="F871" s="52"/>
      <c r="G871" s="53"/>
      <c r="J871" s="11" t="str">
        <f>+GETPIVOTDATA("[Measures].[Total]",$A$4,"[Tipo Identificacion].[Tipo Identificación]","[Tipo Identificacion].[Tipo Identificación].&amp;[PE]","[Regimen].[Tipo Regimen]","[Regimen].[Tipo Regimen].&amp;[CONTRIBUTIVO]","[Género].[Genero]","[Género].[Genero].&amp;[MASCULINO]")+GETPIVOTDATA("[Measures].[Total]",$A$4,"[Tipo Identificacion].[Tipo Identificación]","[Tipo Identificacion].[Tipo Identificación].&amp;[PE]","[Regimen].[Tipo Regimen]","[Regimen].[Tipo Regimen].&amp;[SUBSIDIADO]","[Género].[Genero]","[Género].[Genero].&amp;[MASCULINO]")</f>
        <v>#REF!</v>
      </c>
      <c r="K871" s="54" t="str">
        <f t="shared" si="2"/>
        <v>#REF!</v>
      </c>
    </row>
    <row r="872" ht="15.75" customHeight="1">
      <c r="C872" s="49"/>
      <c r="D872" s="50"/>
      <c r="E872" s="51"/>
      <c r="F872" s="52"/>
      <c r="G872" s="53"/>
    </row>
    <row r="873" ht="15.75" customHeight="1">
      <c r="C873" s="49"/>
      <c r="D873" s="50"/>
      <c r="E873" s="51"/>
      <c r="F873" s="52"/>
      <c r="G873" s="53"/>
    </row>
    <row r="874" ht="15.75" customHeight="1">
      <c r="C874" s="49"/>
      <c r="D874" s="50"/>
      <c r="E874" s="51"/>
      <c r="F874" s="52"/>
      <c r="G874" s="53"/>
    </row>
    <row r="875" ht="15.75" customHeight="1">
      <c r="C875" s="49"/>
      <c r="D875" s="50"/>
      <c r="E875" s="51"/>
      <c r="F875" s="52"/>
      <c r="G875" s="53"/>
    </row>
    <row r="876" ht="15.75" customHeight="1">
      <c r="C876" s="49"/>
      <c r="D876" s="50"/>
      <c r="E876" s="51"/>
      <c r="F876" s="52"/>
      <c r="G876" s="53"/>
    </row>
    <row r="877" ht="15.75" customHeight="1">
      <c r="C877" s="49"/>
      <c r="D877" s="50"/>
      <c r="E877" s="51"/>
      <c r="F877" s="52"/>
      <c r="G877" s="53"/>
    </row>
    <row r="878" ht="15.75" customHeight="1">
      <c r="C878" s="49"/>
      <c r="D878" s="50"/>
      <c r="E878" s="51"/>
      <c r="F878" s="52"/>
      <c r="G878" s="53"/>
    </row>
    <row r="879" ht="15.75" customHeight="1">
      <c r="C879" s="49"/>
      <c r="D879" s="50"/>
      <c r="E879" s="51"/>
      <c r="F879" s="52"/>
      <c r="G879" s="53"/>
    </row>
    <row r="880" ht="15.75" customHeight="1">
      <c r="C880" s="49"/>
      <c r="D880" s="50"/>
      <c r="E880" s="51"/>
      <c r="F880" s="52"/>
      <c r="G880" s="53"/>
    </row>
    <row r="881" ht="15.75" customHeight="1">
      <c r="C881" s="49"/>
      <c r="D881" s="50"/>
      <c r="E881" s="51"/>
      <c r="F881" s="52"/>
      <c r="G881" s="53"/>
    </row>
    <row r="882" ht="15.75" customHeight="1">
      <c r="C882" s="49"/>
      <c r="D882" s="50"/>
      <c r="E882" s="51"/>
      <c r="F882" s="52"/>
      <c r="G882" s="53"/>
    </row>
    <row r="883" ht="15.75" customHeight="1">
      <c r="C883" s="49"/>
      <c r="D883" s="50"/>
      <c r="E883" s="51"/>
      <c r="F883" s="52"/>
      <c r="G883" s="53"/>
    </row>
    <row r="884" ht="15.75" customHeight="1">
      <c r="C884" s="49"/>
      <c r="D884" s="50"/>
      <c r="E884" s="51"/>
      <c r="F884" s="52"/>
      <c r="G884" s="53"/>
    </row>
    <row r="885" ht="15.75" customHeight="1">
      <c r="C885" s="49"/>
      <c r="D885" s="50"/>
      <c r="E885" s="51"/>
      <c r="F885" s="52"/>
      <c r="G885" s="53"/>
    </row>
    <row r="886" ht="15.75" customHeight="1">
      <c r="C886" s="49"/>
      <c r="D886" s="50"/>
      <c r="E886" s="51"/>
      <c r="F886" s="52"/>
      <c r="G886" s="53"/>
    </row>
    <row r="887" ht="15.75" customHeight="1">
      <c r="C887" s="49"/>
      <c r="D887" s="50"/>
      <c r="E887" s="51"/>
      <c r="F887" s="52"/>
      <c r="G887" s="53"/>
    </row>
    <row r="888" ht="15.75" customHeight="1">
      <c r="C888" s="49"/>
      <c r="D888" s="50"/>
      <c r="E888" s="51"/>
      <c r="F888" s="52"/>
      <c r="G888" s="53"/>
    </row>
    <row r="889" ht="15.75" customHeight="1">
      <c r="C889" s="49"/>
      <c r="D889" s="50"/>
      <c r="E889" s="51"/>
      <c r="F889" s="52"/>
      <c r="G889" s="53"/>
    </row>
    <row r="890" ht="15.75" customHeight="1">
      <c r="C890" s="49"/>
      <c r="D890" s="50"/>
      <c r="E890" s="51"/>
      <c r="F890" s="52"/>
      <c r="G890" s="53"/>
    </row>
    <row r="891" ht="15.75" customHeight="1">
      <c r="C891" s="49"/>
      <c r="D891" s="50"/>
      <c r="E891" s="51"/>
      <c r="F891" s="52"/>
      <c r="G891" s="53"/>
    </row>
    <row r="892" ht="15.75" customHeight="1">
      <c r="C892" s="49"/>
      <c r="D892" s="50"/>
      <c r="E892" s="51"/>
      <c r="F892" s="52"/>
      <c r="G892" s="53"/>
    </row>
    <row r="893" ht="15.75" customHeight="1">
      <c r="C893" s="49"/>
      <c r="D893" s="50"/>
      <c r="E893" s="51"/>
      <c r="F893" s="52"/>
      <c r="G893" s="53"/>
    </row>
    <row r="894" ht="15.75" customHeight="1">
      <c r="C894" s="49"/>
      <c r="D894" s="50"/>
      <c r="E894" s="51"/>
      <c r="F894" s="52"/>
      <c r="G894" s="53"/>
    </row>
    <row r="895" ht="15.75" customHeight="1">
      <c r="C895" s="49"/>
      <c r="D895" s="50"/>
      <c r="E895" s="51"/>
      <c r="F895" s="52"/>
      <c r="G895" s="53"/>
    </row>
    <row r="896" ht="15.75" customHeight="1">
      <c r="C896" s="49"/>
      <c r="D896" s="50"/>
      <c r="E896" s="51"/>
      <c r="F896" s="52"/>
      <c r="G896" s="53"/>
    </row>
    <row r="897" ht="15.75" customHeight="1">
      <c r="C897" s="49"/>
      <c r="D897" s="50"/>
      <c r="E897" s="51"/>
      <c r="F897" s="52"/>
      <c r="G897" s="53"/>
    </row>
    <row r="898" ht="15.75" customHeight="1">
      <c r="C898" s="49"/>
      <c r="D898" s="50"/>
      <c r="E898" s="51"/>
      <c r="F898" s="52"/>
      <c r="G898" s="53"/>
    </row>
    <row r="899" ht="15.75" customHeight="1">
      <c r="C899" s="49"/>
      <c r="D899" s="50"/>
      <c r="E899" s="51"/>
      <c r="F899" s="52"/>
      <c r="G899" s="53"/>
    </row>
    <row r="900" ht="15.75" customHeight="1">
      <c r="C900" s="49"/>
      <c r="D900" s="50"/>
      <c r="E900" s="51"/>
      <c r="F900" s="52"/>
      <c r="G900" s="53"/>
    </row>
    <row r="901" ht="15.75" customHeight="1">
      <c r="C901" s="49"/>
      <c r="D901" s="50"/>
      <c r="E901" s="51"/>
      <c r="F901" s="52"/>
      <c r="G901" s="53"/>
    </row>
    <row r="902" ht="15.75" customHeight="1">
      <c r="C902" s="49"/>
      <c r="D902" s="50"/>
      <c r="E902" s="51"/>
      <c r="F902" s="52"/>
      <c r="G902" s="53"/>
    </row>
    <row r="903" ht="15.75" customHeight="1">
      <c r="C903" s="49"/>
      <c r="D903" s="50"/>
      <c r="E903" s="51"/>
      <c r="F903" s="52"/>
      <c r="G903" s="53"/>
    </row>
    <row r="904" ht="15.75" customHeight="1">
      <c r="C904" s="49"/>
      <c r="D904" s="50"/>
      <c r="E904" s="51"/>
      <c r="F904" s="52"/>
      <c r="G904" s="53"/>
    </row>
    <row r="905" ht="15.75" customHeight="1">
      <c r="C905" s="49"/>
      <c r="D905" s="50"/>
      <c r="E905" s="51"/>
      <c r="F905" s="52"/>
      <c r="G905" s="53"/>
    </row>
    <row r="906" ht="15.75" customHeight="1">
      <c r="C906" s="49"/>
      <c r="D906" s="50"/>
      <c r="E906" s="51"/>
      <c r="F906" s="52"/>
      <c r="G906" s="53"/>
    </row>
    <row r="907" ht="15.75" customHeight="1">
      <c r="C907" s="49"/>
      <c r="D907" s="50"/>
      <c r="E907" s="51"/>
      <c r="F907" s="52"/>
      <c r="G907" s="53"/>
    </row>
    <row r="908" ht="15.75" customHeight="1">
      <c r="C908" s="49"/>
      <c r="D908" s="50"/>
      <c r="E908" s="51"/>
      <c r="F908" s="52"/>
      <c r="G908" s="53"/>
    </row>
    <row r="909" ht="15.75" customHeight="1">
      <c r="C909" s="49"/>
      <c r="D909" s="50"/>
      <c r="E909" s="51"/>
      <c r="F909" s="52"/>
      <c r="G909" s="53"/>
    </row>
    <row r="910" ht="15.75" customHeight="1">
      <c r="C910" s="49"/>
      <c r="D910" s="50"/>
      <c r="E910" s="51"/>
      <c r="F910" s="52"/>
      <c r="G910" s="53"/>
    </row>
    <row r="911" ht="15.75" customHeight="1">
      <c r="C911" s="49"/>
      <c r="D911" s="50"/>
      <c r="E911" s="51"/>
      <c r="F911" s="52"/>
      <c r="G911" s="53"/>
    </row>
    <row r="912" ht="15.75" customHeight="1">
      <c r="C912" s="49"/>
      <c r="D912" s="50"/>
      <c r="E912" s="51"/>
      <c r="F912" s="52"/>
      <c r="G912" s="53"/>
    </row>
    <row r="913" ht="15.75" customHeight="1">
      <c r="C913" s="49"/>
      <c r="D913" s="50"/>
      <c r="E913" s="51"/>
      <c r="F913" s="52"/>
      <c r="G913" s="53"/>
    </row>
    <row r="914" ht="15.75" customHeight="1">
      <c r="C914" s="49"/>
      <c r="D914" s="50"/>
      <c r="E914" s="51"/>
      <c r="F914" s="52"/>
      <c r="G914" s="53"/>
    </row>
    <row r="915" ht="15.75" customHeight="1">
      <c r="C915" s="49"/>
      <c r="D915" s="50"/>
      <c r="E915" s="51"/>
      <c r="F915" s="52"/>
      <c r="G915" s="53"/>
    </row>
    <row r="916" ht="15.75" customHeight="1">
      <c r="C916" s="49"/>
      <c r="D916" s="50"/>
      <c r="E916" s="51"/>
      <c r="F916" s="52"/>
      <c r="G916" s="53"/>
    </row>
    <row r="917" ht="15.75" customHeight="1">
      <c r="C917" s="49"/>
      <c r="D917" s="50"/>
      <c r="E917" s="51"/>
      <c r="F917" s="52"/>
      <c r="G917" s="53"/>
    </row>
    <row r="918" ht="15.75" customHeight="1">
      <c r="C918" s="49"/>
      <c r="D918" s="50"/>
      <c r="E918" s="51"/>
      <c r="F918" s="52"/>
      <c r="G918" s="53"/>
    </row>
    <row r="919" ht="15.75" customHeight="1">
      <c r="C919" s="49"/>
      <c r="D919" s="50"/>
      <c r="E919" s="51"/>
      <c r="F919" s="52"/>
      <c r="G919" s="53"/>
    </row>
    <row r="920" ht="15.75" customHeight="1">
      <c r="C920" s="49"/>
      <c r="D920" s="50"/>
      <c r="E920" s="51"/>
      <c r="F920" s="52"/>
      <c r="G920" s="53"/>
    </row>
    <row r="921" ht="15.75" customHeight="1">
      <c r="C921" s="49"/>
      <c r="D921" s="50"/>
      <c r="E921" s="51"/>
      <c r="F921" s="52"/>
      <c r="G921" s="53"/>
    </row>
    <row r="922" ht="15.75" customHeight="1">
      <c r="C922" s="49"/>
      <c r="D922" s="50"/>
      <c r="E922" s="51"/>
      <c r="F922" s="52"/>
      <c r="G922" s="53"/>
    </row>
    <row r="923" ht="15.75" customHeight="1">
      <c r="C923" s="49"/>
      <c r="D923" s="50"/>
      <c r="E923" s="51"/>
      <c r="F923" s="52"/>
      <c r="G923" s="53"/>
    </row>
    <row r="924" ht="15.75" customHeight="1">
      <c r="C924" s="49"/>
      <c r="D924" s="50"/>
      <c r="E924" s="51"/>
      <c r="F924" s="52"/>
      <c r="G924" s="53"/>
    </row>
    <row r="925" ht="15.75" customHeight="1">
      <c r="C925" s="49"/>
      <c r="D925" s="50"/>
      <c r="E925" s="51"/>
      <c r="F925" s="52"/>
      <c r="G925" s="53"/>
    </row>
    <row r="926" ht="15.75" customHeight="1">
      <c r="C926" s="49"/>
      <c r="D926" s="50"/>
      <c r="E926" s="51"/>
      <c r="F926" s="52"/>
      <c r="G926" s="53"/>
    </row>
    <row r="927" ht="15.75" customHeight="1">
      <c r="C927" s="49"/>
      <c r="D927" s="50"/>
      <c r="E927" s="51"/>
      <c r="F927" s="52"/>
      <c r="G927" s="53"/>
    </row>
    <row r="928" ht="15.75" customHeight="1">
      <c r="C928" s="49"/>
      <c r="D928" s="50"/>
      <c r="E928" s="51"/>
      <c r="F928" s="52"/>
      <c r="G928" s="53"/>
    </row>
    <row r="929" ht="15.75" customHeight="1">
      <c r="C929" s="49"/>
      <c r="D929" s="50"/>
      <c r="E929" s="51"/>
      <c r="F929" s="52"/>
      <c r="G929" s="53"/>
    </row>
    <row r="930" ht="15.75" customHeight="1">
      <c r="C930" s="49"/>
      <c r="D930" s="50"/>
      <c r="E930" s="51"/>
      <c r="F930" s="52"/>
      <c r="G930" s="53"/>
    </row>
    <row r="931" ht="15.75" customHeight="1">
      <c r="C931" s="49"/>
      <c r="D931" s="50"/>
      <c r="E931" s="51"/>
      <c r="F931" s="52"/>
      <c r="G931" s="53"/>
    </row>
    <row r="932" ht="15.75" customHeight="1">
      <c r="C932" s="49"/>
      <c r="D932" s="50"/>
      <c r="E932" s="51"/>
      <c r="F932" s="52"/>
      <c r="G932" s="53"/>
    </row>
    <row r="933" ht="15.75" customHeight="1">
      <c r="C933" s="49"/>
      <c r="D933" s="50"/>
      <c r="E933" s="51"/>
      <c r="F933" s="52"/>
      <c r="G933" s="53"/>
    </row>
    <row r="934" ht="15.75" customHeight="1">
      <c r="C934" s="49"/>
      <c r="D934" s="50"/>
      <c r="E934" s="51"/>
      <c r="F934" s="52"/>
      <c r="G934" s="53"/>
    </row>
    <row r="935" ht="15.75" customHeight="1">
      <c r="C935" s="49"/>
      <c r="D935" s="50"/>
      <c r="E935" s="51"/>
      <c r="F935" s="52"/>
      <c r="G935" s="53"/>
    </row>
    <row r="936" ht="15.75" customHeight="1">
      <c r="C936" s="49"/>
      <c r="D936" s="50"/>
      <c r="E936" s="51"/>
      <c r="F936" s="52"/>
      <c r="G936" s="53"/>
    </row>
    <row r="937" ht="15.75" customHeight="1">
      <c r="C937" s="49"/>
      <c r="D937" s="50"/>
      <c r="E937" s="51"/>
      <c r="F937" s="52"/>
      <c r="G937" s="53"/>
    </row>
    <row r="938" ht="15.75" customHeight="1">
      <c r="C938" s="49"/>
      <c r="D938" s="50"/>
      <c r="E938" s="51"/>
      <c r="F938" s="52"/>
      <c r="G938" s="53"/>
    </row>
    <row r="939" ht="15.75" customHeight="1">
      <c r="C939" s="49"/>
      <c r="D939" s="50"/>
      <c r="E939" s="51"/>
      <c r="F939" s="52"/>
      <c r="G939" s="53"/>
    </row>
    <row r="940" ht="15.75" customHeight="1">
      <c r="C940" s="49"/>
      <c r="D940" s="50"/>
      <c r="E940" s="51"/>
      <c r="F940" s="52"/>
      <c r="G940" s="53"/>
    </row>
    <row r="941" ht="15.75" customHeight="1">
      <c r="C941" s="49"/>
      <c r="D941" s="50"/>
      <c r="E941" s="51"/>
      <c r="F941" s="52"/>
      <c r="G941" s="53"/>
    </row>
    <row r="942" ht="15.75" customHeight="1">
      <c r="C942" s="49"/>
      <c r="D942" s="50"/>
      <c r="E942" s="51"/>
      <c r="F942" s="52"/>
      <c r="G942" s="53"/>
    </row>
    <row r="943" ht="15.75" customHeight="1">
      <c r="C943" s="49"/>
      <c r="D943" s="50"/>
      <c r="E943" s="51"/>
      <c r="F943" s="52"/>
      <c r="G943" s="53"/>
    </row>
    <row r="944" ht="15.75" customHeight="1">
      <c r="C944" s="49"/>
      <c r="D944" s="50"/>
      <c r="E944" s="51"/>
      <c r="F944" s="52"/>
      <c r="G944" s="53"/>
    </row>
    <row r="945" ht="15.75" customHeight="1">
      <c r="C945" s="49"/>
      <c r="D945" s="50"/>
      <c r="E945" s="51"/>
      <c r="F945" s="52"/>
      <c r="G945" s="53"/>
    </row>
    <row r="946" ht="15.75" customHeight="1">
      <c r="C946" s="49"/>
      <c r="D946" s="50"/>
      <c r="E946" s="51"/>
      <c r="F946" s="52"/>
      <c r="G946" s="53"/>
    </row>
    <row r="947" ht="15.75" customHeight="1">
      <c r="C947" s="49"/>
      <c r="D947" s="50"/>
      <c r="E947" s="51"/>
      <c r="F947" s="52"/>
      <c r="G947" s="53"/>
    </row>
    <row r="948" ht="15.75" customHeight="1">
      <c r="C948" s="49"/>
      <c r="D948" s="50"/>
      <c r="E948" s="51"/>
      <c r="F948" s="52"/>
      <c r="G948" s="53"/>
    </row>
    <row r="949" ht="15.75" customHeight="1">
      <c r="C949" s="49"/>
      <c r="D949" s="50"/>
      <c r="E949" s="51"/>
      <c r="F949" s="52"/>
      <c r="G949" s="53"/>
    </row>
    <row r="950" ht="15.75" customHeight="1">
      <c r="C950" s="49"/>
      <c r="D950" s="50"/>
      <c r="E950" s="51"/>
      <c r="F950" s="52"/>
      <c r="G950" s="53"/>
    </row>
    <row r="951" ht="15.75" customHeight="1">
      <c r="C951" s="49"/>
      <c r="D951" s="50"/>
      <c r="E951" s="51"/>
      <c r="F951" s="52"/>
      <c r="G951" s="53"/>
    </row>
    <row r="952" ht="15.75" customHeight="1">
      <c r="C952" s="49"/>
      <c r="D952" s="50"/>
      <c r="E952" s="51"/>
      <c r="F952" s="52"/>
      <c r="G952" s="53"/>
    </row>
    <row r="953" ht="15.75" customHeight="1">
      <c r="C953" s="49"/>
      <c r="D953" s="50"/>
      <c r="E953" s="51"/>
      <c r="F953" s="52"/>
      <c r="G953" s="53"/>
    </row>
    <row r="954" ht="15.75" customHeight="1">
      <c r="C954" s="49"/>
      <c r="D954" s="50"/>
      <c r="E954" s="51"/>
      <c r="F954" s="52"/>
      <c r="G954" s="53"/>
    </row>
    <row r="955" ht="15.75" customHeight="1">
      <c r="C955" s="49"/>
      <c r="D955" s="50"/>
      <c r="E955" s="51"/>
      <c r="F955" s="52"/>
      <c r="G955" s="53"/>
    </row>
    <row r="956" ht="15.75" customHeight="1">
      <c r="C956" s="49"/>
      <c r="D956" s="50"/>
      <c r="E956" s="51"/>
      <c r="F956" s="52"/>
      <c r="G956" s="53"/>
    </row>
    <row r="957" ht="15.75" customHeight="1">
      <c r="C957" s="49"/>
      <c r="D957" s="50"/>
      <c r="E957" s="51"/>
      <c r="F957" s="52"/>
      <c r="G957" s="53"/>
    </row>
    <row r="958" ht="15.75" customHeight="1">
      <c r="C958" s="49"/>
      <c r="D958" s="50"/>
      <c r="E958" s="51"/>
      <c r="F958" s="52"/>
      <c r="G958" s="53"/>
    </row>
    <row r="959" ht="15.75" customHeight="1">
      <c r="C959" s="49"/>
      <c r="D959" s="50"/>
      <c r="E959" s="51"/>
      <c r="F959" s="52"/>
      <c r="G959" s="53"/>
    </row>
    <row r="960" ht="15.75" customHeight="1">
      <c r="C960" s="49"/>
      <c r="D960" s="50"/>
      <c r="E960" s="51"/>
      <c r="F960" s="52"/>
      <c r="G960" s="53"/>
    </row>
    <row r="961" ht="15.75" customHeight="1">
      <c r="C961" s="49"/>
      <c r="D961" s="50"/>
      <c r="E961" s="51"/>
      <c r="F961" s="52"/>
      <c r="G961" s="53"/>
    </row>
    <row r="962" ht="15.75" customHeight="1">
      <c r="C962" s="49"/>
      <c r="D962" s="50"/>
      <c r="E962" s="51"/>
      <c r="F962" s="52"/>
      <c r="G962" s="53"/>
    </row>
    <row r="963" ht="15.75" customHeight="1">
      <c r="C963" s="49"/>
      <c r="D963" s="50"/>
      <c r="E963" s="51"/>
      <c r="F963" s="52"/>
      <c r="G963" s="53"/>
    </row>
    <row r="964" ht="15.75" customHeight="1">
      <c r="C964" s="49"/>
      <c r="D964" s="50"/>
      <c r="E964" s="51"/>
      <c r="F964" s="52"/>
      <c r="G964" s="53"/>
    </row>
    <row r="965" ht="15.75" customHeight="1">
      <c r="C965" s="49"/>
      <c r="D965" s="50"/>
      <c r="E965" s="51"/>
      <c r="F965" s="52"/>
      <c r="G965" s="53"/>
    </row>
    <row r="966" ht="15.75" customHeight="1">
      <c r="C966" s="49"/>
      <c r="D966" s="50"/>
      <c r="E966" s="51"/>
      <c r="F966" s="52"/>
      <c r="G966" s="53"/>
    </row>
    <row r="967" ht="15.75" customHeight="1">
      <c r="C967" s="49"/>
      <c r="D967" s="50"/>
      <c r="E967" s="51"/>
      <c r="F967" s="52"/>
      <c r="G967" s="53"/>
    </row>
    <row r="968" ht="15.75" customHeight="1">
      <c r="C968" s="49"/>
      <c r="D968" s="50"/>
      <c r="E968" s="51"/>
      <c r="F968" s="52"/>
      <c r="G968" s="53"/>
    </row>
    <row r="969" ht="15.75" customHeight="1">
      <c r="C969" s="49"/>
      <c r="D969" s="50"/>
      <c r="E969" s="51"/>
      <c r="F969" s="52"/>
      <c r="G969" s="53"/>
    </row>
    <row r="970" ht="15.75" customHeight="1">
      <c r="C970" s="49"/>
      <c r="D970" s="50"/>
      <c r="E970" s="51"/>
      <c r="F970" s="52"/>
      <c r="G970" s="53"/>
    </row>
    <row r="971" ht="15.75" customHeight="1">
      <c r="C971" s="49"/>
      <c r="D971" s="50"/>
      <c r="E971" s="51"/>
      <c r="F971" s="52"/>
      <c r="G971" s="53"/>
    </row>
    <row r="972" ht="15.75" customHeight="1">
      <c r="C972" s="49"/>
      <c r="D972" s="50"/>
      <c r="E972" s="51"/>
      <c r="F972" s="52"/>
      <c r="G972" s="53"/>
    </row>
    <row r="973" ht="15.75" customHeight="1">
      <c r="C973" s="49"/>
      <c r="D973" s="50"/>
      <c r="E973" s="51"/>
      <c r="F973" s="52"/>
      <c r="G973" s="53"/>
    </row>
    <row r="974" ht="15.75" customHeight="1">
      <c r="C974" s="49"/>
      <c r="D974" s="50"/>
      <c r="E974" s="51"/>
      <c r="F974" s="52"/>
      <c r="G974" s="53"/>
    </row>
    <row r="975" ht="15.75" customHeight="1">
      <c r="C975" s="49"/>
      <c r="D975" s="50"/>
      <c r="E975" s="51"/>
      <c r="F975" s="52"/>
      <c r="G975" s="53"/>
    </row>
    <row r="976" ht="15.75" customHeight="1">
      <c r="C976" s="49"/>
      <c r="D976" s="50"/>
      <c r="E976" s="51"/>
      <c r="F976" s="52"/>
      <c r="G976" s="53"/>
    </row>
    <row r="977" ht="15.75" customHeight="1">
      <c r="C977" s="49"/>
      <c r="D977" s="50"/>
      <c r="E977" s="51"/>
      <c r="F977" s="52"/>
      <c r="G977" s="53"/>
    </row>
    <row r="978" ht="15.75" customHeight="1">
      <c r="C978" s="49"/>
      <c r="D978" s="50"/>
      <c r="E978" s="51"/>
      <c r="F978" s="52"/>
      <c r="G978" s="53"/>
    </row>
    <row r="979" ht="15.75" customHeight="1">
      <c r="C979" s="49"/>
      <c r="D979" s="50"/>
      <c r="E979" s="51"/>
      <c r="F979" s="52"/>
      <c r="G979" s="53"/>
    </row>
    <row r="980" ht="15.75" customHeight="1">
      <c r="C980" s="49"/>
      <c r="D980" s="50"/>
      <c r="E980" s="51"/>
      <c r="F980" s="52"/>
      <c r="G980" s="53"/>
    </row>
    <row r="981" ht="15.75" customHeight="1">
      <c r="C981" s="49"/>
      <c r="D981" s="50"/>
      <c r="E981" s="51"/>
      <c r="F981" s="52"/>
      <c r="G981" s="53"/>
    </row>
    <row r="982" ht="15.75" customHeight="1">
      <c r="C982" s="49"/>
      <c r="D982" s="50"/>
      <c r="E982" s="51"/>
      <c r="F982" s="52"/>
      <c r="G982" s="53"/>
    </row>
    <row r="983" ht="15.75" customHeight="1">
      <c r="C983" s="49"/>
      <c r="D983" s="50"/>
      <c r="E983" s="51"/>
      <c r="F983" s="52"/>
      <c r="G983" s="53"/>
    </row>
    <row r="984" ht="15.75" customHeight="1">
      <c r="C984" s="49"/>
      <c r="D984" s="50"/>
      <c r="E984" s="51"/>
      <c r="F984" s="52"/>
      <c r="G984" s="53"/>
    </row>
    <row r="985" ht="15.75" customHeight="1">
      <c r="C985" s="49"/>
      <c r="D985" s="50"/>
      <c r="E985" s="51"/>
      <c r="F985" s="52"/>
      <c r="G985" s="53"/>
    </row>
    <row r="986" ht="15.75" customHeight="1">
      <c r="C986" s="49"/>
      <c r="D986" s="50"/>
      <c r="E986" s="51"/>
      <c r="F986" s="52"/>
      <c r="G986" s="53"/>
    </row>
    <row r="987" ht="15.75" customHeight="1">
      <c r="C987" s="49"/>
      <c r="D987" s="50"/>
      <c r="E987" s="51"/>
      <c r="F987" s="52"/>
      <c r="G987" s="53"/>
    </row>
    <row r="988" ht="15.75" customHeight="1">
      <c r="C988" s="49"/>
      <c r="D988" s="50"/>
      <c r="E988" s="51"/>
      <c r="F988" s="52"/>
      <c r="G988" s="53"/>
    </row>
    <row r="989" ht="15.75" customHeight="1">
      <c r="C989" s="49"/>
      <c r="D989" s="50"/>
      <c r="E989" s="51"/>
      <c r="F989" s="52"/>
      <c r="G989" s="53"/>
    </row>
    <row r="990" ht="15.75" customHeight="1">
      <c r="C990" s="49"/>
      <c r="D990" s="50"/>
      <c r="E990" s="51"/>
      <c r="F990" s="52"/>
      <c r="G990" s="53"/>
    </row>
    <row r="991" ht="15.75" customHeight="1">
      <c r="C991" s="49"/>
      <c r="D991" s="50"/>
      <c r="E991" s="51"/>
      <c r="F991" s="52"/>
      <c r="G991" s="53"/>
    </row>
    <row r="992" ht="15.75" customHeight="1">
      <c r="C992" s="49"/>
      <c r="D992" s="50"/>
      <c r="E992" s="51"/>
      <c r="F992" s="52"/>
      <c r="G992" s="53"/>
    </row>
    <row r="993" ht="15.75" customHeight="1">
      <c r="C993" s="49"/>
      <c r="D993" s="50"/>
      <c r="E993" s="51"/>
      <c r="F993" s="52"/>
      <c r="G993" s="53"/>
    </row>
    <row r="994" ht="15.75" customHeight="1">
      <c r="C994" s="49"/>
      <c r="D994" s="50"/>
      <c r="E994" s="51"/>
      <c r="F994" s="52"/>
      <c r="G994" s="53"/>
    </row>
    <row r="995" ht="15.75" customHeight="1">
      <c r="C995" s="49"/>
      <c r="D995" s="50"/>
      <c r="E995" s="51"/>
      <c r="F995" s="52"/>
      <c r="G995" s="53"/>
    </row>
    <row r="996" ht="15.75" customHeight="1">
      <c r="C996" s="49"/>
      <c r="D996" s="50"/>
      <c r="E996" s="51"/>
      <c r="F996" s="52"/>
      <c r="G996" s="53"/>
    </row>
    <row r="997" ht="15.75" customHeight="1">
      <c r="C997" s="49"/>
      <c r="D997" s="50"/>
      <c r="E997" s="51"/>
      <c r="F997" s="52"/>
      <c r="G997" s="53"/>
    </row>
    <row r="998" ht="15.75" customHeight="1">
      <c r="C998" s="49"/>
      <c r="D998" s="50"/>
      <c r="E998" s="51"/>
      <c r="F998" s="52"/>
      <c r="G998" s="53"/>
    </row>
    <row r="999" ht="15.75" customHeight="1">
      <c r="C999" s="49"/>
      <c r="D999" s="50"/>
      <c r="E999" s="51"/>
      <c r="F999" s="52"/>
      <c r="G999" s="53"/>
    </row>
    <row r="1000" ht="15.75" customHeight="1">
      <c r="C1000" s="49"/>
      <c r="D1000" s="50"/>
      <c r="E1000" s="51"/>
      <c r="F1000" s="52"/>
      <c r="G1000" s="53"/>
    </row>
    <row r="1001" ht="15.75" customHeight="1">
      <c r="C1001" s="49"/>
      <c r="D1001" s="50"/>
      <c r="E1001" s="51"/>
      <c r="F1001" s="52"/>
      <c r="G1001" s="53"/>
    </row>
  </sheetData>
  <printOptions/>
  <pageMargins bottom="0.75" footer="0.0" header="0.0" left="0.7" right="0.7" top="0.7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28.0"/>
    <col customWidth="1" min="3" max="3" width="37.13"/>
    <col customWidth="1" min="4" max="26" width="9.38"/>
  </cols>
  <sheetData>
    <row r="3">
      <c r="B3" s="69" t="s">
        <v>2499</v>
      </c>
      <c r="C3" s="69" t="s">
        <v>2500</v>
      </c>
    </row>
    <row r="4">
      <c r="B4" s="70" t="s">
        <v>1426</v>
      </c>
      <c r="C4" s="70" t="s">
        <v>2501</v>
      </c>
    </row>
    <row r="5">
      <c r="B5" s="70" t="s">
        <v>2502</v>
      </c>
      <c r="C5" s="70" t="s">
        <v>2503</v>
      </c>
    </row>
    <row r="6">
      <c r="B6" s="70" t="s">
        <v>2504</v>
      </c>
      <c r="C6" s="71"/>
    </row>
    <row r="7">
      <c r="B7" s="70" t="s">
        <v>2505</v>
      </c>
      <c r="C7" s="71"/>
    </row>
    <row r="8">
      <c r="B8" s="70" t="s">
        <v>2506</v>
      </c>
      <c r="C8" s="70" t="s">
        <v>2507</v>
      </c>
    </row>
    <row r="9">
      <c r="B9" s="70" t="s">
        <v>2508</v>
      </c>
      <c r="C9" s="70" t="s">
        <v>2509</v>
      </c>
    </row>
    <row r="10">
      <c r="B10" s="70" t="s">
        <v>2510</v>
      </c>
      <c r="C10" s="71"/>
    </row>
    <row r="11">
      <c r="B11" s="70" t="s">
        <v>2511</v>
      </c>
      <c r="C11" s="71"/>
    </row>
    <row r="12">
      <c r="B12" s="70" t="s">
        <v>2512</v>
      </c>
      <c r="C12" s="70" t="s">
        <v>2513</v>
      </c>
    </row>
    <row r="13">
      <c r="B13" s="70" t="s">
        <v>2514</v>
      </c>
      <c r="C13" s="70" t="s">
        <v>2515</v>
      </c>
    </row>
    <row r="14">
      <c r="B14" s="70" t="s">
        <v>2516</v>
      </c>
      <c r="C14" s="70" t="s">
        <v>2517</v>
      </c>
    </row>
    <row r="15">
      <c r="B15" s="70" t="s">
        <v>2518</v>
      </c>
      <c r="C15" s="70" t="s">
        <v>2519</v>
      </c>
    </row>
    <row r="16">
      <c r="B16" s="70" t="s">
        <v>2520</v>
      </c>
      <c r="C16" s="70" t="s">
        <v>2521</v>
      </c>
    </row>
    <row r="17">
      <c r="B17" s="70" t="s">
        <v>2522</v>
      </c>
      <c r="C17" s="70" t="s">
        <v>2523</v>
      </c>
    </row>
    <row r="18">
      <c r="B18" s="70" t="s">
        <v>2524</v>
      </c>
      <c r="C18" s="72" t="s">
        <v>2525</v>
      </c>
    </row>
    <row r="19">
      <c r="B19" s="70" t="s">
        <v>2526</v>
      </c>
      <c r="C19" s="70" t="s">
        <v>2527</v>
      </c>
    </row>
    <row r="20">
      <c r="B20" s="70" t="s">
        <v>2528</v>
      </c>
      <c r="C20" s="70" t="s">
        <v>2529</v>
      </c>
    </row>
    <row r="21" ht="15.75" customHeight="1">
      <c r="B21" s="70" t="s">
        <v>2530</v>
      </c>
      <c r="C21" s="70" t="s">
        <v>2531</v>
      </c>
    </row>
    <row r="22" ht="15.75" customHeight="1">
      <c r="B22" s="70" t="s">
        <v>2532</v>
      </c>
      <c r="C22" s="70" t="s">
        <v>2533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C18"/>
  </hyperlinks>
  <printOptions/>
  <pageMargins bottom="0.75" footer="0.0" header="0.0" left="0.7" right="0.7" top="0.75"/>
  <pageSetup orientation="landscape"/>
  <drawing r:id="rId2"/>
  <tableParts count="1"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2" width="9.38"/>
    <col customWidth="1" min="13" max="13" width="19.0"/>
    <col customWidth="1" min="14" max="15" width="19.38"/>
    <col customWidth="1" min="16" max="16" width="18.88"/>
    <col customWidth="1" min="17" max="28" width="9.38"/>
  </cols>
  <sheetData>
    <row r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>
      <c r="A3" s="73"/>
      <c r="B3" s="74" t="s">
        <v>2534</v>
      </c>
      <c r="C3" s="75" t="s">
        <v>1110</v>
      </c>
      <c r="D3" s="75" t="s">
        <v>2535</v>
      </c>
      <c r="E3" s="75" t="s">
        <v>1</v>
      </c>
      <c r="F3" s="76" t="s">
        <v>91</v>
      </c>
      <c r="G3" s="75" t="s">
        <v>2536</v>
      </c>
      <c r="H3" s="75" t="s">
        <v>2537</v>
      </c>
      <c r="I3" s="75" t="s">
        <v>42</v>
      </c>
      <c r="J3" s="77" t="s">
        <v>50</v>
      </c>
      <c r="K3" s="77" t="s">
        <v>52</v>
      </c>
      <c r="L3" s="78" t="s">
        <v>1106</v>
      </c>
      <c r="M3" s="77" t="s">
        <v>56</v>
      </c>
      <c r="N3" s="79" t="s">
        <v>1144</v>
      </c>
      <c r="O3" s="79" t="s">
        <v>1145</v>
      </c>
      <c r="P3" s="79" t="s">
        <v>1146</v>
      </c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</row>
    <row r="4">
      <c r="A4" s="73"/>
      <c r="B4" s="74" t="s">
        <v>2538</v>
      </c>
      <c r="C4" s="80" t="s">
        <v>2539</v>
      </c>
      <c r="D4" s="81" t="s">
        <v>2540</v>
      </c>
      <c r="E4" s="81" t="s">
        <v>2541</v>
      </c>
      <c r="F4" s="82" t="s">
        <v>2542</v>
      </c>
      <c r="G4" s="80" t="s">
        <v>2543</v>
      </c>
      <c r="H4" s="80" t="s">
        <v>2543</v>
      </c>
      <c r="I4" s="81" t="s">
        <v>2544</v>
      </c>
      <c r="J4" s="83" t="s">
        <v>2545</v>
      </c>
      <c r="K4" s="83" t="s">
        <v>2546</v>
      </c>
      <c r="L4" s="83" t="s">
        <v>2547</v>
      </c>
      <c r="M4" s="83" t="s">
        <v>2548</v>
      </c>
      <c r="N4" s="83" t="s">
        <v>2549</v>
      </c>
      <c r="O4" s="83" t="s">
        <v>2550</v>
      </c>
      <c r="P4" s="83" t="s">
        <v>2551</v>
      </c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</row>
    <row r="5">
      <c r="A5" s="73"/>
      <c r="B5" s="84" t="s">
        <v>2552</v>
      </c>
      <c r="C5" s="85" t="s">
        <v>2553</v>
      </c>
      <c r="D5" s="85" t="s">
        <v>2554</v>
      </c>
      <c r="E5" s="82" t="s">
        <v>2555</v>
      </c>
      <c r="F5" s="82" t="s">
        <v>2556</v>
      </c>
      <c r="G5" s="86" t="s">
        <v>2536</v>
      </c>
      <c r="H5" s="86" t="s">
        <v>2537</v>
      </c>
      <c r="I5" s="86" t="s">
        <v>2554</v>
      </c>
      <c r="J5" s="86" t="s">
        <v>2554</v>
      </c>
      <c r="K5" s="86" t="s">
        <v>2554</v>
      </c>
      <c r="L5" s="86" t="s">
        <v>2554</v>
      </c>
      <c r="M5" s="11" t="s">
        <v>59</v>
      </c>
      <c r="N5" s="11" t="s">
        <v>1156</v>
      </c>
      <c r="O5" s="11" t="s">
        <v>1157</v>
      </c>
      <c r="P5" s="11" t="s">
        <v>1158</v>
      </c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>
      <c r="A6" s="73"/>
      <c r="B6" s="73"/>
      <c r="C6" s="73"/>
      <c r="D6" s="73"/>
      <c r="E6" s="87" t="s">
        <v>2557</v>
      </c>
      <c r="F6" s="87" t="s">
        <v>2558</v>
      </c>
      <c r="G6" s="73"/>
      <c r="H6" s="73"/>
      <c r="I6" s="73"/>
      <c r="J6" s="73"/>
      <c r="K6" s="73"/>
      <c r="L6" s="73"/>
      <c r="M6" s="11" t="s">
        <v>61</v>
      </c>
      <c r="N6" s="11" t="s">
        <v>1179</v>
      </c>
      <c r="O6" s="11" t="s">
        <v>1180</v>
      </c>
      <c r="P6" s="11" t="s">
        <v>1159</v>
      </c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</row>
    <row r="7">
      <c r="A7" s="73"/>
      <c r="B7" s="73"/>
      <c r="C7" s="73"/>
      <c r="D7" s="73"/>
      <c r="E7" s="87" t="s">
        <v>2559</v>
      </c>
      <c r="F7" s="87" t="s">
        <v>2560</v>
      </c>
      <c r="G7" s="73"/>
      <c r="H7" s="73"/>
      <c r="I7" s="73"/>
      <c r="J7" s="73"/>
      <c r="K7" s="73"/>
      <c r="L7" s="73"/>
      <c r="M7" s="11" t="s">
        <v>64</v>
      </c>
      <c r="N7" s="11" t="s">
        <v>1198</v>
      </c>
      <c r="O7" s="11" t="s">
        <v>1199</v>
      </c>
      <c r="P7" s="11" t="s">
        <v>1160</v>
      </c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</row>
    <row r="8">
      <c r="A8" s="73"/>
      <c r="B8" s="73"/>
      <c r="C8" s="73"/>
      <c r="D8" s="73"/>
      <c r="E8" s="87" t="s">
        <v>2561</v>
      </c>
      <c r="F8" s="87" t="s">
        <v>2562</v>
      </c>
      <c r="G8" s="73"/>
      <c r="H8" s="73"/>
      <c r="I8" s="73"/>
      <c r="J8" s="73"/>
      <c r="K8" s="73"/>
      <c r="L8" s="73"/>
      <c r="M8" s="11" t="s">
        <v>58</v>
      </c>
      <c r="N8" s="11" t="s">
        <v>1206</v>
      </c>
      <c r="O8" s="11" t="s">
        <v>1207</v>
      </c>
      <c r="P8" s="11" t="s">
        <v>1161</v>
      </c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>
      <c r="A9" s="73"/>
      <c r="B9" s="73"/>
      <c r="C9" s="73"/>
      <c r="D9" s="73"/>
      <c r="E9" s="87" t="s">
        <v>2563</v>
      </c>
      <c r="F9" s="87" t="s">
        <v>2564</v>
      </c>
      <c r="G9" s="73"/>
      <c r="H9" s="73"/>
      <c r="I9" s="73"/>
      <c r="J9" s="73"/>
      <c r="K9" s="73"/>
      <c r="L9" s="73"/>
      <c r="M9" s="11" t="s">
        <v>65</v>
      </c>
      <c r="N9" s="11" t="s">
        <v>1216</v>
      </c>
      <c r="O9" s="11" t="s">
        <v>1217</v>
      </c>
      <c r="P9" s="11" t="s">
        <v>1162</v>
      </c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>
      <c r="A10" s="73"/>
      <c r="B10" s="73"/>
      <c r="C10" s="73"/>
      <c r="D10" s="73"/>
      <c r="E10" s="87" t="s">
        <v>2565</v>
      </c>
      <c r="F10" s="87" t="s">
        <v>2566</v>
      </c>
      <c r="G10" s="73"/>
      <c r="H10" s="73"/>
      <c r="I10" s="73"/>
      <c r="J10" s="73"/>
      <c r="K10" s="73"/>
      <c r="L10" s="73"/>
      <c r="M10" s="11" t="s">
        <v>60</v>
      </c>
      <c r="N10" s="11" t="s">
        <v>1229</v>
      </c>
      <c r="O10" s="11" t="s">
        <v>1230</v>
      </c>
      <c r="P10" s="11" t="s">
        <v>1163</v>
      </c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>
      <c r="A11" s="73"/>
      <c r="B11" s="73"/>
      <c r="C11" s="73"/>
      <c r="D11" s="73"/>
      <c r="E11" s="87" t="s">
        <v>2567</v>
      </c>
      <c r="F11" s="87" t="s">
        <v>2568</v>
      </c>
      <c r="G11" s="73"/>
      <c r="H11" s="73"/>
      <c r="I11" s="73"/>
      <c r="J11" s="73"/>
      <c r="K11" s="73"/>
      <c r="L11" s="73"/>
      <c r="M11" s="73"/>
      <c r="N11" s="11" t="s">
        <v>1242</v>
      </c>
      <c r="O11" s="11" t="s">
        <v>1243</v>
      </c>
      <c r="P11" s="11" t="s">
        <v>1164</v>
      </c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</row>
    <row r="12">
      <c r="A12" s="73"/>
      <c r="B12" s="73"/>
      <c r="C12" s="73"/>
      <c r="D12" s="73"/>
      <c r="E12" s="87" t="s">
        <v>2569</v>
      </c>
      <c r="F12" s="87" t="s">
        <v>2570</v>
      </c>
      <c r="G12" s="73"/>
      <c r="H12" s="73"/>
      <c r="I12" s="73"/>
      <c r="J12" s="73"/>
      <c r="K12" s="73"/>
      <c r="L12" s="73"/>
      <c r="M12" s="73"/>
      <c r="N12" s="11" t="s">
        <v>1255</v>
      </c>
      <c r="O12" s="11" t="s">
        <v>1256</v>
      </c>
      <c r="P12" s="11" t="s">
        <v>1165</v>
      </c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</row>
    <row r="13">
      <c r="A13" s="73"/>
      <c r="B13" s="73"/>
      <c r="C13" s="73"/>
      <c r="D13" s="73"/>
      <c r="E13" s="87" t="s">
        <v>2571</v>
      </c>
      <c r="F13" s="87" t="s">
        <v>2572</v>
      </c>
      <c r="G13" s="73"/>
      <c r="H13" s="73"/>
      <c r="I13" s="73"/>
      <c r="J13" s="73"/>
      <c r="K13" s="73"/>
      <c r="L13" s="73"/>
      <c r="M13" s="73"/>
      <c r="N13" s="11" t="s">
        <v>1261</v>
      </c>
      <c r="O13" s="11" t="s">
        <v>1262</v>
      </c>
      <c r="P13" s="11" t="s">
        <v>1166</v>
      </c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</row>
    <row r="14">
      <c r="A14" s="73"/>
      <c r="B14" s="73"/>
      <c r="C14" s="73"/>
      <c r="D14" s="73"/>
      <c r="E14" s="87" t="s">
        <v>2573</v>
      </c>
      <c r="F14" s="87" t="s">
        <v>2574</v>
      </c>
      <c r="G14" s="73"/>
      <c r="H14" s="73"/>
      <c r="I14" s="73"/>
      <c r="J14" s="73"/>
      <c r="K14" s="73"/>
      <c r="L14" s="73"/>
      <c r="M14" s="73"/>
      <c r="N14" s="11" t="s">
        <v>1273</v>
      </c>
      <c r="O14" s="11" t="s">
        <v>1274</v>
      </c>
      <c r="P14" s="11" t="s">
        <v>1167</v>
      </c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</row>
    <row r="15">
      <c r="A15" s="73"/>
      <c r="B15" s="73"/>
      <c r="C15" s="73"/>
      <c r="D15" s="73"/>
      <c r="E15" s="87" t="s">
        <v>2575</v>
      </c>
      <c r="F15" s="87" t="s">
        <v>2576</v>
      </c>
      <c r="G15" s="73"/>
      <c r="H15" s="73"/>
      <c r="I15" s="73"/>
      <c r="J15" s="73"/>
      <c r="K15" s="73"/>
      <c r="L15" s="73"/>
      <c r="M15" s="73"/>
      <c r="N15" s="11" t="s">
        <v>1285</v>
      </c>
      <c r="O15" s="11" t="s">
        <v>1286</v>
      </c>
      <c r="P15" s="11" t="s">
        <v>1168</v>
      </c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</row>
    <row r="16">
      <c r="A16" s="73"/>
      <c r="B16" s="73"/>
      <c r="C16" s="73"/>
      <c r="D16" s="73"/>
      <c r="E16" s="87" t="s">
        <v>2577</v>
      </c>
      <c r="F16" s="87" t="s">
        <v>2578</v>
      </c>
      <c r="G16" s="73"/>
      <c r="H16" s="73"/>
      <c r="I16" s="73"/>
      <c r="J16" s="73"/>
      <c r="K16" s="73"/>
      <c r="L16" s="73"/>
      <c r="M16" s="73"/>
      <c r="N16" s="11" t="s">
        <v>1297</v>
      </c>
      <c r="O16" s="11" t="s">
        <v>1298</v>
      </c>
      <c r="P16" s="11" t="s">
        <v>1169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</row>
    <row r="17">
      <c r="A17" s="73"/>
      <c r="B17" s="73"/>
      <c r="C17" s="73"/>
      <c r="D17" s="73"/>
      <c r="E17" s="87" t="s">
        <v>2579</v>
      </c>
      <c r="F17" s="87" t="s">
        <v>2580</v>
      </c>
      <c r="G17" s="73"/>
      <c r="H17" s="73"/>
      <c r="I17" s="73"/>
      <c r="J17" s="73"/>
      <c r="K17" s="73"/>
      <c r="L17" s="73"/>
      <c r="M17" s="73"/>
      <c r="N17" s="11" t="s">
        <v>1307</v>
      </c>
      <c r="O17" s="11" t="s">
        <v>1308</v>
      </c>
      <c r="P17" s="11" t="s">
        <v>1170</v>
      </c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</row>
    <row r="18">
      <c r="A18" s="73"/>
      <c r="B18" s="73"/>
      <c r="C18" s="73"/>
      <c r="D18" s="73"/>
      <c r="E18" s="87" t="s">
        <v>2581</v>
      </c>
      <c r="F18" s="87" t="s">
        <v>2582</v>
      </c>
      <c r="G18" s="73"/>
      <c r="H18" s="73"/>
      <c r="I18" s="73"/>
      <c r="J18" s="73"/>
      <c r="K18" s="73"/>
      <c r="L18" s="73"/>
      <c r="M18" s="73"/>
      <c r="N18" s="11" t="s">
        <v>1315</v>
      </c>
      <c r="O18" s="11" t="s">
        <v>1316</v>
      </c>
      <c r="P18" s="11" t="s">
        <v>1171</v>
      </c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</row>
    <row r="19">
      <c r="A19" s="73"/>
      <c r="B19" s="73"/>
      <c r="C19" s="73"/>
      <c r="D19" s="73"/>
      <c r="E19" s="87" t="s">
        <v>2583</v>
      </c>
      <c r="F19" s="87" t="s">
        <v>2584</v>
      </c>
      <c r="G19" s="73"/>
      <c r="H19" s="73"/>
      <c r="I19" s="73"/>
      <c r="J19" s="73"/>
      <c r="K19" s="73"/>
      <c r="L19" s="73"/>
      <c r="M19" s="73"/>
      <c r="N19" s="11" t="s">
        <v>1328</v>
      </c>
      <c r="O19" s="11" t="s">
        <v>1425</v>
      </c>
      <c r="P19" s="11" t="s">
        <v>1172</v>
      </c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</row>
    <row r="20">
      <c r="A20" s="73"/>
      <c r="B20" s="73"/>
      <c r="C20" s="73"/>
      <c r="D20" s="73"/>
      <c r="E20" s="87" t="s">
        <v>2585</v>
      </c>
      <c r="F20" s="87" t="s">
        <v>2586</v>
      </c>
      <c r="G20" s="73"/>
      <c r="H20" s="73"/>
      <c r="I20" s="73"/>
      <c r="J20" s="73"/>
      <c r="K20" s="73"/>
      <c r="L20" s="73"/>
      <c r="M20" s="73"/>
      <c r="N20" s="11" t="s">
        <v>1338</v>
      </c>
      <c r="O20" s="11" t="s">
        <v>1329</v>
      </c>
      <c r="P20" s="11" t="s">
        <v>1173</v>
      </c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</row>
    <row r="21" ht="15.75" customHeight="1">
      <c r="A21" s="73"/>
      <c r="B21" s="73"/>
      <c r="C21" s="73"/>
      <c r="D21" s="73"/>
      <c r="E21" s="87" t="s">
        <v>2587</v>
      </c>
      <c r="F21" s="87" t="s">
        <v>2588</v>
      </c>
      <c r="G21" s="73"/>
      <c r="H21" s="73"/>
      <c r="I21" s="73"/>
      <c r="J21" s="73"/>
      <c r="K21" s="73"/>
      <c r="L21" s="73"/>
      <c r="M21" s="73"/>
      <c r="N21" s="11" t="s">
        <v>1350</v>
      </c>
      <c r="O21" s="11" t="s">
        <v>1339</v>
      </c>
      <c r="P21" s="11" t="s">
        <v>1174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</row>
    <row r="22" ht="15.75" customHeight="1">
      <c r="A22" s="73"/>
      <c r="B22" s="73"/>
      <c r="C22" s="73"/>
      <c r="D22" s="73"/>
      <c r="E22" s="87" t="s">
        <v>2589</v>
      </c>
      <c r="F22" s="87" t="s">
        <v>2590</v>
      </c>
      <c r="G22" s="73"/>
      <c r="H22" s="73"/>
      <c r="I22" s="73"/>
      <c r="J22" s="73"/>
      <c r="K22" s="73"/>
      <c r="L22" s="73"/>
      <c r="M22" s="73"/>
      <c r="N22" s="11" t="s">
        <v>1363</v>
      </c>
      <c r="O22" s="11" t="s">
        <v>1351</v>
      </c>
      <c r="P22" s="11" t="s">
        <v>1175</v>
      </c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</row>
    <row r="23" ht="15.75" customHeight="1">
      <c r="A23" s="73"/>
      <c r="B23" s="73"/>
      <c r="C23" s="73"/>
      <c r="D23" s="73"/>
      <c r="E23" s="87" t="s">
        <v>2591</v>
      </c>
      <c r="F23" s="87" t="s">
        <v>2592</v>
      </c>
      <c r="G23" s="73"/>
      <c r="H23" s="73"/>
      <c r="I23" s="73"/>
      <c r="J23" s="73"/>
      <c r="K23" s="73"/>
      <c r="L23" s="73"/>
      <c r="M23" s="73"/>
      <c r="N23" s="11" t="s">
        <v>1378</v>
      </c>
      <c r="O23" s="11" t="s">
        <v>1364</v>
      </c>
      <c r="P23" s="11" t="s">
        <v>1176</v>
      </c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</row>
    <row r="24" ht="15.75" customHeight="1">
      <c r="A24" s="73"/>
      <c r="B24" s="73"/>
      <c r="C24" s="73"/>
      <c r="D24" s="73"/>
      <c r="E24" s="87" t="s">
        <v>2593</v>
      </c>
      <c r="F24" s="87" t="s">
        <v>2594</v>
      </c>
      <c r="G24" s="73"/>
      <c r="H24" s="73"/>
      <c r="I24" s="73"/>
      <c r="J24" s="73"/>
      <c r="K24" s="73"/>
      <c r="L24" s="73"/>
      <c r="M24" s="73"/>
      <c r="N24" s="11" t="s">
        <v>1401</v>
      </c>
      <c r="O24" s="11" t="s">
        <v>1379</v>
      </c>
      <c r="P24" s="11" t="s">
        <v>1177</v>
      </c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</row>
    <row r="25" ht="15.75" customHeight="1">
      <c r="A25" s="73"/>
      <c r="B25" s="73"/>
      <c r="C25" s="73"/>
      <c r="D25" s="73"/>
      <c r="E25" s="87" t="s">
        <v>2595</v>
      </c>
      <c r="F25" s="87" t="s">
        <v>2596</v>
      </c>
      <c r="G25" s="73"/>
      <c r="H25" s="73"/>
      <c r="I25" s="73"/>
      <c r="J25" s="73"/>
      <c r="K25" s="73"/>
      <c r="L25" s="73"/>
      <c r="M25" s="73"/>
      <c r="N25" s="11" t="s">
        <v>1412</v>
      </c>
      <c r="O25" s="11" t="s">
        <v>1422</v>
      </c>
      <c r="P25" s="11" t="s">
        <v>1178</v>
      </c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</row>
    <row r="26" ht="15.75" customHeight="1">
      <c r="A26" s="73"/>
      <c r="B26" s="73"/>
      <c r="C26" s="73"/>
      <c r="D26" s="73"/>
      <c r="E26" s="87" t="s">
        <v>2597</v>
      </c>
      <c r="F26" s="87" t="s">
        <v>2598</v>
      </c>
      <c r="G26" s="73"/>
      <c r="H26" s="73"/>
      <c r="I26" s="73"/>
      <c r="J26" s="73"/>
      <c r="K26" s="73"/>
      <c r="L26" s="73"/>
      <c r="M26" s="73"/>
      <c r="N26" s="11" t="s">
        <v>1421</v>
      </c>
      <c r="O26" s="11" t="s">
        <v>1402</v>
      </c>
      <c r="P26" s="11" t="s">
        <v>1181</v>
      </c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</row>
    <row r="27" ht="15.75" customHeight="1">
      <c r="A27" s="73"/>
      <c r="B27" s="73"/>
      <c r="C27" s="73"/>
      <c r="D27" s="73"/>
      <c r="E27" s="87" t="s">
        <v>2599</v>
      </c>
      <c r="F27" s="87" t="s">
        <v>2600</v>
      </c>
      <c r="G27" s="73"/>
      <c r="H27" s="73"/>
      <c r="I27" s="73"/>
      <c r="J27" s="73"/>
      <c r="K27" s="73"/>
      <c r="L27" s="73"/>
      <c r="M27" s="73"/>
      <c r="N27" s="11" t="s">
        <v>1424</v>
      </c>
      <c r="O27" s="11" t="s">
        <v>1413</v>
      </c>
      <c r="P27" s="11" t="s">
        <v>1182</v>
      </c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</row>
    <row r="28" ht="15.75" customHeight="1">
      <c r="A28" s="73"/>
      <c r="B28" s="73"/>
      <c r="C28" s="73"/>
      <c r="D28" s="73"/>
      <c r="E28" s="87" t="s">
        <v>2601</v>
      </c>
      <c r="F28" s="87" t="s">
        <v>2602</v>
      </c>
      <c r="G28" s="73"/>
      <c r="H28" s="73"/>
      <c r="I28" s="73"/>
      <c r="J28" s="73"/>
      <c r="K28" s="73"/>
      <c r="L28" s="73"/>
      <c r="M28" s="73"/>
      <c r="N28" s="73"/>
      <c r="O28" s="73"/>
      <c r="P28" s="11" t="s">
        <v>1183</v>
      </c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</row>
    <row r="29" ht="15.75" customHeight="1">
      <c r="A29" s="73"/>
      <c r="B29" s="73"/>
      <c r="C29" s="73"/>
      <c r="D29" s="73"/>
      <c r="E29" s="87" t="s">
        <v>2603</v>
      </c>
      <c r="F29" s="87" t="s">
        <v>2604</v>
      </c>
      <c r="G29" s="73"/>
      <c r="H29" s="73"/>
      <c r="I29" s="73"/>
      <c r="J29" s="73"/>
      <c r="K29" s="73"/>
      <c r="L29" s="73"/>
      <c r="M29" s="73"/>
      <c r="N29" s="73"/>
      <c r="O29" s="73"/>
      <c r="P29" s="11" t="s">
        <v>1184</v>
      </c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</row>
    <row r="30" ht="15.75" customHeight="1">
      <c r="A30" s="73"/>
      <c r="B30" s="73"/>
      <c r="C30" s="73"/>
      <c r="D30" s="73"/>
      <c r="E30" s="87" t="s">
        <v>2605</v>
      </c>
      <c r="F30" s="87" t="s">
        <v>2606</v>
      </c>
      <c r="G30" s="73"/>
      <c r="H30" s="73"/>
      <c r="I30" s="73"/>
      <c r="J30" s="73"/>
      <c r="K30" s="73"/>
      <c r="L30" s="73"/>
      <c r="M30" s="73"/>
      <c r="N30" s="73"/>
      <c r="O30" s="73"/>
      <c r="P30" s="11" t="s">
        <v>1185</v>
      </c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</row>
    <row r="31" ht="15.75" customHeight="1">
      <c r="A31" s="73"/>
      <c r="B31" s="73"/>
      <c r="C31" s="73"/>
      <c r="D31" s="73"/>
      <c r="E31" s="87" t="s">
        <v>2607</v>
      </c>
      <c r="F31" s="87" t="s">
        <v>2608</v>
      </c>
      <c r="G31" s="73"/>
      <c r="H31" s="73"/>
      <c r="I31" s="73"/>
      <c r="J31" s="73"/>
      <c r="K31" s="73"/>
      <c r="L31" s="73"/>
      <c r="M31" s="73"/>
      <c r="N31" s="73"/>
      <c r="O31" s="73"/>
      <c r="P31" s="11" t="s">
        <v>1186</v>
      </c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</row>
    <row r="32" ht="15.75" customHeight="1">
      <c r="A32" s="73"/>
      <c r="B32" s="73"/>
      <c r="C32" s="73"/>
      <c r="D32" s="73"/>
      <c r="E32" s="87" t="s">
        <v>2609</v>
      </c>
      <c r="F32" s="87" t="s">
        <v>2610</v>
      </c>
      <c r="G32" s="73"/>
      <c r="H32" s="73"/>
      <c r="I32" s="73"/>
      <c r="J32" s="73"/>
      <c r="K32" s="73"/>
      <c r="L32" s="73"/>
      <c r="M32" s="73"/>
      <c r="N32" s="73"/>
      <c r="O32" s="73"/>
      <c r="P32" s="11" t="s">
        <v>1187</v>
      </c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</row>
    <row r="33" ht="15.75" customHeight="1">
      <c r="A33" s="73"/>
      <c r="B33" s="73"/>
      <c r="C33" s="73"/>
      <c r="D33" s="73"/>
      <c r="E33" s="87" t="s">
        <v>2611</v>
      </c>
      <c r="F33" s="87" t="s">
        <v>2612</v>
      </c>
      <c r="G33" s="73"/>
      <c r="H33" s="73"/>
      <c r="I33" s="73"/>
      <c r="J33" s="73"/>
      <c r="K33" s="73"/>
      <c r="L33" s="73"/>
      <c r="M33" s="73"/>
      <c r="N33" s="73"/>
      <c r="O33" s="73"/>
      <c r="P33" s="11" t="s">
        <v>1188</v>
      </c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</row>
    <row r="34" ht="15.75" customHeight="1">
      <c r="A34" s="73"/>
      <c r="B34" s="73"/>
      <c r="C34" s="73"/>
      <c r="D34" s="73"/>
      <c r="E34" s="87" t="s">
        <v>2613</v>
      </c>
      <c r="F34" s="87" t="s">
        <v>2614</v>
      </c>
      <c r="G34" s="73"/>
      <c r="H34" s="73"/>
      <c r="I34" s="73"/>
      <c r="J34" s="73"/>
      <c r="K34" s="73"/>
      <c r="L34" s="73"/>
      <c r="M34" s="73"/>
      <c r="N34" s="73"/>
      <c r="O34" s="73"/>
      <c r="P34" s="11" t="s">
        <v>1189</v>
      </c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</row>
    <row r="35" ht="15.75" customHeight="1">
      <c r="A35" s="73"/>
      <c r="B35" s="73"/>
      <c r="C35" s="73"/>
      <c r="D35" s="73"/>
      <c r="E35" s="87" t="s">
        <v>2615</v>
      </c>
      <c r="F35" s="87" t="s">
        <v>2616</v>
      </c>
      <c r="G35" s="73"/>
      <c r="H35" s="73"/>
      <c r="I35" s="73"/>
      <c r="J35" s="73"/>
      <c r="K35" s="73"/>
      <c r="L35" s="73"/>
      <c r="M35" s="73"/>
      <c r="N35" s="73"/>
      <c r="O35" s="73"/>
      <c r="P35" s="11" t="s">
        <v>1190</v>
      </c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</row>
    <row r="36" ht="15.75" customHeight="1">
      <c r="A36" s="73"/>
      <c r="B36" s="73"/>
      <c r="C36" s="73"/>
      <c r="D36" s="73"/>
      <c r="E36" s="87" t="s">
        <v>2617</v>
      </c>
      <c r="F36" s="87" t="s">
        <v>2618</v>
      </c>
      <c r="G36" s="73"/>
      <c r="H36" s="73"/>
      <c r="I36" s="73"/>
      <c r="J36" s="73"/>
      <c r="K36" s="73"/>
      <c r="L36" s="73"/>
      <c r="M36" s="73"/>
      <c r="N36" s="73"/>
      <c r="O36" s="73"/>
      <c r="P36" s="11" t="s">
        <v>1191</v>
      </c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</row>
    <row r="37" ht="15.75" customHeight="1">
      <c r="A37" s="73"/>
      <c r="B37" s="73"/>
      <c r="C37" s="73"/>
      <c r="D37" s="73"/>
      <c r="E37" s="88"/>
      <c r="F37" s="87" t="s">
        <v>2619</v>
      </c>
      <c r="G37" s="73"/>
      <c r="H37" s="73"/>
      <c r="I37" s="73"/>
      <c r="J37" s="73"/>
      <c r="K37" s="73"/>
      <c r="L37" s="73"/>
      <c r="M37" s="73"/>
      <c r="N37" s="73"/>
      <c r="O37" s="73"/>
      <c r="P37" s="11" t="s">
        <v>1192</v>
      </c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</row>
    <row r="38" ht="15.75" customHeight="1">
      <c r="A38" s="73"/>
      <c r="B38" s="73"/>
      <c r="C38" s="73"/>
      <c r="D38" s="73"/>
      <c r="E38" s="88"/>
      <c r="F38" s="87" t="s">
        <v>2620</v>
      </c>
      <c r="G38" s="73"/>
      <c r="H38" s="73"/>
      <c r="I38" s="73"/>
      <c r="J38" s="73"/>
      <c r="K38" s="73"/>
      <c r="L38" s="73"/>
      <c r="M38" s="73"/>
      <c r="N38" s="73"/>
      <c r="O38" s="73"/>
      <c r="P38" s="11" t="s">
        <v>1193</v>
      </c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</row>
    <row r="39" ht="15.75" customHeight="1">
      <c r="A39" s="73"/>
      <c r="B39" s="73"/>
      <c r="C39" s="73"/>
      <c r="D39" s="73"/>
      <c r="E39" s="88"/>
      <c r="F39" s="87" t="s">
        <v>2621</v>
      </c>
      <c r="G39" s="73"/>
      <c r="H39" s="73"/>
      <c r="I39" s="73"/>
      <c r="J39" s="73"/>
      <c r="K39" s="73"/>
      <c r="L39" s="73"/>
      <c r="M39" s="73"/>
      <c r="N39" s="73"/>
      <c r="O39" s="73"/>
      <c r="P39" s="11" t="s">
        <v>1194</v>
      </c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</row>
    <row r="40" ht="15.75" customHeight="1">
      <c r="A40" s="73"/>
      <c r="B40" s="73"/>
      <c r="C40" s="73"/>
      <c r="D40" s="73"/>
      <c r="E40" s="88"/>
      <c r="F40" s="87" t="s">
        <v>2622</v>
      </c>
      <c r="G40" s="73"/>
      <c r="H40" s="73"/>
      <c r="I40" s="73"/>
      <c r="J40" s="73"/>
      <c r="K40" s="73"/>
      <c r="L40" s="73"/>
      <c r="M40" s="73"/>
      <c r="N40" s="73"/>
      <c r="O40" s="73"/>
      <c r="P40" s="11" t="s">
        <v>1195</v>
      </c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</row>
    <row r="41" ht="15.75" customHeight="1">
      <c r="A41" s="73"/>
      <c r="B41" s="73"/>
      <c r="C41" s="73"/>
      <c r="D41" s="73"/>
      <c r="E41" s="88"/>
      <c r="F41" s="87" t="s">
        <v>2559</v>
      </c>
      <c r="G41" s="73"/>
      <c r="H41" s="73"/>
      <c r="I41" s="73"/>
      <c r="J41" s="73"/>
      <c r="K41" s="73"/>
      <c r="L41" s="73"/>
      <c r="M41" s="73"/>
      <c r="N41" s="73"/>
      <c r="O41" s="73"/>
      <c r="P41" s="11" t="s">
        <v>1196</v>
      </c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</row>
    <row r="42" ht="15.75" customHeight="1">
      <c r="A42" s="73"/>
      <c r="B42" s="73"/>
      <c r="C42" s="73"/>
      <c r="D42" s="73"/>
      <c r="E42" s="88"/>
      <c r="F42" s="87" t="s">
        <v>2623</v>
      </c>
      <c r="G42" s="73"/>
      <c r="H42" s="73"/>
      <c r="I42" s="73"/>
      <c r="J42" s="73"/>
      <c r="K42" s="73"/>
      <c r="L42" s="73"/>
      <c r="M42" s="73"/>
      <c r="N42" s="73"/>
      <c r="O42" s="73"/>
      <c r="P42" s="11" t="s">
        <v>1197</v>
      </c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</row>
    <row r="43" ht="15.75" customHeight="1">
      <c r="A43" s="73"/>
      <c r="B43" s="73"/>
      <c r="C43" s="73"/>
      <c r="D43" s="73"/>
      <c r="E43" s="88"/>
      <c r="F43" s="87" t="s">
        <v>2624</v>
      </c>
      <c r="G43" s="73"/>
      <c r="H43" s="73"/>
      <c r="I43" s="73"/>
      <c r="J43" s="73"/>
      <c r="K43" s="73"/>
      <c r="L43" s="73"/>
      <c r="M43" s="73"/>
      <c r="N43" s="73"/>
      <c r="O43" s="73"/>
      <c r="P43" s="11" t="s">
        <v>1200</v>
      </c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</row>
    <row r="44" ht="15.75" customHeight="1">
      <c r="A44" s="73"/>
      <c r="B44" s="73"/>
      <c r="C44" s="73"/>
      <c r="D44" s="73"/>
      <c r="E44" s="88"/>
      <c r="F44" s="87" t="s">
        <v>2625</v>
      </c>
      <c r="G44" s="73"/>
      <c r="H44" s="73"/>
      <c r="I44" s="73"/>
      <c r="J44" s="73"/>
      <c r="K44" s="73"/>
      <c r="L44" s="73"/>
      <c r="M44" s="73"/>
      <c r="N44" s="73"/>
      <c r="O44" s="73"/>
      <c r="P44" s="11" t="s">
        <v>1201</v>
      </c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</row>
    <row r="45" ht="15.75" customHeight="1">
      <c r="A45" s="73"/>
      <c r="B45" s="73"/>
      <c r="C45" s="73"/>
      <c r="D45" s="73"/>
      <c r="E45" s="88"/>
      <c r="F45" s="87" t="s">
        <v>2626</v>
      </c>
      <c r="G45" s="73"/>
      <c r="H45" s="73"/>
      <c r="I45" s="73"/>
      <c r="J45" s="73"/>
      <c r="K45" s="73"/>
      <c r="L45" s="73"/>
      <c r="M45" s="73"/>
      <c r="N45" s="73"/>
      <c r="O45" s="73"/>
      <c r="P45" s="11" t="s">
        <v>1202</v>
      </c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</row>
    <row r="46" ht="15.75" customHeight="1">
      <c r="A46" s="73"/>
      <c r="B46" s="73"/>
      <c r="C46" s="73"/>
      <c r="D46" s="73"/>
      <c r="E46" s="88"/>
      <c r="F46" s="87" t="s">
        <v>2627</v>
      </c>
      <c r="G46" s="73"/>
      <c r="H46" s="73"/>
      <c r="I46" s="73"/>
      <c r="J46" s="73"/>
      <c r="K46" s="73"/>
      <c r="L46" s="73"/>
      <c r="M46" s="73"/>
      <c r="N46" s="73"/>
      <c r="O46" s="73"/>
      <c r="P46" s="11" t="s">
        <v>1203</v>
      </c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</row>
    <row r="47" ht="15.75" customHeight="1">
      <c r="A47" s="73"/>
      <c r="B47" s="73"/>
      <c r="C47" s="73"/>
      <c r="D47" s="73"/>
      <c r="E47" s="88"/>
      <c r="F47" s="87" t="s">
        <v>2628</v>
      </c>
      <c r="G47" s="73"/>
      <c r="H47" s="73"/>
      <c r="I47" s="73"/>
      <c r="J47" s="73"/>
      <c r="K47" s="73"/>
      <c r="L47" s="73"/>
      <c r="M47" s="73"/>
      <c r="N47" s="73"/>
      <c r="O47" s="73"/>
      <c r="P47" s="11" t="s">
        <v>1204</v>
      </c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</row>
    <row r="48" ht="15.75" customHeight="1">
      <c r="A48" s="73"/>
      <c r="B48" s="73"/>
      <c r="C48" s="73"/>
      <c r="D48" s="73"/>
      <c r="E48" s="88"/>
      <c r="F48" s="87" t="s">
        <v>2629</v>
      </c>
      <c r="G48" s="73"/>
      <c r="H48" s="73"/>
      <c r="I48" s="73"/>
      <c r="J48" s="73"/>
      <c r="K48" s="73"/>
      <c r="L48" s="73"/>
      <c r="M48" s="73"/>
      <c r="N48" s="73"/>
      <c r="O48" s="73"/>
      <c r="P48" s="11" t="s">
        <v>1205</v>
      </c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</row>
    <row r="49" ht="15.75" customHeight="1">
      <c r="A49" s="73"/>
      <c r="B49" s="73"/>
      <c r="C49" s="73"/>
      <c r="D49" s="73"/>
      <c r="E49" s="88"/>
      <c r="F49" s="87" t="s">
        <v>2630</v>
      </c>
      <c r="G49" s="73"/>
      <c r="H49" s="73"/>
      <c r="I49" s="73"/>
      <c r="J49" s="73"/>
      <c r="K49" s="73"/>
      <c r="L49" s="73"/>
      <c r="M49" s="73"/>
      <c r="N49" s="73"/>
      <c r="O49" s="73"/>
      <c r="P49" s="11" t="s">
        <v>1208</v>
      </c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</row>
    <row r="50" ht="15.75" customHeight="1">
      <c r="A50" s="73"/>
      <c r="B50" s="73"/>
      <c r="C50" s="73"/>
      <c r="D50" s="73"/>
      <c r="E50" s="88"/>
      <c r="F50" s="87" t="s">
        <v>2631</v>
      </c>
      <c r="G50" s="73"/>
      <c r="H50" s="73"/>
      <c r="I50" s="73"/>
      <c r="J50" s="73"/>
      <c r="K50" s="73"/>
      <c r="L50" s="73"/>
      <c r="M50" s="73"/>
      <c r="N50" s="73"/>
      <c r="O50" s="73"/>
      <c r="P50" s="11" t="s">
        <v>1209</v>
      </c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</row>
    <row r="51" ht="15.75" customHeight="1">
      <c r="A51" s="73"/>
      <c r="B51" s="73"/>
      <c r="C51" s="73"/>
      <c r="D51" s="73"/>
      <c r="E51" s="88"/>
      <c r="F51" s="87" t="s">
        <v>2632</v>
      </c>
      <c r="G51" s="73"/>
      <c r="H51" s="73"/>
      <c r="I51" s="73"/>
      <c r="J51" s="73"/>
      <c r="K51" s="73"/>
      <c r="L51" s="73"/>
      <c r="M51" s="73"/>
      <c r="N51" s="73"/>
      <c r="O51" s="73"/>
      <c r="P51" s="11" t="s">
        <v>1210</v>
      </c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</row>
    <row r="52" ht="15.75" customHeight="1">
      <c r="A52" s="73"/>
      <c r="B52" s="73"/>
      <c r="C52" s="73"/>
      <c r="D52" s="73"/>
      <c r="E52" s="88"/>
      <c r="F52" s="87" t="s">
        <v>2633</v>
      </c>
      <c r="G52" s="73"/>
      <c r="H52" s="73"/>
      <c r="I52" s="73"/>
      <c r="J52" s="73"/>
      <c r="K52" s="73"/>
      <c r="L52" s="73"/>
      <c r="M52" s="73"/>
      <c r="N52" s="73"/>
      <c r="O52" s="73"/>
      <c r="P52" s="11" t="s">
        <v>1211</v>
      </c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</row>
    <row r="53" ht="15.75" customHeight="1">
      <c r="A53" s="73"/>
      <c r="B53" s="73"/>
      <c r="C53" s="73"/>
      <c r="D53" s="73"/>
      <c r="E53" s="88"/>
      <c r="F53" s="87" t="s">
        <v>2634</v>
      </c>
      <c r="G53" s="73"/>
      <c r="H53" s="73"/>
      <c r="I53" s="73"/>
      <c r="J53" s="73"/>
      <c r="K53" s="73"/>
      <c r="L53" s="73"/>
      <c r="M53" s="73"/>
      <c r="N53" s="73"/>
      <c r="O53" s="73"/>
      <c r="P53" s="11" t="s">
        <v>1212</v>
      </c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</row>
    <row r="54" ht="15.75" customHeight="1">
      <c r="A54" s="73"/>
      <c r="B54" s="73"/>
      <c r="C54" s="73"/>
      <c r="D54" s="73"/>
      <c r="E54" s="88"/>
      <c r="F54" s="87" t="s">
        <v>2635</v>
      </c>
      <c r="G54" s="73"/>
      <c r="H54" s="73"/>
      <c r="I54" s="73"/>
      <c r="J54" s="73"/>
      <c r="K54" s="73"/>
      <c r="L54" s="73"/>
      <c r="M54" s="73"/>
      <c r="N54" s="73"/>
      <c r="O54" s="73"/>
      <c r="P54" s="11" t="s">
        <v>1213</v>
      </c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</row>
    <row r="55" ht="15.75" customHeight="1">
      <c r="A55" s="73"/>
      <c r="B55" s="73"/>
      <c r="C55" s="73"/>
      <c r="D55" s="73"/>
      <c r="E55" s="88"/>
      <c r="F55" s="87" t="s">
        <v>2636</v>
      </c>
      <c r="G55" s="73"/>
      <c r="H55" s="73"/>
      <c r="I55" s="73"/>
      <c r="J55" s="73"/>
      <c r="K55" s="73"/>
      <c r="L55" s="73"/>
      <c r="M55" s="73"/>
      <c r="N55" s="73"/>
      <c r="O55" s="73"/>
      <c r="P55" s="11" t="s">
        <v>1214</v>
      </c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</row>
    <row r="56" ht="15.75" customHeight="1">
      <c r="A56" s="73"/>
      <c r="B56" s="73"/>
      <c r="C56" s="73"/>
      <c r="D56" s="73"/>
      <c r="E56" s="88"/>
      <c r="F56" s="87" t="s">
        <v>2637</v>
      </c>
      <c r="G56" s="73"/>
      <c r="H56" s="73"/>
      <c r="I56" s="73"/>
      <c r="J56" s="73"/>
      <c r="K56" s="73"/>
      <c r="L56" s="73"/>
      <c r="M56" s="73"/>
      <c r="N56" s="73"/>
      <c r="O56" s="73"/>
      <c r="P56" s="11" t="s">
        <v>1215</v>
      </c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</row>
    <row r="57" ht="15.75" customHeight="1">
      <c r="A57" s="73"/>
      <c r="B57" s="73"/>
      <c r="C57" s="73"/>
      <c r="D57" s="73"/>
      <c r="E57" s="88"/>
      <c r="F57" s="87" t="s">
        <v>2638</v>
      </c>
      <c r="G57" s="73"/>
      <c r="H57" s="73"/>
      <c r="I57" s="73"/>
      <c r="J57" s="73"/>
      <c r="K57" s="73"/>
      <c r="L57" s="73"/>
      <c r="M57" s="73"/>
      <c r="N57" s="73"/>
      <c r="O57" s="73"/>
      <c r="P57" s="11" t="s">
        <v>1218</v>
      </c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</row>
    <row r="58" ht="15.75" customHeight="1">
      <c r="A58" s="73"/>
      <c r="B58" s="73"/>
      <c r="C58" s="73"/>
      <c r="D58" s="73"/>
      <c r="E58" s="88"/>
      <c r="F58" s="87" t="s">
        <v>2639</v>
      </c>
      <c r="G58" s="73"/>
      <c r="H58" s="73"/>
      <c r="I58" s="73"/>
      <c r="J58" s="73"/>
      <c r="K58" s="73"/>
      <c r="L58" s="73"/>
      <c r="M58" s="73"/>
      <c r="N58" s="73"/>
      <c r="O58" s="73"/>
      <c r="P58" s="11" t="s">
        <v>1219</v>
      </c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</row>
    <row r="59" ht="15.75" customHeight="1">
      <c r="A59" s="73"/>
      <c r="B59" s="73"/>
      <c r="C59" s="73"/>
      <c r="D59" s="73"/>
      <c r="E59" s="88"/>
      <c r="F59" s="87" t="s">
        <v>2640</v>
      </c>
      <c r="G59" s="73"/>
      <c r="H59" s="73"/>
      <c r="I59" s="73"/>
      <c r="J59" s="73"/>
      <c r="K59" s="73"/>
      <c r="L59" s="73"/>
      <c r="M59" s="73"/>
      <c r="N59" s="73"/>
      <c r="O59" s="73"/>
      <c r="P59" s="11" t="s">
        <v>1220</v>
      </c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</row>
    <row r="60" ht="15.75" customHeight="1">
      <c r="A60" s="73"/>
      <c r="B60" s="73"/>
      <c r="C60" s="73"/>
      <c r="D60" s="73"/>
      <c r="E60" s="88"/>
      <c r="F60" s="87" t="s">
        <v>2641</v>
      </c>
      <c r="G60" s="73"/>
      <c r="H60" s="73"/>
      <c r="I60" s="73"/>
      <c r="J60" s="73"/>
      <c r="K60" s="73"/>
      <c r="L60" s="73"/>
      <c r="M60" s="73"/>
      <c r="N60" s="73"/>
      <c r="O60" s="73"/>
      <c r="P60" s="11" t="s">
        <v>1221</v>
      </c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</row>
    <row r="61" ht="15.75" customHeight="1">
      <c r="A61" s="73"/>
      <c r="B61" s="73"/>
      <c r="C61" s="73"/>
      <c r="D61" s="73"/>
      <c r="E61" s="88"/>
      <c r="F61" s="87" t="s">
        <v>2642</v>
      </c>
      <c r="G61" s="73"/>
      <c r="H61" s="73"/>
      <c r="I61" s="73"/>
      <c r="J61" s="73"/>
      <c r="K61" s="73"/>
      <c r="L61" s="73"/>
      <c r="M61" s="73"/>
      <c r="N61" s="73"/>
      <c r="O61" s="73"/>
      <c r="P61" s="11" t="s">
        <v>1222</v>
      </c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</row>
    <row r="62" ht="15.75" customHeight="1">
      <c r="A62" s="73"/>
      <c r="B62" s="73"/>
      <c r="C62" s="73"/>
      <c r="D62" s="73"/>
      <c r="E62" s="88"/>
      <c r="F62" s="87" t="s">
        <v>2643</v>
      </c>
      <c r="G62" s="73"/>
      <c r="H62" s="73"/>
      <c r="I62" s="73"/>
      <c r="J62" s="73"/>
      <c r="K62" s="73"/>
      <c r="L62" s="73"/>
      <c r="M62" s="73"/>
      <c r="N62" s="73"/>
      <c r="O62" s="73"/>
      <c r="P62" s="11" t="s">
        <v>1223</v>
      </c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</row>
    <row r="63" ht="15.75" customHeight="1">
      <c r="A63" s="73"/>
      <c r="B63" s="73"/>
      <c r="C63" s="73"/>
      <c r="D63" s="73"/>
      <c r="E63" s="88"/>
      <c r="F63" s="87" t="s">
        <v>2644</v>
      </c>
      <c r="G63" s="73"/>
      <c r="H63" s="73"/>
      <c r="I63" s="73"/>
      <c r="J63" s="73"/>
      <c r="K63" s="73"/>
      <c r="L63" s="73"/>
      <c r="M63" s="73"/>
      <c r="N63" s="73"/>
      <c r="O63" s="73"/>
      <c r="P63" s="11" t="s">
        <v>1224</v>
      </c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</row>
    <row r="64" ht="15.75" customHeight="1">
      <c r="A64" s="73"/>
      <c r="B64" s="73"/>
      <c r="C64" s="73"/>
      <c r="D64" s="73"/>
      <c r="E64" s="88"/>
      <c r="F64" s="87" t="s">
        <v>2645</v>
      </c>
      <c r="G64" s="73"/>
      <c r="H64" s="73"/>
      <c r="I64" s="73"/>
      <c r="J64" s="73"/>
      <c r="K64" s="73"/>
      <c r="L64" s="73"/>
      <c r="M64" s="73"/>
      <c r="N64" s="73"/>
      <c r="O64" s="73"/>
      <c r="P64" s="11" t="s">
        <v>1225</v>
      </c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</row>
    <row r="65" ht="15.75" customHeight="1">
      <c r="A65" s="73"/>
      <c r="B65" s="73"/>
      <c r="C65" s="73"/>
      <c r="D65" s="73"/>
      <c r="E65" s="88"/>
      <c r="F65" s="87" t="s">
        <v>2646</v>
      </c>
      <c r="G65" s="73"/>
      <c r="H65" s="73"/>
      <c r="I65" s="73"/>
      <c r="J65" s="73"/>
      <c r="K65" s="73"/>
      <c r="L65" s="73"/>
      <c r="M65" s="73"/>
      <c r="N65" s="73"/>
      <c r="O65" s="73"/>
      <c r="P65" s="11" t="s">
        <v>1226</v>
      </c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</row>
    <row r="66" ht="15.75" customHeight="1">
      <c r="A66" s="73"/>
      <c r="B66" s="73"/>
      <c r="C66" s="73"/>
      <c r="D66" s="73"/>
      <c r="E66" s="88"/>
      <c r="F66" s="87" t="s">
        <v>2647</v>
      </c>
      <c r="G66" s="73"/>
      <c r="H66" s="73"/>
      <c r="I66" s="73"/>
      <c r="J66" s="73"/>
      <c r="K66" s="73"/>
      <c r="L66" s="73"/>
      <c r="M66" s="73"/>
      <c r="N66" s="73"/>
      <c r="O66" s="73"/>
      <c r="P66" s="11" t="s">
        <v>1227</v>
      </c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</row>
    <row r="67" ht="15.75" customHeight="1">
      <c r="A67" s="73"/>
      <c r="B67" s="73"/>
      <c r="C67" s="73"/>
      <c r="D67" s="73"/>
      <c r="E67" s="88"/>
      <c r="F67" s="87" t="s">
        <v>2648</v>
      </c>
      <c r="G67" s="73"/>
      <c r="H67" s="73"/>
      <c r="I67" s="73"/>
      <c r="J67" s="73"/>
      <c r="K67" s="73"/>
      <c r="L67" s="73"/>
      <c r="M67" s="73"/>
      <c r="N67" s="73"/>
      <c r="O67" s="73"/>
      <c r="P67" s="11" t="s">
        <v>1228</v>
      </c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</row>
    <row r="68" ht="15.75" customHeight="1">
      <c r="A68" s="73"/>
      <c r="B68" s="73"/>
      <c r="C68" s="73"/>
      <c r="D68" s="73"/>
      <c r="E68" s="88"/>
      <c r="F68" s="87" t="s">
        <v>2649</v>
      </c>
      <c r="G68" s="73"/>
      <c r="H68" s="73"/>
      <c r="I68" s="73"/>
      <c r="J68" s="73"/>
      <c r="K68" s="73"/>
      <c r="L68" s="73"/>
      <c r="M68" s="73"/>
      <c r="N68" s="73"/>
      <c r="O68" s="73"/>
      <c r="P68" s="11" t="s">
        <v>1231</v>
      </c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</row>
    <row r="69" ht="15.75" customHeight="1">
      <c r="A69" s="73"/>
      <c r="B69" s="73"/>
      <c r="C69" s="73"/>
      <c r="D69" s="73"/>
      <c r="E69" s="88"/>
      <c r="F69" s="87" t="s">
        <v>2650</v>
      </c>
      <c r="G69" s="73"/>
      <c r="H69" s="73"/>
      <c r="I69" s="73"/>
      <c r="J69" s="73"/>
      <c r="K69" s="73"/>
      <c r="L69" s="73"/>
      <c r="M69" s="73"/>
      <c r="N69" s="73"/>
      <c r="O69" s="73"/>
      <c r="P69" s="11" t="s">
        <v>1232</v>
      </c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</row>
    <row r="70" ht="15.75" customHeight="1">
      <c r="A70" s="73"/>
      <c r="B70" s="73"/>
      <c r="C70" s="73"/>
      <c r="D70" s="73"/>
      <c r="E70" s="88"/>
      <c r="F70" s="87" t="s">
        <v>2651</v>
      </c>
      <c r="G70" s="73"/>
      <c r="H70" s="73"/>
      <c r="I70" s="73"/>
      <c r="J70" s="73"/>
      <c r="K70" s="73"/>
      <c r="L70" s="73"/>
      <c r="M70" s="73"/>
      <c r="N70" s="73"/>
      <c r="O70" s="73"/>
      <c r="P70" s="11" t="s">
        <v>1233</v>
      </c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</row>
    <row r="71" ht="15.75" customHeight="1">
      <c r="A71" s="73"/>
      <c r="B71" s="73"/>
      <c r="C71" s="73"/>
      <c r="D71" s="73"/>
      <c r="E71" s="88"/>
      <c r="F71" s="87" t="s">
        <v>2652</v>
      </c>
      <c r="G71" s="73"/>
      <c r="H71" s="73"/>
      <c r="I71" s="73"/>
      <c r="J71" s="73"/>
      <c r="K71" s="73"/>
      <c r="L71" s="73"/>
      <c r="M71" s="73"/>
      <c r="N71" s="73"/>
      <c r="O71" s="73"/>
      <c r="P71" s="11" t="s">
        <v>1234</v>
      </c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</row>
    <row r="72" ht="15.75" customHeight="1">
      <c r="A72" s="73"/>
      <c r="B72" s="73"/>
      <c r="C72" s="73"/>
      <c r="D72" s="73"/>
      <c r="E72" s="88"/>
      <c r="F72" s="87" t="s">
        <v>2653</v>
      </c>
      <c r="G72" s="73"/>
      <c r="H72" s="73"/>
      <c r="I72" s="73"/>
      <c r="J72" s="73"/>
      <c r="K72" s="73"/>
      <c r="L72" s="73"/>
      <c r="M72" s="73"/>
      <c r="N72" s="73"/>
      <c r="O72" s="73"/>
      <c r="P72" s="11" t="s">
        <v>1235</v>
      </c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</row>
    <row r="73" ht="15.75" customHeight="1">
      <c r="A73" s="73"/>
      <c r="B73" s="73"/>
      <c r="C73" s="73"/>
      <c r="D73" s="73"/>
      <c r="E73" s="88"/>
      <c r="F73" s="87" t="s">
        <v>2654</v>
      </c>
      <c r="G73" s="73"/>
      <c r="H73" s="73"/>
      <c r="I73" s="73"/>
      <c r="J73" s="73"/>
      <c r="K73" s="73"/>
      <c r="L73" s="73"/>
      <c r="M73" s="73"/>
      <c r="N73" s="73"/>
      <c r="O73" s="73"/>
      <c r="P73" s="11" t="s">
        <v>1236</v>
      </c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</row>
    <row r="74" ht="15.75" customHeight="1">
      <c r="A74" s="73"/>
      <c r="B74" s="73"/>
      <c r="C74" s="73"/>
      <c r="D74" s="73"/>
      <c r="E74" s="88"/>
      <c r="F74" s="87" t="s">
        <v>2565</v>
      </c>
      <c r="G74" s="73"/>
      <c r="H74" s="73"/>
      <c r="I74" s="73"/>
      <c r="J74" s="73"/>
      <c r="K74" s="73"/>
      <c r="L74" s="73"/>
      <c r="M74" s="73"/>
      <c r="N74" s="73"/>
      <c r="O74" s="73"/>
      <c r="P74" s="11" t="s">
        <v>1237</v>
      </c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</row>
    <row r="75" ht="15.75" customHeight="1">
      <c r="A75" s="73"/>
      <c r="B75" s="73"/>
      <c r="C75" s="73"/>
      <c r="D75" s="73"/>
      <c r="E75" s="88"/>
      <c r="F75" s="87" t="s">
        <v>2655</v>
      </c>
      <c r="G75" s="73"/>
      <c r="H75" s="73"/>
      <c r="I75" s="73"/>
      <c r="J75" s="73"/>
      <c r="K75" s="73"/>
      <c r="L75" s="73"/>
      <c r="M75" s="73"/>
      <c r="N75" s="73"/>
      <c r="O75" s="73"/>
      <c r="P75" s="11" t="s">
        <v>1238</v>
      </c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</row>
    <row r="76" ht="15.75" customHeight="1">
      <c r="A76" s="73"/>
      <c r="B76" s="73"/>
      <c r="C76" s="73"/>
      <c r="D76" s="73"/>
      <c r="E76" s="88"/>
      <c r="F76" s="87" t="s">
        <v>2567</v>
      </c>
      <c r="G76" s="73"/>
      <c r="H76" s="73"/>
      <c r="I76" s="73"/>
      <c r="J76" s="73"/>
      <c r="K76" s="73"/>
      <c r="L76" s="73"/>
      <c r="M76" s="73"/>
      <c r="N76" s="73"/>
      <c r="O76" s="73"/>
      <c r="P76" s="11" t="s">
        <v>1239</v>
      </c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</row>
    <row r="77" ht="15.75" customHeight="1">
      <c r="A77" s="73"/>
      <c r="B77" s="73"/>
      <c r="C77" s="73"/>
      <c r="D77" s="73"/>
      <c r="E77" s="88"/>
      <c r="F77" s="87" t="s">
        <v>2656</v>
      </c>
      <c r="G77" s="73"/>
      <c r="H77" s="73"/>
      <c r="I77" s="73"/>
      <c r="J77" s="73"/>
      <c r="K77" s="73"/>
      <c r="L77" s="73"/>
      <c r="M77" s="73"/>
      <c r="N77" s="73"/>
      <c r="O77" s="73"/>
      <c r="P77" s="11" t="s">
        <v>1240</v>
      </c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</row>
    <row r="78" ht="15.75" customHeight="1">
      <c r="A78" s="73"/>
      <c r="B78" s="73"/>
      <c r="C78" s="73"/>
      <c r="D78" s="73"/>
      <c r="E78" s="88"/>
      <c r="F78" s="87" t="s">
        <v>2657</v>
      </c>
      <c r="G78" s="73"/>
      <c r="H78" s="73"/>
      <c r="I78" s="73"/>
      <c r="J78" s="73"/>
      <c r="K78" s="73"/>
      <c r="L78" s="73"/>
      <c r="M78" s="73"/>
      <c r="N78" s="73"/>
      <c r="O78" s="73"/>
      <c r="P78" s="11" t="s">
        <v>1241</v>
      </c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</row>
    <row r="79" ht="15.75" customHeight="1">
      <c r="A79" s="73"/>
      <c r="B79" s="73"/>
      <c r="C79" s="73"/>
      <c r="D79" s="73"/>
      <c r="E79" s="88"/>
      <c r="F79" s="87" t="s">
        <v>2658</v>
      </c>
      <c r="G79" s="73"/>
      <c r="H79" s="73"/>
      <c r="I79" s="73"/>
      <c r="J79" s="73"/>
      <c r="K79" s="73"/>
      <c r="L79" s="73"/>
      <c r="M79" s="73"/>
      <c r="N79" s="73"/>
      <c r="O79" s="73"/>
      <c r="P79" s="11" t="s">
        <v>1244</v>
      </c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</row>
    <row r="80" ht="15.75" customHeight="1">
      <c r="A80" s="73"/>
      <c r="B80" s="73"/>
      <c r="C80" s="73"/>
      <c r="D80" s="73"/>
      <c r="E80" s="88"/>
      <c r="F80" s="87" t="s">
        <v>2659</v>
      </c>
      <c r="G80" s="73"/>
      <c r="H80" s="73"/>
      <c r="I80" s="73"/>
      <c r="J80" s="73"/>
      <c r="K80" s="73"/>
      <c r="L80" s="73"/>
      <c r="M80" s="73"/>
      <c r="N80" s="73"/>
      <c r="O80" s="73"/>
      <c r="P80" s="11" t="s">
        <v>1245</v>
      </c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</row>
    <row r="81" ht="15.75" customHeight="1">
      <c r="A81" s="73"/>
      <c r="B81" s="73"/>
      <c r="C81" s="73"/>
      <c r="D81" s="73"/>
      <c r="E81" s="88"/>
      <c r="F81" s="87" t="s">
        <v>2660</v>
      </c>
      <c r="G81" s="73"/>
      <c r="H81" s="73"/>
      <c r="I81" s="73"/>
      <c r="J81" s="73"/>
      <c r="K81" s="73"/>
      <c r="L81" s="73"/>
      <c r="M81" s="73"/>
      <c r="N81" s="73"/>
      <c r="O81" s="73"/>
      <c r="P81" s="11" t="s">
        <v>1246</v>
      </c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</row>
    <row r="82" ht="15.75" customHeight="1">
      <c r="A82" s="73"/>
      <c r="B82" s="73"/>
      <c r="C82" s="73"/>
      <c r="D82" s="73"/>
      <c r="E82" s="88"/>
      <c r="F82" s="87" t="s">
        <v>2661</v>
      </c>
      <c r="G82" s="73"/>
      <c r="H82" s="73"/>
      <c r="I82" s="73"/>
      <c r="J82" s="73"/>
      <c r="K82" s="73"/>
      <c r="L82" s="73"/>
      <c r="M82" s="73"/>
      <c r="N82" s="73"/>
      <c r="O82" s="73"/>
      <c r="P82" s="11" t="s">
        <v>1247</v>
      </c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</row>
    <row r="83" ht="15.75" customHeight="1">
      <c r="A83" s="73"/>
      <c r="B83" s="73"/>
      <c r="C83" s="73"/>
      <c r="D83" s="73"/>
      <c r="E83" s="88"/>
      <c r="F83" s="87" t="s">
        <v>2662</v>
      </c>
      <c r="G83" s="73"/>
      <c r="H83" s="73"/>
      <c r="I83" s="73"/>
      <c r="J83" s="73"/>
      <c r="K83" s="73"/>
      <c r="L83" s="73"/>
      <c r="M83" s="73"/>
      <c r="N83" s="73"/>
      <c r="O83" s="73"/>
      <c r="P83" s="11" t="s">
        <v>1248</v>
      </c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</row>
    <row r="84" ht="15.75" customHeight="1">
      <c r="A84" s="73"/>
      <c r="B84" s="73"/>
      <c r="C84" s="73"/>
      <c r="D84" s="73"/>
      <c r="E84" s="88"/>
      <c r="F84" s="87" t="s">
        <v>2663</v>
      </c>
      <c r="G84" s="73"/>
      <c r="H84" s="73"/>
      <c r="I84" s="73"/>
      <c r="J84" s="73"/>
      <c r="K84" s="73"/>
      <c r="L84" s="73"/>
      <c r="M84" s="73"/>
      <c r="N84" s="73"/>
      <c r="O84" s="73"/>
      <c r="P84" s="11" t="s">
        <v>1249</v>
      </c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</row>
    <row r="85" ht="15.75" customHeight="1">
      <c r="A85" s="73"/>
      <c r="B85" s="73"/>
      <c r="C85" s="73"/>
      <c r="D85" s="73"/>
      <c r="E85" s="88"/>
      <c r="F85" s="87" t="s">
        <v>2664</v>
      </c>
      <c r="G85" s="73"/>
      <c r="H85" s="73"/>
      <c r="I85" s="73"/>
      <c r="J85" s="73"/>
      <c r="K85" s="73"/>
      <c r="L85" s="73"/>
      <c r="M85" s="73"/>
      <c r="N85" s="73"/>
      <c r="O85" s="73"/>
      <c r="P85" s="11" t="s">
        <v>1250</v>
      </c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</row>
    <row r="86" ht="15.75" customHeight="1">
      <c r="A86" s="73"/>
      <c r="B86" s="73"/>
      <c r="C86" s="73"/>
      <c r="D86" s="73"/>
      <c r="E86" s="88"/>
      <c r="F86" s="87" t="s">
        <v>2665</v>
      </c>
      <c r="G86" s="73"/>
      <c r="H86" s="73"/>
      <c r="I86" s="73"/>
      <c r="J86" s="73"/>
      <c r="K86" s="73"/>
      <c r="L86" s="73"/>
      <c r="M86" s="73"/>
      <c r="N86" s="73"/>
      <c r="O86" s="73"/>
      <c r="P86" s="11" t="s">
        <v>1251</v>
      </c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</row>
    <row r="87" ht="15.75" customHeight="1">
      <c r="A87" s="73"/>
      <c r="B87" s="73"/>
      <c r="C87" s="73"/>
      <c r="D87" s="73"/>
      <c r="E87" s="88"/>
      <c r="F87" s="87" t="s">
        <v>2666</v>
      </c>
      <c r="G87" s="73"/>
      <c r="H87" s="73"/>
      <c r="I87" s="73"/>
      <c r="J87" s="73"/>
      <c r="K87" s="73"/>
      <c r="L87" s="73"/>
      <c r="M87" s="73"/>
      <c r="N87" s="73"/>
      <c r="O87" s="73"/>
      <c r="P87" s="11" t="s">
        <v>1252</v>
      </c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</row>
    <row r="88" ht="15.75" customHeight="1">
      <c r="A88" s="73"/>
      <c r="B88" s="73"/>
      <c r="C88" s="73"/>
      <c r="D88" s="73"/>
      <c r="E88" s="88"/>
      <c r="F88" s="87" t="s">
        <v>2667</v>
      </c>
      <c r="G88" s="73"/>
      <c r="H88" s="73"/>
      <c r="I88" s="73"/>
      <c r="J88" s="73"/>
      <c r="K88" s="73"/>
      <c r="L88" s="73"/>
      <c r="M88" s="73"/>
      <c r="N88" s="73"/>
      <c r="O88" s="73"/>
      <c r="P88" s="11" t="s">
        <v>1253</v>
      </c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</row>
    <row r="89" ht="15.75" customHeight="1">
      <c r="A89" s="73"/>
      <c r="B89" s="73"/>
      <c r="C89" s="73"/>
      <c r="D89" s="73"/>
      <c r="E89" s="88"/>
      <c r="F89" s="87" t="s">
        <v>2668</v>
      </c>
      <c r="G89" s="73"/>
      <c r="H89" s="73"/>
      <c r="I89" s="73"/>
      <c r="J89" s="73"/>
      <c r="K89" s="73"/>
      <c r="L89" s="73"/>
      <c r="M89" s="73"/>
      <c r="N89" s="73"/>
      <c r="O89" s="73"/>
      <c r="P89" s="11" t="s">
        <v>1254</v>
      </c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</row>
    <row r="90" ht="15.75" customHeight="1">
      <c r="A90" s="73"/>
      <c r="B90" s="73"/>
      <c r="C90" s="73"/>
      <c r="D90" s="73"/>
      <c r="E90" s="88"/>
      <c r="F90" s="87" t="s">
        <v>2669</v>
      </c>
      <c r="G90" s="73"/>
      <c r="H90" s="73"/>
      <c r="I90" s="73"/>
      <c r="J90" s="73"/>
      <c r="K90" s="73"/>
      <c r="L90" s="73"/>
      <c r="M90" s="73"/>
      <c r="N90" s="73"/>
      <c r="O90" s="73"/>
      <c r="P90" s="11" t="s">
        <v>1257</v>
      </c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</row>
    <row r="91" ht="15.75" customHeight="1">
      <c r="A91" s="73"/>
      <c r="B91" s="73"/>
      <c r="C91" s="73"/>
      <c r="D91" s="73"/>
      <c r="E91" s="88"/>
      <c r="F91" s="87" t="s">
        <v>2670</v>
      </c>
      <c r="G91" s="73"/>
      <c r="H91" s="73"/>
      <c r="I91" s="73"/>
      <c r="J91" s="73"/>
      <c r="K91" s="73"/>
      <c r="L91" s="73"/>
      <c r="M91" s="73"/>
      <c r="N91" s="73"/>
      <c r="O91" s="73"/>
      <c r="P91" s="11" t="s">
        <v>1258</v>
      </c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</row>
    <row r="92" ht="15.75" customHeight="1">
      <c r="A92" s="73"/>
      <c r="B92" s="73"/>
      <c r="C92" s="73"/>
      <c r="D92" s="73"/>
      <c r="E92" s="88"/>
      <c r="F92" s="87" t="s">
        <v>2671</v>
      </c>
      <c r="G92" s="73"/>
      <c r="H92" s="73"/>
      <c r="I92" s="73"/>
      <c r="J92" s="73"/>
      <c r="K92" s="73"/>
      <c r="L92" s="73"/>
      <c r="M92" s="73"/>
      <c r="N92" s="73"/>
      <c r="O92" s="73"/>
      <c r="P92" s="11" t="s">
        <v>1259</v>
      </c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</row>
    <row r="93" ht="15.75" customHeight="1">
      <c r="A93" s="73"/>
      <c r="B93" s="73"/>
      <c r="C93" s="73"/>
      <c r="D93" s="73"/>
      <c r="E93" s="88"/>
      <c r="F93" s="87" t="s">
        <v>2672</v>
      </c>
      <c r="G93" s="73"/>
      <c r="H93" s="73"/>
      <c r="I93" s="73"/>
      <c r="J93" s="73"/>
      <c r="K93" s="73"/>
      <c r="L93" s="73"/>
      <c r="M93" s="73"/>
      <c r="N93" s="73"/>
      <c r="O93" s="73"/>
      <c r="P93" s="11" t="s">
        <v>1260</v>
      </c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</row>
    <row r="94" ht="15.75" customHeight="1">
      <c r="A94" s="73"/>
      <c r="B94" s="73"/>
      <c r="C94" s="73"/>
      <c r="D94" s="73"/>
      <c r="E94" s="88"/>
      <c r="F94" s="87" t="s">
        <v>2571</v>
      </c>
      <c r="G94" s="73"/>
      <c r="H94" s="73"/>
      <c r="I94" s="73"/>
      <c r="J94" s="73"/>
      <c r="K94" s="73"/>
      <c r="L94" s="73"/>
      <c r="M94" s="73"/>
      <c r="N94" s="73"/>
      <c r="O94" s="73"/>
      <c r="P94" s="11" t="s">
        <v>1263</v>
      </c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</row>
    <row r="95" ht="15.75" customHeight="1">
      <c r="A95" s="73"/>
      <c r="B95" s="73"/>
      <c r="C95" s="73"/>
      <c r="D95" s="73"/>
      <c r="E95" s="88"/>
      <c r="F95" s="87" t="s">
        <v>2673</v>
      </c>
      <c r="G95" s="73"/>
      <c r="H95" s="73"/>
      <c r="I95" s="73"/>
      <c r="J95" s="73"/>
      <c r="K95" s="73"/>
      <c r="L95" s="73"/>
      <c r="M95" s="73"/>
      <c r="N95" s="73"/>
      <c r="O95" s="73"/>
      <c r="P95" s="11" t="s">
        <v>1264</v>
      </c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</row>
    <row r="96" ht="15.75" customHeight="1">
      <c r="A96" s="73"/>
      <c r="B96" s="73"/>
      <c r="C96" s="73"/>
      <c r="D96" s="73"/>
      <c r="E96" s="88"/>
      <c r="F96" s="87" t="s">
        <v>2674</v>
      </c>
      <c r="G96" s="73"/>
      <c r="H96" s="73"/>
      <c r="I96" s="73"/>
      <c r="J96" s="73"/>
      <c r="K96" s="73"/>
      <c r="L96" s="73"/>
      <c r="M96" s="73"/>
      <c r="N96" s="73"/>
      <c r="O96" s="73"/>
      <c r="P96" s="11" t="s">
        <v>1265</v>
      </c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</row>
    <row r="97" ht="15.75" customHeight="1">
      <c r="A97" s="73"/>
      <c r="B97" s="73"/>
      <c r="C97" s="73"/>
      <c r="D97" s="73"/>
      <c r="E97" s="88"/>
      <c r="F97" s="87" t="s">
        <v>2675</v>
      </c>
      <c r="G97" s="73"/>
      <c r="H97" s="73"/>
      <c r="I97" s="73"/>
      <c r="J97" s="73"/>
      <c r="K97" s="73"/>
      <c r="L97" s="73"/>
      <c r="M97" s="73"/>
      <c r="N97" s="73"/>
      <c r="O97" s="73"/>
      <c r="P97" s="11" t="s">
        <v>1266</v>
      </c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</row>
    <row r="98" ht="15.75" customHeight="1">
      <c r="A98" s="73"/>
      <c r="B98" s="73"/>
      <c r="C98" s="73"/>
      <c r="D98" s="73"/>
      <c r="E98" s="88"/>
      <c r="F98" s="87" t="s">
        <v>2676</v>
      </c>
      <c r="G98" s="73"/>
      <c r="H98" s="73"/>
      <c r="I98" s="73"/>
      <c r="J98" s="73"/>
      <c r="K98" s="73"/>
      <c r="L98" s="73"/>
      <c r="M98" s="73"/>
      <c r="N98" s="73"/>
      <c r="O98" s="73"/>
      <c r="P98" s="11" t="s">
        <v>1267</v>
      </c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</row>
    <row r="99" ht="15.75" customHeight="1">
      <c r="A99" s="73"/>
      <c r="B99" s="73"/>
      <c r="C99" s="73"/>
      <c r="D99" s="73"/>
      <c r="E99" s="88"/>
      <c r="F99" s="87" t="s">
        <v>2677</v>
      </c>
      <c r="G99" s="73"/>
      <c r="H99" s="73"/>
      <c r="I99" s="73"/>
      <c r="J99" s="73"/>
      <c r="K99" s="73"/>
      <c r="L99" s="73"/>
      <c r="M99" s="73"/>
      <c r="N99" s="73"/>
      <c r="O99" s="73"/>
      <c r="P99" s="11" t="s">
        <v>1268</v>
      </c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</row>
    <row r="100" ht="15.75" customHeight="1">
      <c r="A100" s="73"/>
      <c r="B100" s="73"/>
      <c r="C100" s="73"/>
      <c r="D100" s="73"/>
      <c r="E100" s="88"/>
      <c r="F100" s="87" t="s">
        <v>2678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11" t="s">
        <v>1269</v>
      </c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</row>
    <row r="101" ht="15.75" customHeight="1">
      <c r="A101" s="73"/>
      <c r="B101" s="73"/>
      <c r="C101" s="73"/>
      <c r="D101" s="73"/>
      <c r="E101" s="88"/>
      <c r="F101" s="87" t="s">
        <v>2679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11" t="s">
        <v>1270</v>
      </c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</row>
    <row r="102" ht="15.75" customHeight="1">
      <c r="A102" s="73"/>
      <c r="B102" s="73"/>
      <c r="C102" s="73"/>
      <c r="D102" s="73"/>
      <c r="E102" s="88"/>
      <c r="F102" s="87" t="s">
        <v>2680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11" t="s">
        <v>1271</v>
      </c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</row>
    <row r="103" ht="15.75" customHeight="1">
      <c r="A103" s="73"/>
      <c r="B103" s="73"/>
      <c r="C103" s="73"/>
      <c r="D103" s="73"/>
      <c r="E103" s="88"/>
      <c r="F103" s="87" t="s">
        <v>2681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11" t="s">
        <v>1272</v>
      </c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</row>
    <row r="104" ht="15.75" customHeight="1">
      <c r="A104" s="73"/>
      <c r="B104" s="73"/>
      <c r="C104" s="73"/>
      <c r="D104" s="73"/>
      <c r="E104" s="88"/>
      <c r="F104" s="87" t="s">
        <v>2682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11" t="s">
        <v>1275</v>
      </c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</row>
    <row r="105" ht="15.75" customHeight="1">
      <c r="A105" s="73"/>
      <c r="B105" s="73"/>
      <c r="C105" s="73"/>
      <c r="D105" s="73"/>
      <c r="E105" s="88"/>
      <c r="F105" s="87" t="s">
        <v>2683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11" t="s">
        <v>1276</v>
      </c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</row>
    <row r="106" ht="15.75" customHeight="1">
      <c r="A106" s="73"/>
      <c r="B106" s="73"/>
      <c r="C106" s="73"/>
      <c r="D106" s="73"/>
      <c r="E106" s="88"/>
      <c r="F106" s="87" t="s">
        <v>2684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11" t="s">
        <v>1277</v>
      </c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</row>
    <row r="107" ht="15.75" customHeight="1">
      <c r="A107" s="73"/>
      <c r="B107" s="73"/>
      <c r="C107" s="73"/>
      <c r="D107" s="73"/>
      <c r="E107" s="88"/>
      <c r="F107" s="87" t="s">
        <v>2685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11" t="s">
        <v>1278</v>
      </c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</row>
    <row r="108" ht="15.75" customHeight="1">
      <c r="A108" s="73"/>
      <c r="B108" s="73"/>
      <c r="C108" s="73"/>
      <c r="D108" s="73"/>
      <c r="E108" s="88"/>
      <c r="F108" s="87" t="s">
        <v>2686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11" t="s">
        <v>1279</v>
      </c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</row>
    <row r="109" ht="15.75" customHeight="1">
      <c r="A109" s="73"/>
      <c r="B109" s="73"/>
      <c r="C109" s="73"/>
      <c r="D109" s="73"/>
      <c r="E109" s="88"/>
      <c r="F109" s="87" t="s">
        <v>2687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11" t="s">
        <v>1280</v>
      </c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</row>
    <row r="110" ht="15.75" customHeight="1">
      <c r="A110" s="73"/>
      <c r="B110" s="73"/>
      <c r="C110" s="73"/>
      <c r="D110" s="73"/>
      <c r="E110" s="88"/>
      <c r="F110" s="87" t="s">
        <v>2688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11" t="s">
        <v>1281</v>
      </c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</row>
    <row r="111" ht="15.75" customHeight="1">
      <c r="A111" s="73"/>
      <c r="B111" s="73"/>
      <c r="C111" s="73"/>
      <c r="D111" s="73"/>
      <c r="E111" s="88"/>
      <c r="F111" s="87" t="s">
        <v>2689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11" t="s">
        <v>1282</v>
      </c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</row>
    <row r="112" ht="15.75" customHeight="1">
      <c r="A112" s="73"/>
      <c r="B112" s="73"/>
      <c r="C112" s="73"/>
      <c r="D112" s="73"/>
      <c r="E112" s="88"/>
      <c r="F112" s="87" t="s">
        <v>2690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11" t="s">
        <v>1283</v>
      </c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</row>
    <row r="113" ht="15.75" customHeight="1">
      <c r="A113" s="73"/>
      <c r="B113" s="73"/>
      <c r="C113" s="73"/>
      <c r="D113" s="73"/>
      <c r="E113" s="88"/>
      <c r="F113" s="87" t="s">
        <v>2691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11" t="s">
        <v>1284</v>
      </c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</row>
    <row r="114" ht="15.75" customHeight="1">
      <c r="A114" s="73"/>
      <c r="B114" s="73"/>
      <c r="C114" s="73"/>
      <c r="D114" s="73"/>
      <c r="E114" s="88"/>
      <c r="F114" s="87" t="s">
        <v>2692</v>
      </c>
      <c r="G114" s="73"/>
      <c r="H114" s="73"/>
      <c r="I114" s="73"/>
      <c r="J114" s="73"/>
      <c r="K114" s="73"/>
      <c r="L114" s="73"/>
      <c r="M114" s="73"/>
      <c r="N114" s="73"/>
      <c r="O114" s="73"/>
      <c r="P114" s="11" t="s">
        <v>1287</v>
      </c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</row>
    <row r="115" ht="15.75" customHeight="1">
      <c r="A115" s="73"/>
      <c r="B115" s="73"/>
      <c r="C115" s="73"/>
      <c r="D115" s="73"/>
      <c r="E115" s="88"/>
      <c r="F115" s="87" t="s">
        <v>2693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11" t="s">
        <v>1288</v>
      </c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</row>
    <row r="116" ht="15.75" customHeight="1">
      <c r="A116" s="73"/>
      <c r="B116" s="73"/>
      <c r="C116" s="73"/>
      <c r="D116" s="73"/>
      <c r="E116" s="88"/>
      <c r="F116" s="87" t="s">
        <v>2694</v>
      </c>
      <c r="G116" s="73"/>
      <c r="H116" s="73"/>
      <c r="I116" s="73"/>
      <c r="J116" s="73"/>
      <c r="K116" s="73"/>
      <c r="L116" s="73"/>
      <c r="M116" s="73"/>
      <c r="N116" s="73"/>
      <c r="O116" s="73"/>
      <c r="P116" s="11" t="s">
        <v>1289</v>
      </c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</row>
    <row r="117" ht="15.75" customHeight="1">
      <c r="A117" s="73"/>
      <c r="B117" s="73"/>
      <c r="C117" s="73"/>
      <c r="D117" s="73"/>
      <c r="E117" s="88"/>
      <c r="F117" s="87" t="s">
        <v>2695</v>
      </c>
      <c r="G117" s="73"/>
      <c r="H117" s="73"/>
      <c r="I117" s="73"/>
      <c r="J117" s="73"/>
      <c r="K117" s="73"/>
      <c r="L117" s="73"/>
      <c r="M117" s="73"/>
      <c r="N117" s="73"/>
      <c r="O117" s="73"/>
      <c r="P117" s="11" t="s">
        <v>1290</v>
      </c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</row>
    <row r="118" ht="15.75" customHeight="1">
      <c r="A118" s="73"/>
      <c r="B118" s="73"/>
      <c r="C118" s="73"/>
      <c r="D118" s="73"/>
      <c r="E118" s="88"/>
      <c r="F118" s="87" t="s">
        <v>2696</v>
      </c>
      <c r="G118" s="73"/>
      <c r="H118" s="73"/>
      <c r="I118" s="73"/>
      <c r="J118" s="73"/>
      <c r="K118" s="73"/>
      <c r="L118" s="73"/>
      <c r="M118" s="73"/>
      <c r="N118" s="73"/>
      <c r="O118" s="73"/>
      <c r="P118" s="11" t="s">
        <v>1291</v>
      </c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</row>
    <row r="119" ht="15.75" customHeight="1">
      <c r="A119" s="73"/>
      <c r="B119" s="73"/>
      <c r="C119" s="73"/>
      <c r="D119" s="73"/>
      <c r="E119" s="88"/>
      <c r="F119" s="87" t="s">
        <v>2697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11" t="s">
        <v>1292</v>
      </c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</row>
    <row r="120" ht="15.75" customHeight="1">
      <c r="A120" s="73"/>
      <c r="B120" s="73"/>
      <c r="C120" s="73"/>
      <c r="D120" s="73"/>
      <c r="E120" s="88"/>
      <c r="F120" s="87" t="s">
        <v>2698</v>
      </c>
      <c r="G120" s="73"/>
      <c r="H120" s="73"/>
      <c r="I120" s="73"/>
      <c r="J120" s="73"/>
      <c r="K120" s="73"/>
      <c r="L120" s="73"/>
      <c r="M120" s="73"/>
      <c r="N120" s="73"/>
      <c r="O120" s="73"/>
      <c r="P120" s="11" t="s">
        <v>1293</v>
      </c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</row>
    <row r="121" ht="15.75" customHeight="1">
      <c r="A121" s="73"/>
      <c r="B121" s="73"/>
      <c r="C121" s="73"/>
      <c r="D121" s="73"/>
      <c r="E121" s="88"/>
      <c r="F121" s="87" t="s">
        <v>2699</v>
      </c>
      <c r="G121" s="73"/>
      <c r="H121" s="73"/>
      <c r="I121" s="73"/>
      <c r="J121" s="73"/>
      <c r="K121" s="73"/>
      <c r="L121" s="73"/>
      <c r="M121" s="73"/>
      <c r="N121" s="73"/>
      <c r="O121" s="73"/>
      <c r="P121" s="11" t="s">
        <v>1294</v>
      </c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</row>
    <row r="122" ht="15.75" customHeight="1">
      <c r="A122" s="73"/>
      <c r="B122" s="73"/>
      <c r="C122" s="73"/>
      <c r="D122" s="73"/>
      <c r="E122" s="88"/>
      <c r="F122" s="87" t="s">
        <v>2700</v>
      </c>
      <c r="G122" s="73"/>
      <c r="H122" s="73"/>
      <c r="I122" s="73"/>
      <c r="J122" s="73"/>
      <c r="K122" s="73"/>
      <c r="L122" s="73"/>
      <c r="M122" s="73"/>
      <c r="N122" s="73"/>
      <c r="O122" s="73"/>
      <c r="P122" s="11" t="s">
        <v>1295</v>
      </c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</row>
    <row r="123" ht="15.75" customHeight="1">
      <c r="A123" s="73"/>
      <c r="B123" s="73"/>
      <c r="C123" s="73"/>
      <c r="D123" s="73"/>
      <c r="E123" s="88"/>
      <c r="F123" s="87" t="s">
        <v>2701</v>
      </c>
      <c r="G123" s="73"/>
      <c r="H123" s="73"/>
      <c r="I123" s="73"/>
      <c r="J123" s="73"/>
      <c r="K123" s="73"/>
      <c r="L123" s="73"/>
      <c r="M123" s="73"/>
      <c r="N123" s="73"/>
      <c r="O123" s="73"/>
      <c r="P123" s="11" t="s">
        <v>1296</v>
      </c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</row>
    <row r="124" ht="15.75" customHeight="1">
      <c r="A124" s="73"/>
      <c r="B124" s="73"/>
      <c r="C124" s="73"/>
      <c r="D124" s="73"/>
      <c r="E124" s="88"/>
      <c r="F124" s="87" t="s">
        <v>2702</v>
      </c>
      <c r="G124" s="73"/>
      <c r="H124" s="73"/>
      <c r="I124" s="73"/>
      <c r="J124" s="73"/>
      <c r="K124" s="73"/>
      <c r="L124" s="73"/>
      <c r="M124" s="73"/>
      <c r="N124" s="73"/>
      <c r="O124" s="73"/>
      <c r="P124" s="11" t="s">
        <v>1299</v>
      </c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</row>
    <row r="125" ht="15.75" customHeight="1">
      <c r="A125" s="73"/>
      <c r="B125" s="73"/>
      <c r="C125" s="73"/>
      <c r="D125" s="73"/>
      <c r="E125" s="88"/>
      <c r="F125" s="87" t="s">
        <v>2703</v>
      </c>
      <c r="G125" s="73"/>
      <c r="H125" s="73"/>
      <c r="I125" s="73"/>
      <c r="J125" s="73"/>
      <c r="K125" s="73"/>
      <c r="L125" s="73"/>
      <c r="M125" s="73"/>
      <c r="N125" s="73"/>
      <c r="O125" s="73"/>
      <c r="P125" s="11" t="s">
        <v>1300</v>
      </c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</row>
    <row r="126" ht="15.75" customHeight="1">
      <c r="A126" s="73"/>
      <c r="B126" s="73"/>
      <c r="C126" s="73"/>
      <c r="D126" s="73"/>
      <c r="E126" s="88"/>
      <c r="F126" s="87" t="s">
        <v>2704</v>
      </c>
      <c r="G126" s="73"/>
      <c r="H126" s="73"/>
      <c r="I126" s="73"/>
      <c r="J126" s="73"/>
      <c r="K126" s="73"/>
      <c r="L126" s="73"/>
      <c r="M126" s="73"/>
      <c r="N126" s="73"/>
      <c r="O126" s="73"/>
      <c r="P126" s="11" t="s">
        <v>1301</v>
      </c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</row>
    <row r="127" ht="15.75" customHeight="1">
      <c r="A127" s="73"/>
      <c r="B127" s="73"/>
      <c r="C127" s="73"/>
      <c r="D127" s="73"/>
      <c r="E127" s="88"/>
      <c r="F127" s="87" t="s">
        <v>2705</v>
      </c>
      <c r="G127" s="73"/>
      <c r="H127" s="73"/>
      <c r="I127" s="73"/>
      <c r="J127" s="73"/>
      <c r="K127" s="73"/>
      <c r="L127" s="73"/>
      <c r="M127" s="73"/>
      <c r="N127" s="73"/>
      <c r="O127" s="73"/>
      <c r="P127" s="11" t="s">
        <v>1302</v>
      </c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</row>
    <row r="128" ht="15.75" customHeight="1">
      <c r="A128" s="73"/>
      <c r="B128" s="73"/>
      <c r="C128" s="73"/>
      <c r="D128" s="73"/>
      <c r="E128" s="88"/>
      <c r="F128" s="87" t="s">
        <v>2706</v>
      </c>
      <c r="G128" s="73"/>
      <c r="H128" s="73"/>
      <c r="I128" s="73"/>
      <c r="J128" s="73"/>
      <c r="K128" s="73"/>
      <c r="L128" s="73"/>
      <c r="M128" s="73"/>
      <c r="N128" s="73"/>
      <c r="O128" s="73"/>
      <c r="P128" s="11" t="s">
        <v>1303</v>
      </c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</row>
    <row r="129" ht="15.75" customHeight="1">
      <c r="A129" s="73"/>
      <c r="B129" s="73"/>
      <c r="C129" s="73"/>
      <c r="D129" s="73"/>
      <c r="E129" s="88"/>
      <c r="F129" s="87" t="s">
        <v>2707</v>
      </c>
      <c r="G129" s="73"/>
      <c r="H129" s="73"/>
      <c r="I129" s="73"/>
      <c r="J129" s="73"/>
      <c r="K129" s="73"/>
      <c r="L129" s="73"/>
      <c r="M129" s="73"/>
      <c r="N129" s="73"/>
      <c r="O129" s="73"/>
      <c r="P129" s="11" t="s">
        <v>1304</v>
      </c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</row>
    <row r="130" ht="15.75" customHeight="1">
      <c r="A130" s="73"/>
      <c r="B130" s="73"/>
      <c r="C130" s="73"/>
      <c r="D130" s="73"/>
      <c r="E130" s="88"/>
      <c r="F130" s="87" t="s">
        <v>2708</v>
      </c>
      <c r="G130" s="73"/>
      <c r="H130" s="73"/>
      <c r="I130" s="73"/>
      <c r="J130" s="73"/>
      <c r="K130" s="73"/>
      <c r="L130" s="73"/>
      <c r="M130" s="73"/>
      <c r="N130" s="73"/>
      <c r="O130" s="73"/>
      <c r="P130" s="11" t="s">
        <v>1305</v>
      </c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</row>
    <row r="131" ht="15.75" customHeight="1">
      <c r="A131" s="73"/>
      <c r="B131" s="73"/>
      <c r="C131" s="73"/>
      <c r="D131" s="73"/>
      <c r="E131" s="88"/>
      <c r="F131" s="87" t="s">
        <v>2709</v>
      </c>
      <c r="G131" s="73"/>
      <c r="H131" s="73"/>
      <c r="I131" s="73"/>
      <c r="J131" s="73"/>
      <c r="K131" s="73"/>
      <c r="L131" s="73"/>
      <c r="M131" s="73"/>
      <c r="N131" s="73"/>
      <c r="O131" s="73"/>
      <c r="P131" s="11" t="s">
        <v>1306</v>
      </c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</row>
    <row r="132" ht="15.75" customHeight="1">
      <c r="A132" s="73"/>
      <c r="B132" s="73"/>
      <c r="C132" s="73"/>
      <c r="D132" s="73"/>
      <c r="E132" s="88"/>
      <c r="F132" s="87" t="s">
        <v>2710</v>
      </c>
      <c r="G132" s="73"/>
      <c r="H132" s="73"/>
      <c r="I132" s="73"/>
      <c r="J132" s="73"/>
      <c r="K132" s="73"/>
      <c r="L132" s="73"/>
      <c r="M132" s="73"/>
      <c r="N132" s="73"/>
      <c r="O132" s="73"/>
      <c r="P132" s="11" t="s">
        <v>1309</v>
      </c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</row>
    <row r="133" ht="15.75" customHeight="1">
      <c r="A133" s="73"/>
      <c r="B133" s="73"/>
      <c r="C133" s="73"/>
      <c r="D133" s="73"/>
      <c r="E133" s="88"/>
      <c r="F133" s="87" t="s">
        <v>2711</v>
      </c>
      <c r="G133" s="73"/>
      <c r="H133" s="73"/>
      <c r="I133" s="73"/>
      <c r="J133" s="73"/>
      <c r="K133" s="73"/>
      <c r="L133" s="73"/>
      <c r="M133" s="73"/>
      <c r="N133" s="73"/>
      <c r="O133" s="73"/>
      <c r="P133" s="11" t="s">
        <v>1310</v>
      </c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</row>
    <row r="134" ht="15.75" customHeight="1">
      <c r="A134" s="73"/>
      <c r="B134" s="73"/>
      <c r="C134" s="73"/>
      <c r="D134" s="73"/>
      <c r="E134" s="88"/>
      <c r="F134" s="87" t="s">
        <v>2712</v>
      </c>
      <c r="G134" s="73"/>
      <c r="H134" s="73"/>
      <c r="I134" s="73"/>
      <c r="J134" s="73"/>
      <c r="K134" s="73"/>
      <c r="L134" s="73"/>
      <c r="M134" s="73"/>
      <c r="N134" s="73"/>
      <c r="O134" s="73"/>
      <c r="P134" s="11" t="s">
        <v>1311</v>
      </c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</row>
    <row r="135" ht="15.75" customHeight="1">
      <c r="A135" s="73"/>
      <c r="B135" s="73"/>
      <c r="C135" s="73"/>
      <c r="D135" s="73"/>
      <c r="E135" s="88"/>
      <c r="F135" s="87" t="s">
        <v>2713</v>
      </c>
      <c r="G135" s="73"/>
      <c r="H135" s="73"/>
      <c r="I135" s="73"/>
      <c r="J135" s="73"/>
      <c r="K135" s="73"/>
      <c r="L135" s="73"/>
      <c r="M135" s="73"/>
      <c r="N135" s="73"/>
      <c r="O135" s="73"/>
      <c r="P135" s="11" t="s">
        <v>1312</v>
      </c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</row>
    <row r="136" ht="15.75" customHeight="1">
      <c r="A136" s="73"/>
      <c r="B136" s="73"/>
      <c r="C136" s="73"/>
      <c r="D136" s="73"/>
      <c r="E136" s="88"/>
      <c r="F136" s="87" t="s">
        <v>2714</v>
      </c>
      <c r="G136" s="73"/>
      <c r="H136" s="73"/>
      <c r="I136" s="73"/>
      <c r="J136" s="73"/>
      <c r="K136" s="73"/>
      <c r="L136" s="73"/>
      <c r="M136" s="73"/>
      <c r="N136" s="73"/>
      <c r="O136" s="73"/>
      <c r="P136" s="11" t="s">
        <v>1313</v>
      </c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</row>
    <row r="137" ht="15.75" customHeight="1">
      <c r="A137" s="73"/>
      <c r="B137" s="73"/>
      <c r="C137" s="73"/>
      <c r="D137" s="73"/>
      <c r="E137" s="88"/>
      <c r="F137" s="87" t="s">
        <v>2715</v>
      </c>
      <c r="G137" s="73"/>
      <c r="H137" s="73"/>
      <c r="I137" s="73"/>
      <c r="J137" s="73"/>
      <c r="K137" s="73"/>
      <c r="L137" s="73"/>
      <c r="M137" s="73"/>
      <c r="N137" s="73"/>
      <c r="O137" s="73"/>
      <c r="P137" s="11" t="s">
        <v>1314</v>
      </c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</row>
    <row r="138" ht="15.75" customHeight="1">
      <c r="A138" s="73"/>
      <c r="B138" s="73"/>
      <c r="C138" s="73"/>
      <c r="D138" s="73"/>
      <c r="E138" s="88"/>
      <c r="F138" s="87" t="s">
        <v>2716</v>
      </c>
      <c r="G138" s="73"/>
      <c r="H138" s="73"/>
      <c r="I138" s="73"/>
      <c r="J138" s="73"/>
      <c r="K138" s="73"/>
      <c r="L138" s="73"/>
      <c r="M138" s="73"/>
      <c r="N138" s="73"/>
      <c r="O138" s="73"/>
      <c r="P138" s="11" t="s">
        <v>1317</v>
      </c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</row>
    <row r="139" ht="15.75" customHeight="1">
      <c r="A139" s="73"/>
      <c r="B139" s="73"/>
      <c r="C139" s="73"/>
      <c r="D139" s="73"/>
      <c r="E139" s="88"/>
      <c r="F139" s="87" t="s">
        <v>2717</v>
      </c>
      <c r="G139" s="73"/>
      <c r="H139" s="73"/>
      <c r="I139" s="73"/>
      <c r="J139" s="73"/>
      <c r="K139" s="73"/>
      <c r="L139" s="73"/>
      <c r="M139" s="73"/>
      <c r="N139" s="73"/>
      <c r="O139" s="73"/>
      <c r="P139" s="11" t="s">
        <v>1318</v>
      </c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</row>
    <row r="140" ht="15.75" customHeight="1">
      <c r="A140" s="73"/>
      <c r="B140" s="73"/>
      <c r="C140" s="73"/>
      <c r="D140" s="73"/>
      <c r="E140" s="88"/>
      <c r="F140" s="87" t="s">
        <v>2718</v>
      </c>
      <c r="G140" s="73"/>
      <c r="H140" s="73"/>
      <c r="I140" s="73"/>
      <c r="J140" s="73"/>
      <c r="K140" s="73"/>
      <c r="L140" s="73"/>
      <c r="M140" s="73"/>
      <c r="N140" s="73"/>
      <c r="O140" s="73"/>
      <c r="P140" s="11" t="s">
        <v>1319</v>
      </c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</row>
    <row r="141" ht="15.75" customHeight="1">
      <c r="A141" s="73"/>
      <c r="B141" s="73"/>
      <c r="C141" s="73"/>
      <c r="D141" s="73"/>
      <c r="E141" s="88"/>
      <c r="F141" s="87" t="s">
        <v>2719</v>
      </c>
      <c r="G141" s="73"/>
      <c r="H141" s="73"/>
      <c r="I141" s="73"/>
      <c r="J141" s="73"/>
      <c r="K141" s="73"/>
      <c r="L141" s="73"/>
      <c r="M141" s="73"/>
      <c r="N141" s="73"/>
      <c r="O141" s="73"/>
      <c r="P141" s="11" t="s">
        <v>1320</v>
      </c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</row>
    <row r="142" ht="15.75" customHeight="1">
      <c r="A142" s="73"/>
      <c r="B142" s="73"/>
      <c r="C142" s="73"/>
      <c r="D142" s="73"/>
      <c r="E142" s="88"/>
      <c r="F142" s="87" t="s">
        <v>2720</v>
      </c>
      <c r="G142" s="73"/>
      <c r="H142" s="73"/>
      <c r="I142" s="73"/>
      <c r="J142" s="73"/>
      <c r="K142" s="73"/>
      <c r="L142" s="73"/>
      <c r="M142" s="73"/>
      <c r="N142" s="73"/>
      <c r="O142" s="73"/>
      <c r="P142" s="11" t="s">
        <v>1321</v>
      </c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</row>
    <row r="143" ht="15.75" customHeight="1">
      <c r="A143" s="73"/>
      <c r="B143" s="73"/>
      <c r="C143" s="73"/>
      <c r="D143" s="73"/>
      <c r="E143" s="88"/>
      <c r="F143" s="87" t="s">
        <v>2721</v>
      </c>
      <c r="G143" s="73"/>
      <c r="H143" s="73"/>
      <c r="I143" s="73"/>
      <c r="J143" s="73"/>
      <c r="K143" s="73"/>
      <c r="L143" s="73"/>
      <c r="M143" s="73"/>
      <c r="N143" s="73"/>
      <c r="O143" s="73"/>
      <c r="P143" s="11" t="s">
        <v>1322</v>
      </c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</row>
    <row r="144" ht="15.75" customHeight="1">
      <c r="A144" s="73"/>
      <c r="B144" s="73"/>
      <c r="C144" s="73"/>
      <c r="D144" s="73"/>
      <c r="E144" s="88"/>
      <c r="F144" s="87" t="s">
        <v>2722</v>
      </c>
      <c r="G144" s="73"/>
      <c r="H144" s="73"/>
      <c r="I144" s="73"/>
      <c r="J144" s="73"/>
      <c r="K144" s="73"/>
      <c r="L144" s="73"/>
      <c r="M144" s="73"/>
      <c r="N144" s="73"/>
      <c r="O144" s="73"/>
      <c r="P144" s="11" t="s">
        <v>1323</v>
      </c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</row>
    <row r="145" ht="15.75" customHeight="1">
      <c r="A145" s="73"/>
      <c r="B145" s="73"/>
      <c r="C145" s="73"/>
      <c r="D145" s="73"/>
      <c r="E145" s="88"/>
      <c r="F145" s="87" t="s">
        <v>2723</v>
      </c>
      <c r="G145" s="73"/>
      <c r="H145" s="73"/>
      <c r="I145" s="73"/>
      <c r="J145" s="73"/>
      <c r="K145" s="73"/>
      <c r="L145" s="73"/>
      <c r="M145" s="73"/>
      <c r="N145" s="73"/>
      <c r="O145" s="73"/>
      <c r="P145" s="11" t="s">
        <v>1324</v>
      </c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</row>
    <row r="146" ht="15.75" customHeight="1">
      <c r="A146" s="73"/>
      <c r="B146" s="73"/>
      <c r="C146" s="73"/>
      <c r="D146" s="73"/>
      <c r="E146" s="88"/>
      <c r="F146" s="87" t="s">
        <v>2724</v>
      </c>
      <c r="G146" s="73"/>
      <c r="H146" s="73"/>
      <c r="I146" s="73"/>
      <c r="J146" s="73"/>
      <c r="K146" s="73"/>
      <c r="L146" s="73"/>
      <c r="M146" s="73"/>
      <c r="N146" s="73"/>
      <c r="O146" s="73"/>
      <c r="P146" s="11" t="s">
        <v>1325</v>
      </c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</row>
    <row r="147" ht="15.75" customHeight="1">
      <c r="A147" s="73"/>
      <c r="B147" s="73"/>
      <c r="C147" s="73"/>
      <c r="D147" s="73"/>
      <c r="E147" s="88"/>
      <c r="F147" s="87" t="s">
        <v>2725</v>
      </c>
      <c r="G147" s="73"/>
      <c r="H147" s="73"/>
      <c r="I147" s="73"/>
      <c r="J147" s="73"/>
      <c r="K147" s="73"/>
      <c r="L147" s="73"/>
      <c r="M147" s="73"/>
      <c r="N147" s="73"/>
      <c r="O147" s="73"/>
      <c r="P147" s="11" t="s">
        <v>1326</v>
      </c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</row>
    <row r="148" ht="15.75" customHeight="1">
      <c r="A148" s="73"/>
      <c r="B148" s="73"/>
      <c r="C148" s="73"/>
      <c r="D148" s="73"/>
      <c r="E148" s="88"/>
      <c r="F148" s="87" t="s">
        <v>2726</v>
      </c>
      <c r="G148" s="73"/>
      <c r="H148" s="73"/>
      <c r="I148" s="73"/>
      <c r="J148" s="73"/>
      <c r="K148" s="73"/>
      <c r="L148" s="73"/>
      <c r="M148" s="73"/>
      <c r="N148" s="73"/>
      <c r="O148" s="73"/>
      <c r="P148" s="11" t="s">
        <v>1327</v>
      </c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</row>
    <row r="149" ht="15.75" customHeight="1">
      <c r="A149" s="73"/>
      <c r="B149" s="73"/>
      <c r="C149" s="73"/>
      <c r="D149" s="73"/>
      <c r="E149" s="88"/>
      <c r="F149" s="87" t="s">
        <v>2727</v>
      </c>
      <c r="G149" s="73"/>
      <c r="H149" s="73"/>
      <c r="I149" s="73"/>
      <c r="J149" s="73"/>
      <c r="K149" s="73"/>
      <c r="L149" s="73"/>
      <c r="M149" s="73"/>
      <c r="N149" s="73"/>
      <c r="O149" s="73"/>
      <c r="P149" s="11" t="s">
        <v>1424</v>
      </c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</row>
    <row r="150" ht="15.75" customHeight="1">
      <c r="A150" s="73"/>
      <c r="B150" s="73"/>
      <c r="C150" s="73"/>
      <c r="D150" s="73"/>
      <c r="E150" s="88"/>
      <c r="F150" s="87" t="s">
        <v>2583</v>
      </c>
      <c r="G150" s="73"/>
      <c r="H150" s="73"/>
      <c r="I150" s="73"/>
      <c r="J150" s="73"/>
      <c r="K150" s="73"/>
      <c r="L150" s="73"/>
      <c r="M150" s="73"/>
      <c r="N150" s="73"/>
      <c r="O150" s="73"/>
      <c r="P150" s="11" t="s">
        <v>1330</v>
      </c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</row>
    <row r="151" ht="15.75" customHeight="1">
      <c r="A151" s="73"/>
      <c r="B151" s="73"/>
      <c r="C151" s="73"/>
      <c r="D151" s="73"/>
      <c r="E151" s="88"/>
      <c r="F151" s="87" t="s">
        <v>2728</v>
      </c>
      <c r="G151" s="73"/>
      <c r="H151" s="73"/>
      <c r="I151" s="73"/>
      <c r="J151" s="73"/>
      <c r="K151" s="73"/>
      <c r="L151" s="73"/>
      <c r="M151" s="73"/>
      <c r="N151" s="73"/>
      <c r="O151" s="73"/>
      <c r="P151" s="11" t="s">
        <v>1331</v>
      </c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</row>
    <row r="152" ht="15.75" customHeight="1">
      <c r="A152" s="73"/>
      <c r="B152" s="73"/>
      <c r="C152" s="73"/>
      <c r="D152" s="73"/>
      <c r="E152" s="88"/>
      <c r="F152" s="87" t="s">
        <v>2729</v>
      </c>
      <c r="G152" s="73"/>
      <c r="H152" s="73"/>
      <c r="I152" s="73"/>
      <c r="J152" s="73"/>
      <c r="K152" s="73"/>
      <c r="L152" s="73"/>
      <c r="M152" s="73"/>
      <c r="N152" s="73"/>
      <c r="O152" s="73"/>
      <c r="P152" s="11" t="s">
        <v>1332</v>
      </c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</row>
    <row r="153" ht="15.75" customHeight="1">
      <c r="A153" s="73"/>
      <c r="B153" s="73"/>
      <c r="C153" s="73"/>
      <c r="D153" s="73"/>
      <c r="E153" s="88"/>
      <c r="F153" s="87" t="s">
        <v>2730</v>
      </c>
      <c r="G153" s="73"/>
      <c r="H153" s="73"/>
      <c r="I153" s="73"/>
      <c r="J153" s="73"/>
      <c r="K153" s="73"/>
      <c r="L153" s="73"/>
      <c r="M153" s="73"/>
      <c r="N153" s="73"/>
      <c r="O153" s="73"/>
      <c r="P153" s="11" t="s">
        <v>1333</v>
      </c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</row>
    <row r="154" ht="15.75" customHeight="1">
      <c r="A154" s="73"/>
      <c r="B154" s="73"/>
      <c r="C154" s="73"/>
      <c r="D154" s="73"/>
      <c r="E154" s="88"/>
      <c r="F154" s="87" t="s">
        <v>2731</v>
      </c>
      <c r="G154" s="73"/>
      <c r="H154" s="73"/>
      <c r="I154" s="73"/>
      <c r="J154" s="73"/>
      <c r="K154" s="73"/>
      <c r="L154" s="73"/>
      <c r="M154" s="73"/>
      <c r="N154" s="73"/>
      <c r="O154" s="73"/>
      <c r="P154" s="11" t="s">
        <v>1334</v>
      </c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</row>
    <row r="155" ht="15.75" customHeight="1">
      <c r="A155" s="73"/>
      <c r="B155" s="73"/>
      <c r="C155" s="73"/>
      <c r="D155" s="73"/>
      <c r="E155" s="88"/>
      <c r="F155" s="87" t="s">
        <v>2732</v>
      </c>
      <c r="G155" s="73"/>
      <c r="H155" s="73"/>
      <c r="I155" s="73"/>
      <c r="J155" s="73"/>
      <c r="K155" s="73"/>
      <c r="L155" s="73"/>
      <c r="M155" s="73"/>
      <c r="N155" s="73"/>
      <c r="O155" s="73"/>
      <c r="P155" s="11" t="s">
        <v>1335</v>
      </c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</row>
    <row r="156" ht="15.75" customHeight="1">
      <c r="A156" s="73"/>
      <c r="B156" s="73"/>
      <c r="C156" s="73"/>
      <c r="D156" s="73"/>
      <c r="E156" s="88"/>
      <c r="F156" s="87" t="s">
        <v>2733</v>
      </c>
      <c r="G156" s="73"/>
      <c r="H156" s="73"/>
      <c r="I156" s="73"/>
      <c r="J156" s="73"/>
      <c r="K156" s="73"/>
      <c r="L156" s="73"/>
      <c r="M156" s="73"/>
      <c r="N156" s="73"/>
      <c r="O156" s="73"/>
      <c r="P156" s="11" t="s">
        <v>1336</v>
      </c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</row>
    <row r="157" ht="15.75" customHeight="1">
      <c r="A157" s="73"/>
      <c r="B157" s="73"/>
      <c r="C157" s="73"/>
      <c r="D157" s="73"/>
      <c r="E157" s="88"/>
      <c r="F157" s="87" t="s">
        <v>2734</v>
      </c>
      <c r="G157" s="73"/>
      <c r="H157" s="73"/>
      <c r="I157" s="73"/>
      <c r="J157" s="73"/>
      <c r="K157" s="73"/>
      <c r="L157" s="73"/>
      <c r="M157" s="73"/>
      <c r="N157" s="73"/>
      <c r="O157" s="73"/>
      <c r="P157" s="11" t="s">
        <v>1337</v>
      </c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</row>
    <row r="158" ht="15.75" customHeight="1">
      <c r="A158" s="73"/>
      <c r="B158" s="73"/>
      <c r="C158" s="73"/>
      <c r="D158" s="73"/>
      <c r="E158" s="88"/>
      <c r="F158" s="87" t="s">
        <v>2735</v>
      </c>
      <c r="G158" s="73"/>
      <c r="H158" s="73"/>
      <c r="I158" s="73"/>
      <c r="J158" s="73"/>
      <c r="K158" s="73"/>
      <c r="L158" s="73"/>
      <c r="M158" s="73"/>
      <c r="N158" s="73"/>
      <c r="O158" s="73"/>
      <c r="P158" s="11" t="s">
        <v>1340</v>
      </c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</row>
    <row r="159" ht="15.75" customHeight="1">
      <c r="A159" s="73"/>
      <c r="B159" s="73"/>
      <c r="C159" s="73"/>
      <c r="D159" s="73"/>
      <c r="E159" s="88"/>
      <c r="F159" s="87" t="s">
        <v>2736</v>
      </c>
      <c r="G159" s="73"/>
      <c r="H159" s="73"/>
      <c r="I159" s="73"/>
      <c r="J159" s="73"/>
      <c r="K159" s="73"/>
      <c r="L159" s="73"/>
      <c r="M159" s="73"/>
      <c r="N159" s="73"/>
      <c r="O159" s="73"/>
      <c r="P159" s="11" t="s">
        <v>1341</v>
      </c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</row>
    <row r="160" ht="15.75" customHeight="1">
      <c r="A160" s="73"/>
      <c r="B160" s="73"/>
      <c r="C160" s="73"/>
      <c r="D160" s="73"/>
      <c r="E160" s="88"/>
      <c r="F160" s="87" t="s">
        <v>2737</v>
      </c>
      <c r="G160" s="73"/>
      <c r="H160" s="73"/>
      <c r="I160" s="73"/>
      <c r="J160" s="73"/>
      <c r="K160" s="73"/>
      <c r="L160" s="73"/>
      <c r="M160" s="73"/>
      <c r="N160" s="73"/>
      <c r="O160" s="73"/>
      <c r="P160" s="11" t="s">
        <v>1342</v>
      </c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</row>
    <row r="161" ht="15.75" customHeight="1">
      <c r="A161" s="73"/>
      <c r="B161" s="73"/>
      <c r="C161" s="73"/>
      <c r="D161" s="73"/>
      <c r="E161" s="88"/>
      <c r="F161" s="87" t="s">
        <v>2738</v>
      </c>
      <c r="G161" s="73"/>
      <c r="H161" s="73"/>
      <c r="I161" s="73"/>
      <c r="J161" s="73"/>
      <c r="K161" s="73"/>
      <c r="L161" s="73"/>
      <c r="M161" s="73"/>
      <c r="N161" s="73"/>
      <c r="O161" s="73"/>
      <c r="P161" s="11" t="s">
        <v>1343</v>
      </c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</row>
    <row r="162" ht="15.75" customHeight="1">
      <c r="A162" s="73"/>
      <c r="B162" s="73"/>
      <c r="C162" s="73"/>
      <c r="D162" s="73"/>
      <c r="E162" s="88"/>
      <c r="F162" s="87" t="s">
        <v>2739</v>
      </c>
      <c r="G162" s="73"/>
      <c r="H162" s="73"/>
      <c r="I162" s="73"/>
      <c r="J162" s="73"/>
      <c r="K162" s="73"/>
      <c r="L162" s="73"/>
      <c r="M162" s="73"/>
      <c r="N162" s="73"/>
      <c r="O162" s="73"/>
      <c r="P162" s="11" t="s">
        <v>1344</v>
      </c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</row>
    <row r="163" ht="15.75" customHeight="1">
      <c r="A163" s="73"/>
      <c r="B163" s="73"/>
      <c r="C163" s="73"/>
      <c r="D163" s="73"/>
      <c r="E163" s="88"/>
      <c r="F163" s="87" t="s">
        <v>2740</v>
      </c>
      <c r="G163" s="73"/>
      <c r="H163" s="73"/>
      <c r="I163" s="73"/>
      <c r="J163" s="73"/>
      <c r="K163" s="73"/>
      <c r="L163" s="73"/>
      <c r="M163" s="73"/>
      <c r="N163" s="73"/>
      <c r="O163" s="73"/>
      <c r="P163" s="11" t="s">
        <v>1345</v>
      </c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</row>
    <row r="164" ht="15.75" customHeight="1">
      <c r="A164" s="73"/>
      <c r="B164" s="73"/>
      <c r="C164" s="73"/>
      <c r="D164" s="73"/>
      <c r="E164" s="88"/>
      <c r="F164" s="87" t="s">
        <v>2741</v>
      </c>
      <c r="G164" s="73"/>
      <c r="H164" s="73"/>
      <c r="I164" s="73"/>
      <c r="J164" s="73"/>
      <c r="K164" s="73"/>
      <c r="L164" s="73"/>
      <c r="M164" s="73"/>
      <c r="N164" s="73"/>
      <c r="O164" s="73"/>
      <c r="P164" s="11" t="s">
        <v>1346</v>
      </c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</row>
    <row r="165" ht="15.75" customHeight="1">
      <c r="A165" s="73"/>
      <c r="B165" s="73"/>
      <c r="C165" s="73"/>
      <c r="D165" s="73"/>
      <c r="E165" s="88"/>
      <c r="F165" s="87" t="s">
        <v>2742</v>
      </c>
      <c r="G165" s="73"/>
      <c r="H165" s="73"/>
      <c r="I165" s="73"/>
      <c r="J165" s="73"/>
      <c r="K165" s="73"/>
      <c r="L165" s="73"/>
      <c r="M165" s="73"/>
      <c r="N165" s="73"/>
      <c r="O165" s="73"/>
      <c r="P165" s="11" t="s">
        <v>1347</v>
      </c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</row>
    <row r="166" ht="15.75" customHeight="1">
      <c r="A166" s="73"/>
      <c r="B166" s="73"/>
      <c r="C166" s="73"/>
      <c r="D166" s="73"/>
      <c r="E166" s="88"/>
      <c r="F166" s="87" t="s">
        <v>2743</v>
      </c>
      <c r="G166" s="73"/>
      <c r="H166" s="73"/>
      <c r="I166" s="73"/>
      <c r="J166" s="73"/>
      <c r="K166" s="73"/>
      <c r="L166" s="73"/>
      <c r="M166" s="73"/>
      <c r="N166" s="73"/>
      <c r="O166" s="73"/>
      <c r="P166" s="11" t="s">
        <v>1348</v>
      </c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</row>
    <row r="167" ht="15.75" customHeight="1">
      <c r="A167" s="73"/>
      <c r="B167" s="73"/>
      <c r="C167" s="73"/>
      <c r="D167" s="73"/>
      <c r="E167" s="88"/>
      <c r="F167" s="87" t="s">
        <v>2744</v>
      </c>
      <c r="G167" s="73"/>
      <c r="H167" s="73"/>
      <c r="I167" s="73"/>
      <c r="J167" s="73"/>
      <c r="K167" s="73"/>
      <c r="L167" s="73"/>
      <c r="M167" s="73"/>
      <c r="N167" s="73"/>
      <c r="O167" s="73"/>
      <c r="P167" s="11" t="s">
        <v>1349</v>
      </c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</row>
    <row r="168" ht="15.75" customHeight="1">
      <c r="A168" s="73"/>
      <c r="B168" s="73"/>
      <c r="C168" s="73"/>
      <c r="D168" s="73"/>
      <c r="E168" s="88"/>
      <c r="F168" s="87" t="s">
        <v>2745</v>
      </c>
      <c r="G168" s="73"/>
      <c r="H168" s="73"/>
      <c r="I168" s="73"/>
      <c r="J168" s="73"/>
      <c r="K168" s="73"/>
      <c r="L168" s="73"/>
      <c r="M168" s="73"/>
      <c r="N168" s="73"/>
      <c r="O168" s="73"/>
      <c r="P168" s="11" t="s">
        <v>1352</v>
      </c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</row>
    <row r="169" ht="15.75" customHeight="1">
      <c r="A169" s="73"/>
      <c r="B169" s="73"/>
      <c r="C169" s="73"/>
      <c r="D169" s="73"/>
      <c r="E169" s="88"/>
      <c r="F169" s="87" t="s">
        <v>2746</v>
      </c>
      <c r="G169" s="73"/>
      <c r="H169" s="73"/>
      <c r="I169" s="73"/>
      <c r="J169" s="73"/>
      <c r="K169" s="73"/>
      <c r="L169" s="73"/>
      <c r="M169" s="73"/>
      <c r="N169" s="73"/>
      <c r="O169" s="73"/>
      <c r="P169" s="11" t="s">
        <v>1353</v>
      </c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</row>
    <row r="170" ht="15.75" customHeight="1">
      <c r="A170" s="73"/>
      <c r="B170" s="73"/>
      <c r="C170" s="73"/>
      <c r="D170" s="73"/>
      <c r="E170" s="88"/>
      <c r="F170" s="87" t="s">
        <v>2747</v>
      </c>
      <c r="G170" s="73"/>
      <c r="H170" s="73"/>
      <c r="I170" s="73"/>
      <c r="J170" s="73"/>
      <c r="K170" s="73"/>
      <c r="L170" s="73"/>
      <c r="M170" s="73"/>
      <c r="N170" s="73"/>
      <c r="O170" s="73"/>
      <c r="P170" s="11" t="s">
        <v>1354</v>
      </c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</row>
    <row r="171" ht="15.75" customHeight="1">
      <c r="A171" s="73"/>
      <c r="B171" s="73"/>
      <c r="C171" s="73"/>
      <c r="D171" s="73"/>
      <c r="E171" s="88"/>
      <c r="F171" s="87" t="s">
        <v>2748</v>
      </c>
      <c r="G171" s="73"/>
      <c r="H171" s="73"/>
      <c r="I171" s="73"/>
      <c r="J171" s="73"/>
      <c r="K171" s="73"/>
      <c r="L171" s="73"/>
      <c r="M171" s="73"/>
      <c r="N171" s="73"/>
      <c r="O171" s="73"/>
      <c r="P171" s="11" t="s">
        <v>1355</v>
      </c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</row>
    <row r="172" ht="15.75" customHeight="1">
      <c r="A172" s="73"/>
      <c r="B172" s="73"/>
      <c r="C172" s="73"/>
      <c r="D172" s="73"/>
      <c r="E172" s="88"/>
      <c r="F172" s="87" t="s">
        <v>2749</v>
      </c>
      <c r="G172" s="73"/>
      <c r="H172" s="73"/>
      <c r="I172" s="73"/>
      <c r="J172" s="73"/>
      <c r="K172" s="73"/>
      <c r="L172" s="73"/>
      <c r="M172" s="73"/>
      <c r="N172" s="73"/>
      <c r="O172" s="73"/>
      <c r="P172" s="11" t="s">
        <v>1356</v>
      </c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</row>
    <row r="173" ht="15.75" customHeight="1">
      <c r="A173" s="73"/>
      <c r="B173" s="73"/>
      <c r="C173" s="73"/>
      <c r="D173" s="73"/>
      <c r="E173" s="88"/>
      <c r="F173" s="87" t="s">
        <v>2750</v>
      </c>
      <c r="G173" s="73"/>
      <c r="H173" s="73"/>
      <c r="I173" s="73"/>
      <c r="J173" s="73"/>
      <c r="K173" s="73"/>
      <c r="L173" s="73"/>
      <c r="M173" s="73"/>
      <c r="N173" s="73"/>
      <c r="O173" s="73"/>
      <c r="P173" s="11" t="s">
        <v>1357</v>
      </c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</row>
    <row r="174" ht="15.75" customHeight="1">
      <c r="A174" s="73"/>
      <c r="B174" s="73"/>
      <c r="C174" s="73"/>
      <c r="D174" s="73"/>
      <c r="E174" s="88"/>
      <c r="F174" s="87" t="s">
        <v>2751</v>
      </c>
      <c r="G174" s="73"/>
      <c r="H174" s="73"/>
      <c r="I174" s="73"/>
      <c r="J174" s="73"/>
      <c r="K174" s="73"/>
      <c r="L174" s="73"/>
      <c r="M174" s="73"/>
      <c r="N174" s="73"/>
      <c r="O174" s="73"/>
      <c r="P174" s="11" t="s">
        <v>1358</v>
      </c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</row>
    <row r="175" ht="15.75" customHeight="1">
      <c r="A175" s="73"/>
      <c r="B175" s="73"/>
      <c r="C175" s="73"/>
      <c r="D175" s="73"/>
      <c r="E175" s="88"/>
      <c r="F175" s="87" t="s">
        <v>2752</v>
      </c>
      <c r="G175" s="73"/>
      <c r="H175" s="73"/>
      <c r="I175" s="73"/>
      <c r="J175" s="73"/>
      <c r="K175" s="73"/>
      <c r="L175" s="73"/>
      <c r="M175" s="73"/>
      <c r="N175" s="73"/>
      <c r="O175" s="73"/>
      <c r="P175" s="11" t="s">
        <v>1359</v>
      </c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</row>
    <row r="176" ht="15.75" customHeight="1">
      <c r="A176" s="73"/>
      <c r="B176" s="73"/>
      <c r="C176" s="73"/>
      <c r="D176" s="73"/>
      <c r="E176" s="88"/>
      <c r="F176" s="87" t="s">
        <v>2753</v>
      </c>
      <c r="G176" s="73"/>
      <c r="H176" s="73"/>
      <c r="I176" s="73"/>
      <c r="J176" s="73"/>
      <c r="K176" s="73"/>
      <c r="L176" s="73"/>
      <c r="M176" s="73"/>
      <c r="N176" s="73"/>
      <c r="O176" s="73"/>
      <c r="P176" s="11" t="s">
        <v>1360</v>
      </c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</row>
    <row r="177" ht="15.75" customHeight="1">
      <c r="A177" s="73"/>
      <c r="B177" s="73"/>
      <c r="C177" s="73"/>
      <c r="D177" s="73"/>
      <c r="E177" s="88"/>
      <c r="F177" s="87" t="s">
        <v>2754</v>
      </c>
      <c r="G177" s="73"/>
      <c r="H177" s="73"/>
      <c r="I177" s="73"/>
      <c r="J177" s="73"/>
      <c r="K177" s="73"/>
      <c r="L177" s="73"/>
      <c r="M177" s="73"/>
      <c r="N177" s="73"/>
      <c r="O177" s="73"/>
      <c r="P177" s="11" t="s">
        <v>1361</v>
      </c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</row>
    <row r="178" ht="15.75" customHeight="1">
      <c r="A178" s="73"/>
      <c r="B178" s="73"/>
      <c r="C178" s="73"/>
      <c r="D178" s="73"/>
      <c r="E178" s="88"/>
      <c r="F178" s="87" t="s">
        <v>2755</v>
      </c>
      <c r="G178" s="73"/>
      <c r="H178" s="73"/>
      <c r="I178" s="73"/>
      <c r="J178" s="73"/>
      <c r="K178" s="73"/>
      <c r="L178" s="73"/>
      <c r="M178" s="73"/>
      <c r="N178" s="73"/>
      <c r="O178" s="73"/>
      <c r="P178" s="11" t="s">
        <v>1362</v>
      </c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</row>
    <row r="179" ht="15.75" customHeight="1">
      <c r="A179" s="73"/>
      <c r="B179" s="73"/>
      <c r="C179" s="73"/>
      <c r="D179" s="73"/>
      <c r="E179" s="88"/>
      <c r="F179" s="87" t="s">
        <v>2756</v>
      </c>
      <c r="G179" s="73"/>
      <c r="H179" s="73"/>
      <c r="I179" s="73"/>
      <c r="J179" s="73"/>
      <c r="K179" s="73"/>
      <c r="L179" s="73"/>
      <c r="M179" s="73"/>
      <c r="N179" s="73"/>
      <c r="O179" s="73"/>
      <c r="P179" s="11" t="s">
        <v>1365</v>
      </c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</row>
    <row r="180" ht="15.75" customHeight="1">
      <c r="A180" s="73"/>
      <c r="B180" s="73"/>
      <c r="C180" s="73"/>
      <c r="D180" s="73"/>
      <c r="E180" s="88"/>
      <c r="F180" s="87" t="s">
        <v>2757</v>
      </c>
      <c r="G180" s="73"/>
      <c r="H180" s="73"/>
      <c r="I180" s="73"/>
      <c r="J180" s="73"/>
      <c r="K180" s="73"/>
      <c r="L180" s="73"/>
      <c r="M180" s="73"/>
      <c r="N180" s="73"/>
      <c r="O180" s="73"/>
      <c r="P180" s="11" t="s">
        <v>1366</v>
      </c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</row>
    <row r="181" ht="15.75" customHeight="1">
      <c r="A181" s="73"/>
      <c r="B181" s="73"/>
      <c r="C181" s="73"/>
      <c r="D181" s="73"/>
      <c r="E181" s="88"/>
      <c r="F181" s="87" t="s">
        <v>2758</v>
      </c>
      <c r="G181" s="73"/>
      <c r="H181" s="73"/>
      <c r="I181" s="73"/>
      <c r="J181" s="73"/>
      <c r="K181" s="73"/>
      <c r="L181" s="73"/>
      <c r="M181" s="73"/>
      <c r="N181" s="73"/>
      <c r="O181" s="73"/>
      <c r="P181" s="11" t="s">
        <v>1367</v>
      </c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</row>
    <row r="182" ht="15.75" customHeight="1">
      <c r="A182" s="73"/>
      <c r="B182" s="73"/>
      <c r="C182" s="73"/>
      <c r="D182" s="73"/>
      <c r="E182" s="88"/>
      <c r="F182" s="87" t="s">
        <v>2759</v>
      </c>
      <c r="G182" s="73"/>
      <c r="H182" s="73"/>
      <c r="I182" s="73"/>
      <c r="J182" s="73"/>
      <c r="K182" s="73"/>
      <c r="L182" s="73"/>
      <c r="M182" s="73"/>
      <c r="N182" s="73"/>
      <c r="O182" s="73"/>
      <c r="P182" s="11" t="s">
        <v>1368</v>
      </c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</row>
    <row r="183" ht="15.75" customHeight="1">
      <c r="A183" s="73"/>
      <c r="B183" s="73"/>
      <c r="C183" s="73"/>
      <c r="D183" s="73"/>
      <c r="E183" s="88"/>
      <c r="F183" s="87" t="s">
        <v>2760</v>
      </c>
      <c r="G183" s="73"/>
      <c r="H183" s="73"/>
      <c r="I183" s="73"/>
      <c r="J183" s="73"/>
      <c r="K183" s="73"/>
      <c r="L183" s="73"/>
      <c r="M183" s="73"/>
      <c r="N183" s="73"/>
      <c r="O183" s="73"/>
      <c r="P183" s="11" t="s">
        <v>1369</v>
      </c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</row>
    <row r="184" ht="15.75" customHeight="1">
      <c r="A184" s="73"/>
      <c r="B184" s="73"/>
      <c r="C184" s="73"/>
      <c r="D184" s="73"/>
      <c r="E184" s="88"/>
      <c r="F184" s="87" t="s">
        <v>2761</v>
      </c>
      <c r="G184" s="73"/>
      <c r="H184" s="73"/>
      <c r="I184" s="73"/>
      <c r="J184" s="73"/>
      <c r="K184" s="73"/>
      <c r="L184" s="73"/>
      <c r="M184" s="73"/>
      <c r="N184" s="73"/>
      <c r="O184" s="73"/>
      <c r="P184" s="11" t="s">
        <v>1370</v>
      </c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</row>
    <row r="185" ht="15.75" customHeight="1">
      <c r="A185" s="73"/>
      <c r="B185" s="73"/>
      <c r="C185" s="73"/>
      <c r="D185" s="73"/>
      <c r="E185" s="88"/>
      <c r="F185" s="87" t="s">
        <v>2762</v>
      </c>
      <c r="G185" s="73"/>
      <c r="H185" s="73"/>
      <c r="I185" s="73"/>
      <c r="J185" s="73"/>
      <c r="K185" s="73"/>
      <c r="L185" s="73"/>
      <c r="M185" s="73"/>
      <c r="N185" s="73"/>
      <c r="O185" s="73"/>
      <c r="P185" s="11" t="s">
        <v>1371</v>
      </c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</row>
    <row r="186" ht="15.75" customHeight="1">
      <c r="A186" s="73"/>
      <c r="B186" s="73"/>
      <c r="C186" s="73"/>
      <c r="D186" s="73"/>
      <c r="E186" s="88"/>
      <c r="F186" s="87" t="s">
        <v>2763</v>
      </c>
      <c r="G186" s="73"/>
      <c r="H186" s="73"/>
      <c r="I186" s="73"/>
      <c r="J186" s="73"/>
      <c r="K186" s="73"/>
      <c r="L186" s="73"/>
      <c r="M186" s="73"/>
      <c r="N186" s="73"/>
      <c r="O186" s="73"/>
      <c r="P186" s="11" t="s">
        <v>1372</v>
      </c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</row>
    <row r="187" ht="15.75" customHeight="1">
      <c r="A187" s="73"/>
      <c r="B187" s="73"/>
      <c r="C187" s="73"/>
      <c r="D187" s="73"/>
      <c r="E187" s="88"/>
      <c r="F187" s="87" t="s">
        <v>2764</v>
      </c>
      <c r="G187" s="73"/>
      <c r="H187" s="73"/>
      <c r="I187" s="73"/>
      <c r="J187" s="73"/>
      <c r="K187" s="73"/>
      <c r="L187" s="73"/>
      <c r="M187" s="73"/>
      <c r="N187" s="73"/>
      <c r="O187" s="73"/>
      <c r="P187" s="11" t="s">
        <v>1373</v>
      </c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</row>
    <row r="188" ht="15.75" customHeight="1">
      <c r="A188" s="73"/>
      <c r="B188" s="73"/>
      <c r="C188" s="73"/>
      <c r="D188" s="73"/>
      <c r="E188" s="88"/>
      <c r="F188" s="87" t="s">
        <v>2765</v>
      </c>
      <c r="G188" s="73"/>
      <c r="H188" s="73"/>
      <c r="I188" s="73"/>
      <c r="J188" s="73"/>
      <c r="K188" s="73"/>
      <c r="L188" s="73"/>
      <c r="M188" s="73"/>
      <c r="N188" s="73"/>
      <c r="O188" s="73"/>
      <c r="P188" s="11" t="s">
        <v>1374</v>
      </c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</row>
    <row r="189" ht="15.75" customHeight="1">
      <c r="A189" s="73"/>
      <c r="B189" s="73"/>
      <c r="C189" s="73"/>
      <c r="D189" s="73"/>
      <c r="E189" s="88"/>
      <c r="F189" s="87" t="s">
        <v>2766</v>
      </c>
      <c r="G189" s="73"/>
      <c r="H189" s="73"/>
      <c r="I189" s="73"/>
      <c r="J189" s="73"/>
      <c r="K189" s="73"/>
      <c r="L189" s="73"/>
      <c r="M189" s="73"/>
      <c r="N189" s="73"/>
      <c r="O189" s="73"/>
      <c r="P189" s="11" t="s">
        <v>1375</v>
      </c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</row>
    <row r="190" ht="15.75" customHeight="1">
      <c r="A190" s="73"/>
      <c r="B190" s="73"/>
      <c r="C190" s="73"/>
      <c r="D190" s="73"/>
      <c r="E190" s="88"/>
      <c r="F190" s="87" t="s">
        <v>2767</v>
      </c>
      <c r="G190" s="73"/>
      <c r="H190" s="73"/>
      <c r="I190" s="73"/>
      <c r="J190" s="73"/>
      <c r="K190" s="73"/>
      <c r="L190" s="73"/>
      <c r="M190" s="73"/>
      <c r="N190" s="73"/>
      <c r="O190" s="73"/>
      <c r="P190" s="11" t="s">
        <v>1376</v>
      </c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</row>
    <row r="191" ht="15.75" customHeight="1">
      <c r="A191" s="73"/>
      <c r="B191" s="73"/>
      <c r="C191" s="73"/>
      <c r="D191" s="73"/>
      <c r="E191" s="88"/>
      <c r="F191" s="87" t="s">
        <v>2768</v>
      </c>
      <c r="G191" s="73"/>
      <c r="H191" s="73"/>
      <c r="I191" s="73"/>
      <c r="J191" s="73"/>
      <c r="K191" s="73"/>
      <c r="L191" s="73"/>
      <c r="M191" s="73"/>
      <c r="N191" s="73"/>
      <c r="O191" s="73"/>
      <c r="P191" s="11" t="s">
        <v>1377</v>
      </c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</row>
    <row r="192" ht="15.75" customHeight="1">
      <c r="A192" s="73"/>
      <c r="B192" s="73"/>
      <c r="C192" s="73"/>
      <c r="D192" s="73"/>
      <c r="E192" s="88"/>
      <c r="F192" s="87" t="s">
        <v>2769</v>
      </c>
      <c r="G192" s="73"/>
      <c r="H192" s="73"/>
      <c r="I192" s="73"/>
      <c r="J192" s="73"/>
      <c r="K192" s="73"/>
      <c r="L192" s="73"/>
      <c r="M192" s="73"/>
      <c r="N192" s="73"/>
      <c r="O192" s="73"/>
      <c r="P192" s="11" t="s">
        <v>1380</v>
      </c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</row>
    <row r="193" ht="15.75" customHeight="1">
      <c r="A193" s="73"/>
      <c r="B193" s="73"/>
      <c r="C193" s="73"/>
      <c r="D193" s="73"/>
      <c r="E193" s="88"/>
      <c r="F193" s="87" t="s">
        <v>2770</v>
      </c>
      <c r="G193" s="73"/>
      <c r="H193" s="73"/>
      <c r="I193" s="73"/>
      <c r="J193" s="73"/>
      <c r="K193" s="73"/>
      <c r="L193" s="73"/>
      <c r="M193" s="73"/>
      <c r="N193" s="73"/>
      <c r="O193" s="73"/>
      <c r="P193" s="11" t="s">
        <v>1381</v>
      </c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</row>
    <row r="194" ht="15.75" customHeight="1">
      <c r="A194" s="73"/>
      <c r="B194" s="73"/>
      <c r="C194" s="73"/>
      <c r="D194" s="73"/>
      <c r="E194" s="73"/>
      <c r="F194" s="87" t="s">
        <v>2771</v>
      </c>
      <c r="G194" s="73"/>
      <c r="H194" s="73"/>
      <c r="I194" s="73"/>
      <c r="J194" s="73"/>
      <c r="K194" s="73"/>
      <c r="L194" s="73"/>
      <c r="M194" s="73"/>
      <c r="N194" s="73"/>
      <c r="O194" s="73"/>
      <c r="P194" s="11" t="s">
        <v>1382</v>
      </c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</row>
    <row r="195" ht="15.75" customHeight="1">
      <c r="A195" s="73"/>
      <c r="B195" s="73"/>
      <c r="C195" s="73"/>
      <c r="D195" s="73"/>
      <c r="E195" s="73"/>
      <c r="F195" s="87" t="s">
        <v>2772</v>
      </c>
      <c r="G195" s="73"/>
      <c r="H195" s="73"/>
      <c r="I195" s="73"/>
      <c r="J195" s="73"/>
      <c r="K195" s="73"/>
      <c r="L195" s="73"/>
      <c r="M195" s="73"/>
      <c r="N195" s="73"/>
      <c r="O195" s="73"/>
      <c r="P195" s="11" t="s">
        <v>1383</v>
      </c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</row>
    <row r="196" ht="15.75" customHeight="1">
      <c r="A196" s="73"/>
      <c r="B196" s="73"/>
      <c r="C196" s="73"/>
      <c r="D196" s="73"/>
      <c r="E196" s="73"/>
      <c r="F196" s="87" t="s">
        <v>2773</v>
      </c>
      <c r="G196" s="73"/>
      <c r="H196" s="73"/>
      <c r="I196" s="73"/>
      <c r="J196" s="73"/>
      <c r="K196" s="73"/>
      <c r="L196" s="73"/>
      <c r="M196" s="73"/>
      <c r="N196" s="73"/>
      <c r="O196" s="73"/>
      <c r="P196" s="11" t="s">
        <v>1384</v>
      </c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</row>
    <row r="197" ht="15.75" customHeight="1">
      <c r="A197" s="73"/>
      <c r="B197" s="73"/>
      <c r="C197" s="73"/>
      <c r="D197" s="73"/>
      <c r="E197" s="73"/>
      <c r="F197" s="87" t="s">
        <v>2774</v>
      </c>
      <c r="G197" s="73"/>
      <c r="H197" s="73"/>
      <c r="I197" s="73"/>
      <c r="J197" s="73"/>
      <c r="K197" s="73"/>
      <c r="L197" s="73"/>
      <c r="M197" s="73"/>
      <c r="N197" s="73"/>
      <c r="O197" s="73"/>
      <c r="P197" s="11" t="s">
        <v>1385</v>
      </c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</row>
    <row r="198" ht="15.75" customHeight="1">
      <c r="A198" s="73"/>
      <c r="B198" s="73"/>
      <c r="C198" s="73"/>
      <c r="D198" s="73"/>
      <c r="E198" s="73"/>
      <c r="F198" s="87" t="s">
        <v>2775</v>
      </c>
      <c r="G198" s="73"/>
      <c r="H198" s="73"/>
      <c r="I198" s="73"/>
      <c r="J198" s="73"/>
      <c r="K198" s="73"/>
      <c r="L198" s="73"/>
      <c r="M198" s="73"/>
      <c r="N198" s="73"/>
      <c r="O198" s="73"/>
      <c r="P198" s="11" t="s">
        <v>1386</v>
      </c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</row>
    <row r="199" ht="15.75" customHeight="1">
      <c r="A199" s="73"/>
      <c r="B199" s="73"/>
      <c r="C199" s="73"/>
      <c r="D199" s="73"/>
      <c r="E199" s="73"/>
      <c r="F199" s="87" t="s">
        <v>2776</v>
      </c>
      <c r="G199" s="73"/>
      <c r="H199" s="73"/>
      <c r="I199" s="73"/>
      <c r="J199" s="73"/>
      <c r="K199" s="73"/>
      <c r="L199" s="73"/>
      <c r="M199" s="73"/>
      <c r="N199" s="73"/>
      <c r="O199" s="73"/>
      <c r="P199" s="11" t="s">
        <v>1387</v>
      </c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</row>
    <row r="200" ht="15.75" customHeight="1">
      <c r="A200" s="73"/>
      <c r="B200" s="73"/>
      <c r="C200" s="73"/>
      <c r="D200" s="73"/>
      <c r="E200" s="73"/>
      <c r="F200" s="87" t="s">
        <v>2777</v>
      </c>
      <c r="G200" s="73"/>
      <c r="H200" s="73"/>
      <c r="I200" s="73"/>
      <c r="J200" s="73"/>
      <c r="K200" s="73"/>
      <c r="L200" s="73"/>
      <c r="M200" s="73"/>
      <c r="N200" s="73"/>
      <c r="O200" s="73"/>
      <c r="P200" s="11" t="s">
        <v>1388</v>
      </c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</row>
    <row r="201" ht="15.75" customHeight="1">
      <c r="A201" s="73"/>
      <c r="B201" s="73"/>
      <c r="C201" s="73"/>
      <c r="D201" s="73"/>
      <c r="E201" s="73"/>
      <c r="F201" s="87" t="s">
        <v>2778</v>
      </c>
      <c r="G201" s="73"/>
      <c r="H201" s="73"/>
      <c r="I201" s="73"/>
      <c r="J201" s="73"/>
      <c r="K201" s="73"/>
      <c r="L201" s="73"/>
      <c r="M201" s="73"/>
      <c r="N201" s="73"/>
      <c r="O201" s="73"/>
      <c r="P201" s="11" t="s">
        <v>1389</v>
      </c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</row>
    <row r="202" ht="15.75" customHeight="1">
      <c r="A202" s="73"/>
      <c r="B202" s="73"/>
      <c r="C202" s="73"/>
      <c r="D202" s="73"/>
      <c r="E202" s="73"/>
      <c r="F202" s="87" t="s">
        <v>2779</v>
      </c>
      <c r="G202" s="73"/>
      <c r="H202" s="73"/>
      <c r="I202" s="73"/>
      <c r="J202" s="73"/>
      <c r="K202" s="73"/>
      <c r="L202" s="73"/>
      <c r="M202" s="73"/>
      <c r="N202" s="73"/>
      <c r="O202" s="73"/>
      <c r="P202" s="11" t="s">
        <v>1390</v>
      </c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</row>
    <row r="203" ht="15.75" customHeight="1">
      <c r="A203" s="73"/>
      <c r="B203" s="73"/>
      <c r="C203" s="73"/>
      <c r="D203" s="73"/>
      <c r="E203" s="73"/>
      <c r="F203" s="87" t="s">
        <v>2780</v>
      </c>
      <c r="G203" s="73"/>
      <c r="H203" s="73"/>
      <c r="I203" s="73"/>
      <c r="J203" s="73"/>
      <c r="K203" s="73"/>
      <c r="L203" s="73"/>
      <c r="M203" s="73"/>
      <c r="N203" s="73"/>
      <c r="O203" s="73"/>
      <c r="P203" s="11" t="s">
        <v>1391</v>
      </c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</row>
    <row r="204" ht="15.75" customHeight="1">
      <c r="A204" s="73"/>
      <c r="B204" s="73"/>
      <c r="C204" s="73"/>
      <c r="D204" s="73"/>
      <c r="E204" s="73"/>
      <c r="F204" s="87" t="s">
        <v>2781</v>
      </c>
      <c r="G204" s="73"/>
      <c r="H204" s="73"/>
      <c r="I204" s="73"/>
      <c r="J204" s="73"/>
      <c r="K204" s="73"/>
      <c r="L204" s="73"/>
      <c r="M204" s="73"/>
      <c r="N204" s="73"/>
      <c r="O204" s="73"/>
      <c r="P204" s="11" t="s">
        <v>1392</v>
      </c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</row>
    <row r="205" ht="15.75" customHeight="1">
      <c r="A205" s="73"/>
      <c r="B205" s="73"/>
      <c r="C205" s="73"/>
      <c r="D205" s="73"/>
      <c r="E205" s="73"/>
      <c r="F205" s="87" t="s">
        <v>2782</v>
      </c>
      <c r="G205" s="73"/>
      <c r="H205" s="73"/>
      <c r="I205" s="73"/>
      <c r="J205" s="73"/>
      <c r="K205" s="73"/>
      <c r="L205" s="73"/>
      <c r="M205" s="73"/>
      <c r="N205" s="73"/>
      <c r="O205" s="73"/>
      <c r="P205" s="11" t="s">
        <v>1393</v>
      </c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</row>
    <row r="206" ht="15.75" customHeight="1">
      <c r="A206" s="73"/>
      <c r="B206" s="73"/>
      <c r="C206" s="73"/>
      <c r="D206" s="73"/>
      <c r="E206" s="73"/>
      <c r="F206" s="87" t="s">
        <v>2783</v>
      </c>
      <c r="G206" s="73"/>
      <c r="H206" s="73"/>
      <c r="I206" s="73"/>
      <c r="J206" s="73"/>
      <c r="K206" s="73"/>
      <c r="L206" s="73"/>
      <c r="M206" s="73"/>
      <c r="N206" s="73"/>
      <c r="O206" s="73"/>
      <c r="P206" s="11" t="s">
        <v>1394</v>
      </c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</row>
    <row r="207" ht="15.75" customHeight="1">
      <c r="A207" s="73"/>
      <c r="B207" s="73"/>
      <c r="C207" s="73"/>
      <c r="D207" s="73"/>
      <c r="E207" s="73"/>
      <c r="F207" s="87" t="s">
        <v>2784</v>
      </c>
      <c r="G207" s="73"/>
      <c r="H207" s="73"/>
      <c r="I207" s="73"/>
      <c r="J207" s="73"/>
      <c r="K207" s="73"/>
      <c r="L207" s="73"/>
      <c r="M207" s="73"/>
      <c r="N207" s="73"/>
      <c r="O207" s="73"/>
      <c r="P207" s="11" t="s">
        <v>1395</v>
      </c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</row>
    <row r="208" ht="15.75" customHeight="1">
      <c r="A208" s="73"/>
      <c r="B208" s="73"/>
      <c r="C208" s="73"/>
      <c r="D208" s="73"/>
      <c r="E208" s="73"/>
      <c r="F208" s="87" t="s">
        <v>2785</v>
      </c>
      <c r="G208" s="73"/>
      <c r="H208" s="73"/>
      <c r="I208" s="73"/>
      <c r="J208" s="73"/>
      <c r="K208" s="73"/>
      <c r="L208" s="73"/>
      <c r="M208" s="73"/>
      <c r="N208" s="73"/>
      <c r="O208" s="73"/>
      <c r="P208" s="11" t="s">
        <v>1396</v>
      </c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</row>
    <row r="209" ht="15.75" customHeight="1">
      <c r="A209" s="73"/>
      <c r="B209" s="73"/>
      <c r="C209" s="73"/>
      <c r="D209" s="73"/>
      <c r="E209" s="73"/>
      <c r="F209" s="87" t="s">
        <v>2786</v>
      </c>
      <c r="G209" s="73"/>
      <c r="H209" s="73"/>
      <c r="I209" s="73"/>
      <c r="J209" s="73"/>
      <c r="K209" s="73"/>
      <c r="L209" s="73"/>
      <c r="M209" s="73"/>
      <c r="N209" s="73"/>
      <c r="O209" s="73"/>
      <c r="P209" s="11" t="s">
        <v>1397</v>
      </c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</row>
    <row r="210" ht="15.75" customHeight="1">
      <c r="A210" s="73"/>
      <c r="B210" s="73"/>
      <c r="C210" s="73"/>
      <c r="D210" s="73"/>
      <c r="E210" s="73"/>
      <c r="F210" s="87" t="s">
        <v>2787</v>
      </c>
      <c r="G210" s="73"/>
      <c r="H210" s="73"/>
      <c r="I210" s="73"/>
      <c r="J210" s="73"/>
      <c r="K210" s="73"/>
      <c r="L210" s="73"/>
      <c r="M210" s="73"/>
      <c r="N210" s="73"/>
      <c r="O210" s="73"/>
      <c r="P210" s="11" t="s">
        <v>1398</v>
      </c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</row>
    <row r="211" ht="15.75" customHeight="1">
      <c r="A211" s="73"/>
      <c r="B211" s="73"/>
      <c r="C211" s="73"/>
      <c r="D211" s="73"/>
      <c r="E211" s="73"/>
      <c r="F211" s="87" t="s">
        <v>2788</v>
      </c>
      <c r="G211" s="73"/>
      <c r="H211" s="73"/>
      <c r="I211" s="73"/>
      <c r="J211" s="73"/>
      <c r="K211" s="73"/>
      <c r="L211" s="73"/>
      <c r="M211" s="73"/>
      <c r="N211" s="73"/>
      <c r="O211" s="73"/>
      <c r="P211" s="11" t="s">
        <v>1399</v>
      </c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</row>
    <row r="212" ht="15.75" customHeight="1">
      <c r="A212" s="73"/>
      <c r="B212" s="73"/>
      <c r="C212" s="73"/>
      <c r="D212" s="73"/>
      <c r="E212" s="73"/>
      <c r="F212" s="87" t="s">
        <v>2789</v>
      </c>
      <c r="G212" s="73"/>
      <c r="H212" s="73"/>
      <c r="I212" s="73"/>
      <c r="J212" s="73"/>
      <c r="K212" s="73"/>
      <c r="L212" s="73"/>
      <c r="M212" s="73"/>
      <c r="N212" s="73"/>
      <c r="O212" s="73"/>
      <c r="P212" s="11" t="s">
        <v>1400</v>
      </c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</row>
    <row r="213" ht="15.75" customHeight="1">
      <c r="A213" s="73"/>
      <c r="B213" s="73"/>
      <c r="C213" s="73"/>
      <c r="D213" s="73"/>
      <c r="E213" s="73"/>
      <c r="F213" s="87" t="s">
        <v>2790</v>
      </c>
      <c r="G213" s="73"/>
      <c r="H213" s="73"/>
      <c r="I213" s="73"/>
      <c r="J213" s="73"/>
      <c r="K213" s="73"/>
      <c r="L213" s="73"/>
      <c r="M213" s="73"/>
      <c r="N213" s="73"/>
      <c r="O213" s="73"/>
      <c r="P213" s="11" t="s">
        <v>1423</v>
      </c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</row>
    <row r="214" ht="15.75" customHeight="1">
      <c r="A214" s="73"/>
      <c r="B214" s="73"/>
      <c r="C214" s="73"/>
      <c r="D214" s="73"/>
      <c r="E214" s="73"/>
      <c r="F214" s="87" t="s">
        <v>2791</v>
      </c>
      <c r="G214" s="73"/>
      <c r="H214" s="73"/>
      <c r="I214" s="73"/>
      <c r="J214" s="73"/>
      <c r="K214" s="73"/>
      <c r="L214" s="73"/>
      <c r="M214" s="73"/>
      <c r="N214" s="73"/>
      <c r="O214" s="73"/>
      <c r="P214" s="11" t="s">
        <v>1403</v>
      </c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</row>
    <row r="215" ht="15.75" customHeight="1">
      <c r="A215" s="73"/>
      <c r="B215" s="73"/>
      <c r="C215" s="73"/>
      <c r="D215" s="73"/>
      <c r="E215" s="73"/>
      <c r="F215" s="87" t="s">
        <v>2792</v>
      </c>
      <c r="G215" s="73"/>
      <c r="H215" s="73"/>
      <c r="I215" s="73"/>
      <c r="J215" s="73"/>
      <c r="K215" s="73"/>
      <c r="L215" s="73"/>
      <c r="M215" s="73"/>
      <c r="N215" s="73"/>
      <c r="O215" s="73"/>
      <c r="P215" s="11" t="s">
        <v>1404</v>
      </c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</row>
    <row r="216" ht="15.75" customHeight="1">
      <c r="A216" s="73"/>
      <c r="B216" s="73"/>
      <c r="C216" s="73"/>
      <c r="D216" s="73"/>
      <c r="E216" s="73"/>
      <c r="F216" s="87" t="s">
        <v>2793</v>
      </c>
      <c r="G216" s="73"/>
      <c r="H216" s="73"/>
      <c r="I216" s="73"/>
      <c r="J216" s="73"/>
      <c r="K216" s="73"/>
      <c r="L216" s="73"/>
      <c r="M216" s="73"/>
      <c r="N216" s="73"/>
      <c r="O216" s="73"/>
      <c r="P216" s="11" t="s">
        <v>1405</v>
      </c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</row>
    <row r="217" ht="15.75" customHeight="1">
      <c r="A217" s="73"/>
      <c r="B217" s="73"/>
      <c r="C217" s="73"/>
      <c r="D217" s="73"/>
      <c r="E217" s="73"/>
      <c r="F217" s="87" t="s">
        <v>2794</v>
      </c>
      <c r="G217" s="73"/>
      <c r="H217" s="73"/>
      <c r="I217" s="73"/>
      <c r="J217" s="73"/>
      <c r="K217" s="73"/>
      <c r="L217" s="73"/>
      <c r="M217" s="73"/>
      <c r="N217" s="73"/>
      <c r="O217" s="73"/>
      <c r="P217" s="11" t="s">
        <v>1406</v>
      </c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</row>
    <row r="218" ht="15.75" customHeight="1">
      <c r="A218" s="73"/>
      <c r="B218" s="73"/>
      <c r="C218" s="73"/>
      <c r="D218" s="73"/>
      <c r="E218" s="73"/>
      <c r="F218" s="87" t="s">
        <v>2795</v>
      </c>
      <c r="G218" s="73"/>
      <c r="H218" s="73"/>
      <c r="I218" s="73"/>
      <c r="J218" s="73"/>
      <c r="K218" s="73"/>
      <c r="L218" s="73"/>
      <c r="M218" s="73"/>
      <c r="N218" s="73"/>
      <c r="O218" s="73"/>
      <c r="P218" s="11" t="s">
        <v>1407</v>
      </c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</row>
    <row r="219" ht="15.75" customHeight="1">
      <c r="A219" s="73"/>
      <c r="B219" s="73"/>
      <c r="C219" s="73"/>
      <c r="D219" s="73"/>
      <c r="E219" s="73"/>
      <c r="F219" s="87" t="s">
        <v>2796</v>
      </c>
      <c r="G219" s="73"/>
      <c r="H219" s="73"/>
      <c r="I219" s="73"/>
      <c r="J219" s="73"/>
      <c r="K219" s="73"/>
      <c r="L219" s="73"/>
      <c r="M219" s="73"/>
      <c r="N219" s="73"/>
      <c r="O219" s="73"/>
      <c r="P219" s="11" t="s">
        <v>1408</v>
      </c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</row>
    <row r="220" ht="15.75" customHeight="1">
      <c r="A220" s="73"/>
      <c r="B220" s="73"/>
      <c r="C220" s="73"/>
      <c r="D220" s="73"/>
      <c r="E220" s="73"/>
      <c r="F220" s="87" t="s">
        <v>2797</v>
      </c>
      <c r="G220" s="73"/>
      <c r="H220" s="73"/>
      <c r="I220" s="73"/>
      <c r="J220" s="73"/>
      <c r="K220" s="73"/>
      <c r="L220" s="73"/>
      <c r="M220" s="73"/>
      <c r="N220" s="73"/>
      <c r="O220" s="73"/>
      <c r="P220" s="11" t="s">
        <v>1409</v>
      </c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</row>
    <row r="221" ht="15.75" customHeight="1">
      <c r="A221" s="73"/>
      <c r="B221" s="73"/>
      <c r="C221" s="73"/>
      <c r="D221" s="73"/>
      <c r="E221" s="73"/>
      <c r="F221" s="87" t="s">
        <v>2798</v>
      </c>
      <c r="G221" s="73"/>
      <c r="H221" s="73"/>
      <c r="I221" s="73"/>
      <c r="J221" s="73"/>
      <c r="K221" s="73"/>
      <c r="L221" s="73"/>
      <c r="M221" s="73"/>
      <c r="N221" s="73"/>
      <c r="O221" s="73"/>
      <c r="P221" s="11" t="s">
        <v>1410</v>
      </c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</row>
    <row r="222" ht="15.75" customHeight="1">
      <c r="A222" s="73"/>
      <c r="B222" s="73"/>
      <c r="C222" s="73"/>
      <c r="D222" s="73"/>
      <c r="E222" s="73"/>
      <c r="F222" s="87" t="s">
        <v>2799</v>
      </c>
      <c r="G222" s="73"/>
      <c r="H222" s="73"/>
      <c r="I222" s="73"/>
      <c r="J222" s="73"/>
      <c r="K222" s="73"/>
      <c r="L222" s="73"/>
      <c r="M222" s="73"/>
      <c r="N222" s="73"/>
      <c r="O222" s="73"/>
      <c r="P222" s="11" t="s">
        <v>1411</v>
      </c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</row>
    <row r="223" ht="15.75" customHeight="1">
      <c r="A223" s="73"/>
      <c r="B223" s="73"/>
      <c r="C223" s="73"/>
      <c r="D223" s="73"/>
      <c r="E223" s="73"/>
      <c r="F223" s="87" t="s">
        <v>2800</v>
      </c>
      <c r="G223" s="73"/>
      <c r="H223" s="73"/>
      <c r="I223" s="73"/>
      <c r="J223" s="73"/>
      <c r="K223" s="73"/>
      <c r="L223" s="73"/>
      <c r="M223" s="73"/>
      <c r="N223" s="73"/>
      <c r="O223" s="73"/>
      <c r="P223" s="11" t="s">
        <v>1414</v>
      </c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</row>
    <row r="224" ht="15.75" customHeight="1">
      <c r="A224" s="73"/>
      <c r="B224" s="73"/>
      <c r="C224" s="73"/>
      <c r="D224" s="73"/>
      <c r="E224" s="73"/>
      <c r="F224" s="87" t="s">
        <v>2801</v>
      </c>
      <c r="G224" s="73"/>
      <c r="H224" s="73"/>
      <c r="I224" s="73"/>
      <c r="J224" s="73"/>
      <c r="K224" s="73"/>
      <c r="L224" s="73"/>
      <c r="M224" s="73"/>
      <c r="N224" s="73"/>
      <c r="O224" s="73"/>
      <c r="P224" s="11" t="s">
        <v>1415</v>
      </c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</row>
    <row r="225" ht="15.75" customHeight="1">
      <c r="A225" s="73"/>
      <c r="B225" s="73"/>
      <c r="C225" s="73"/>
      <c r="D225" s="73"/>
      <c r="E225" s="73"/>
      <c r="F225" s="87" t="s">
        <v>2802</v>
      </c>
      <c r="G225" s="73"/>
      <c r="H225" s="73"/>
      <c r="I225" s="73"/>
      <c r="J225" s="73"/>
      <c r="K225" s="73"/>
      <c r="L225" s="73"/>
      <c r="M225" s="73"/>
      <c r="N225" s="73"/>
      <c r="O225" s="73"/>
      <c r="P225" s="11" t="s">
        <v>1416</v>
      </c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</row>
    <row r="226" ht="15.75" customHeight="1">
      <c r="A226" s="73"/>
      <c r="B226" s="73"/>
      <c r="C226" s="73"/>
      <c r="D226" s="73"/>
      <c r="E226" s="73"/>
      <c r="F226" s="87" t="s">
        <v>2803</v>
      </c>
      <c r="G226" s="73"/>
      <c r="H226" s="73"/>
      <c r="I226" s="73"/>
      <c r="J226" s="73"/>
      <c r="K226" s="73"/>
      <c r="L226" s="73"/>
      <c r="M226" s="73"/>
      <c r="N226" s="73"/>
      <c r="O226" s="73"/>
      <c r="P226" s="11" t="s">
        <v>1417</v>
      </c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</row>
    <row r="227" ht="15.75" customHeight="1">
      <c r="A227" s="73"/>
      <c r="B227" s="73"/>
      <c r="C227" s="73"/>
      <c r="D227" s="73"/>
      <c r="E227" s="73"/>
      <c r="F227" s="87" t="s">
        <v>2804</v>
      </c>
      <c r="G227" s="73"/>
      <c r="H227" s="73"/>
      <c r="I227" s="73"/>
      <c r="J227" s="73"/>
      <c r="K227" s="73"/>
      <c r="L227" s="73"/>
      <c r="M227" s="73"/>
      <c r="N227" s="73"/>
      <c r="O227" s="73"/>
      <c r="P227" s="11" t="s">
        <v>1418</v>
      </c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</row>
    <row r="228" ht="15.75" customHeight="1">
      <c r="A228" s="73"/>
      <c r="B228" s="73"/>
      <c r="C228" s="73"/>
      <c r="D228" s="73"/>
      <c r="E228" s="73"/>
      <c r="F228" s="87" t="s">
        <v>2805</v>
      </c>
      <c r="G228" s="73"/>
      <c r="H228" s="73"/>
      <c r="I228" s="73"/>
      <c r="J228" s="73"/>
      <c r="K228" s="73"/>
      <c r="L228" s="73"/>
      <c r="M228" s="73"/>
      <c r="N228" s="73"/>
      <c r="O228" s="73"/>
      <c r="P228" s="11" t="s">
        <v>1419</v>
      </c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</row>
    <row r="229" ht="15.75" customHeight="1">
      <c r="A229" s="73"/>
      <c r="B229" s="73"/>
      <c r="C229" s="73"/>
      <c r="D229" s="73"/>
      <c r="E229" s="73"/>
      <c r="F229" s="87" t="s">
        <v>2806</v>
      </c>
      <c r="G229" s="73"/>
      <c r="H229" s="73"/>
      <c r="I229" s="73"/>
      <c r="J229" s="73"/>
      <c r="K229" s="73"/>
      <c r="L229" s="73"/>
      <c r="M229" s="73"/>
      <c r="N229" s="73"/>
      <c r="O229" s="73"/>
      <c r="P229" s="11" t="s">
        <v>1420</v>
      </c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</row>
    <row r="230" ht="15.75" customHeight="1">
      <c r="A230" s="73"/>
      <c r="B230" s="73"/>
      <c r="C230" s="73"/>
      <c r="D230" s="73"/>
      <c r="E230" s="73"/>
      <c r="F230" s="87" t="s">
        <v>2807</v>
      </c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</row>
    <row r="231" ht="15.75" customHeight="1">
      <c r="A231" s="73"/>
      <c r="B231" s="73"/>
      <c r="C231" s="73"/>
      <c r="D231" s="73"/>
      <c r="E231" s="73"/>
      <c r="F231" s="87" t="s">
        <v>2808</v>
      </c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</row>
    <row r="232" ht="15.75" customHeight="1">
      <c r="A232" s="73"/>
      <c r="B232" s="73"/>
      <c r="C232" s="73"/>
      <c r="D232" s="73"/>
      <c r="E232" s="73"/>
      <c r="F232" s="87" t="s">
        <v>2809</v>
      </c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</row>
    <row r="233" ht="15.75" customHeight="1">
      <c r="A233" s="73"/>
      <c r="B233" s="73"/>
      <c r="C233" s="73"/>
      <c r="D233" s="73"/>
      <c r="E233" s="73"/>
      <c r="F233" s="87" t="s">
        <v>2810</v>
      </c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</row>
    <row r="234" ht="15.75" customHeight="1">
      <c r="A234" s="73"/>
      <c r="B234" s="73"/>
      <c r="C234" s="73"/>
      <c r="D234" s="73"/>
      <c r="E234" s="73"/>
      <c r="F234" s="87" t="s">
        <v>2811</v>
      </c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</row>
    <row r="235" ht="15.75" customHeight="1">
      <c r="A235" s="73"/>
      <c r="B235" s="73"/>
      <c r="C235" s="73"/>
      <c r="D235" s="73"/>
      <c r="E235" s="73"/>
      <c r="F235" s="87" t="s">
        <v>2812</v>
      </c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</row>
    <row r="236" ht="15.75" customHeight="1">
      <c r="A236" s="73"/>
      <c r="B236" s="73"/>
      <c r="C236" s="73"/>
      <c r="D236" s="73"/>
      <c r="E236" s="73"/>
      <c r="F236" s="87" t="s">
        <v>2813</v>
      </c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</row>
    <row r="237" ht="15.75" customHeight="1">
      <c r="A237" s="73"/>
      <c r="B237" s="73"/>
      <c r="C237" s="73"/>
      <c r="D237" s="73"/>
      <c r="E237" s="73"/>
      <c r="F237" s="87" t="s">
        <v>2814</v>
      </c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</row>
    <row r="238" ht="15.75" customHeight="1">
      <c r="A238" s="73"/>
      <c r="B238" s="73"/>
      <c r="C238" s="73"/>
      <c r="D238" s="73"/>
      <c r="E238" s="73"/>
      <c r="F238" s="87" t="s">
        <v>2815</v>
      </c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</row>
    <row r="239" ht="15.75" customHeight="1">
      <c r="A239" s="73"/>
      <c r="B239" s="73"/>
      <c r="C239" s="73"/>
      <c r="D239" s="73"/>
      <c r="E239" s="73"/>
      <c r="F239" s="87" t="s">
        <v>2816</v>
      </c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</row>
    <row r="240" ht="15.75" customHeight="1">
      <c r="A240" s="73"/>
      <c r="B240" s="73"/>
      <c r="C240" s="73"/>
      <c r="D240" s="73"/>
      <c r="E240" s="73"/>
      <c r="F240" s="87" t="s">
        <v>2817</v>
      </c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</row>
    <row r="241" ht="15.75" customHeight="1">
      <c r="A241" s="73"/>
      <c r="B241" s="73"/>
      <c r="C241" s="73"/>
      <c r="D241" s="73"/>
      <c r="E241" s="73"/>
      <c r="F241" s="87" t="s">
        <v>2818</v>
      </c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</row>
    <row r="242" ht="15.75" customHeight="1">
      <c r="A242" s="73"/>
      <c r="B242" s="73"/>
      <c r="C242" s="73"/>
      <c r="D242" s="73"/>
      <c r="E242" s="73"/>
      <c r="F242" s="87" t="s">
        <v>2819</v>
      </c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</row>
    <row r="243" ht="15.75" customHeight="1">
      <c r="A243" s="73"/>
      <c r="B243" s="73"/>
      <c r="C243" s="73"/>
      <c r="D243" s="73"/>
      <c r="E243" s="73"/>
      <c r="F243" s="87" t="s">
        <v>2820</v>
      </c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</row>
    <row r="244" ht="15.75" customHeight="1">
      <c r="A244" s="73"/>
      <c r="B244" s="73"/>
      <c r="C244" s="73"/>
      <c r="D244" s="73"/>
      <c r="E244" s="73"/>
      <c r="F244" s="87" t="s">
        <v>2821</v>
      </c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</row>
    <row r="245" ht="15.75" customHeight="1">
      <c r="A245" s="73"/>
      <c r="B245" s="73"/>
      <c r="C245" s="73"/>
      <c r="D245" s="73"/>
      <c r="E245" s="73"/>
      <c r="F245" s="87" t="s">
        <v>2822</v>
      </c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</row>
    <row r="246" ht="15.75" customHeight="1">
      <c r="A246" s="73"/>
      <c r="B246" s="73"/>
      <c r="C246" s="73"/>
      <c r="D246" s="73"/>
      <c r="E246" s="73"/>
      <c r="F246" s="87" t="s">
        <v>2823</v>
      </c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</row>
    <row r="247" ht="15.75" customHeight="1">
      <c r="A247" s="73"/>
      <c r="B247" s="73"/>
      <c r="C247" s="73"/>
      <c r="D247" s="73"/>
      <c r="E247" s="73"/>
      <c r="F247" s="87" t="s">
        <v>2824</v>
      </c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</row>
    <row r="248" ht="15.75" customHeight="1">
      <c r="A248" s="73"/>
      <c r="B248" s="73"/>
      <c r="C248" s="73"/>
      <c r="D248" s="73"/>
      <c r="E248" s="73"/>
      <c r="F248" s="87" t="s">
        <v>2825</v>
      </c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</row>
    <row r="249" ht="15.75" customHeight="1">
      <c r="A249" s="73"/>
      <c r="B249" s="73"/>
      <c r="C249" s="73"/>
      <c r="D249" s="73"/>
      <c r="E249" s="73"/>
      <c r="F249" s="87" t="s">
        <v>2826</v>
      </c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</row>
    <row r="250" ht="15.75" customHeight="1">
      <c r="A250" s="73"/>
      <c r="B250" s="73"/>
      <c r="C250" s="73"/>
      <c r="D250" s="73"/>
      <c r="E250" s="73"/>
      <c r="F250" s="87" t="s">
        <v>2827</v>
      </c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</row>
    <row r="251" ht="15.75" customHeight="1">
      <c r="A251" s="73"/>
      <c r="B251" s="73"/>
      <c r="C251" s="73"/>
      <c r="D251" s="73"/>
      <c r="E251" s="73"/>
      <c r="F251" s="87" t="s">
        <v>2828</v>
      </c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</row>
    <row r="252" ht="15.75" customHeight="1">
      <c r="A252" s="73"/>
      <c r="B252" s="73"/>
      <c r="C252" s="73"/>
      <c r="D252" s="73"/>
      <c r="E252" s="73"/>
      <c r="F252" s="87" t="s">
        <v>2829</v>
      </c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</row>
    <row r="253" ht="15.75" customHeight="1">
      <c r="A253" s="73"/>
      <c r="B253" s="73"/>
      <c r="C253" s="73"/>
      <c r="D253" s="73"/>
      <c r="E253" s="73"/>
      <c r="F253" s="87" t="s">
        <v>2830</v>
      </c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</row>
    <row r="254" ht="15.75" customHeight="1">
      <c r="A254" s="73"/>
      <c r="B254" s="73"/>
      <c r="C254" s="73"/>
      <c r="D254" s="73"/>
      <c r="E254" s="73"/>
      <c r="F254" s="87" t="s">
        <v>2831</v>
      </c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</row>
    <row r="255" ht="15.75" customHeight="1">
      <c r="A255" s="73"/>
      <c r="B255" s="73"/>
      <c r="C255" s="73"/>
      <c r="D255" s="73"/>
      <c r="E255" s="73"/>
      <c r="F255" s="87" t="s">
        <v>2832</v>
      </c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</row>
    <row r="256" ht="15.75" customHeight="1">
      <c r="A256" s="73"/>
      <c r="B256" s="73"/>
      <c r="C256" s="73"/>
      <c r="D256" s="73"/>
      <c r="E256" s="73"/>
      <c r="F256" s="87" t="s">
        <v>2833</v>
      </c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</row>
    <row r="257" ht="15.75" customHeight="1">
      <c r="A257" s="73"/>
      <c r="B257" s="73"/>
      <c r="C257" s="73"/>
      <c r="D257" s="73"/>
      <c r="E257" s="73"/>
      <c r="F257" s="87" t="s">
        <v>2834</v>
      </c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</row>
    <row r="258" ht="15.75" customHeight="1">
      <c r="A258" s="73"/>
      <c r="B258" s="73"/>
      <c r="C258" s="73"/>
      <c r="D258" s="73"/>
      <c r="E258" s="73"/>
      <c r="F258" s="87" t="s">
        <v>2835</v>
      </c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</row>
    <row r="259" ht="15.75" customHeight="1">
      <c r="A259" s="73"/>
      <c r="B259" s="73"/>
      <c r="C259" s="73"/>
      <c r="D259" s="73"/>
      <c r="E259" s="73"/>
      <c r="F259" s="87" t="s">
        <v>2836</v>
      </c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</row>
    <row r="260" ht="15.75" customHeight="1">
      <c r="A260" s="73"/>
      <c r="B260" s="73"/>
      <c r="C260" s="73"/>
      <c r="D260" s="73"/>
      <c r="E260" s="73"/>
      <c r="F260" s="87" t="s">
        <v>2837</v>
      </c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</row>
    <row r="261" ht="15.75" customHeight="1">
      <c r="A261" s="73"/>
      <c r="B261" s="73"/>
      <c r="C261" s="73"/>
      <c r="D261" s="73"/>
      <c r="E261" s="73"/>
      <c r="F261" s="87" t="s">
        <v>2838</v>
      </c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</row>
    <row r="262" ht="15.75" customHeight="1">
      <c r="A262" s="73"/>
      <c r="B262" s="73"/>
      <c r="C262" s="73"/>
      <c r="D262" s="73"/>
      <c r="E262" s="73"/>
      <c r="F262" s="87" t="s">
        <v>2839</v>
      </c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</row>
    <row r="263" ht="15.75" customHeight="1">
      <c r="A263" s="73"/>
      <c r="B263" s="73"/>
      <c r="C263" s="73"/>
      <c r="D263" s="73"/>
      <c r="E263" s="73"/>
      <c r="F263" s="87" t="s">
        <v>2840</v>
      </c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</row>
    <row r="264" ht="15.75" customHeight="1">
      <c r="A264" s="73"/>
      <c r="B264" s="73"/>
      <c r="C264" s="73"/>
      <c r="D264" s="73"/>
      <c r="E264" s="73"/>
      <c r="F264" s="87" t="s">
        <v>2841</v>
      </c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</row>
    <row r="265" ht="15.75" customHeight="1">
      <c r="A265" s="73"/>
      <c r="B265" s="73"/>
      <c r="C265" s="73"/>
      <c r="D265" s="73"/>
      <c r="E265" s="73"/>
      <c r="F265" s="87" t="s">
        <v>2842</v>
      </c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</row>
    <row r="266" ht="15.75" customHeight="1">
      <c r="A266" s="73"/>
      <c r="B266" s="73"/>
      <c r="C266" s="73"/>
      <c r="D266" s="73"/>
      <c r="E266" s="73"/>
      <c r="F266" s="87" t="s">
        <v>2843</v>
      </c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</row>
    <row r="267" ht="15.75" customHeight="1">
      <c r="A267" s="73"/>
      <c r="B267" s="73"/>
      <c r="C267" s="73"/>
      <c r="D267" s="73"/>
      <c r="E267" s="73"/>
      <c r="F267" s="87" t="s">
        <v>2844</v>
      </c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</row>
    <row r="268" ht="15.75" customHeight="1">
      <c r="A268" s="73"/>
      <c r="B268" s="73"/>
      <c r="C268" s="73"/>
      <c r="D268" s="73"/>
      <c r="E268" s="73"/>
      <c r="F268" s="87" t="s">
        <v>2845</v>
      </c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</row>
    <row r="269" ht="15.75" customHeight="1">
      <c r="A269" s="73"/>
      <c r="B269" s="73"/>
      <c r="C269" s="73"/>
      <c r="D269" s="73"/>
      <c r="E269" s="73"/>
      <c r="F269" s="87" t="s">
        <v>2846</v>
      </c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</row>
    <row r="270" ht="15.75" customHeight="1">
      <c r="A270" s="73"/>
      <c r="B270" s="73"/>
      <c r="C270" s="73"/>
      <c r="D270" s="73"/>
      <c r="E270" s="73"/>
      <c r="F270" s="87" t="s">
        <v>2847</v>
      </c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</row>
    <row r="271" ht="15.75" customHeight="1">
      <c r="A271" s="73"/>
      <c r="B271" s="73"/>
      <c r="C271" s="73"/>
      <c r="D271" s="73"/>
      <c r="E271" s="73"/>
      <c r="F271" s="87" t="s">
        <v>2848</v>
      </c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</row>
    <row r="272" ht="15.75" customHeight="1">
      <c r="A272" s="73"/>
      <c r="B272" s="73"/>
      <c r="C272" s="73"/>
      <c r="D272" s="73"/>
      <c r="E272" s="73"/>
      <c r="F272" s="87" t="s">
        <v>2849</v>
      </c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</row>
    <row r="273" ht="15.75" customHeight="1">
      <c r="A273" s="73"/>
      <c r="B273" s="73"/>
      <c r="C273" s="73"/>
      <c r="D273" s="73"/>
      <c r="E273" s="73"/>
      <c r="F273" s="87" t="s">
        <v>2850</v>
      </c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</row>
    <row r="274" ht="15.75" customHeight="1">
      <c r="A274" s="73"/>
      <c r="B274" s="73"/>
      <c r="C274" s="73"/>
      <c r="D274" s="73"/>
      <c r="E274" s="73"/>
      <c r="F274" s="87" t="s">
        <v>2851</v>
      </c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</row>
    <row r="275" ht="15.75" customHeight="1">
      <c r="A275" s="73"/>
      <c r="B275" s="73"/>
      <c r="C275" s="73"/>
      <c r="D275" s="73"/>
      <c r="E275" s="73"/>
      <c r="F275" s="87" t="s">
        <v>2852</v>
      </c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</row>
    <row r="276" ht="15.75" customHeight="1">
      <c r="A276" s="73"/>
      <c r="B276" s="73"/>
      <c r="C276" s="73"/>
      <c r="D276" s="73"/>
      <c r="E276" s="73"/>
      <c r="F276" s="87" t="s">
        <v>2853</v>
      </c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</row>
    <row r="277" ht="15.75" customHeight="1">
      <c r="A277" s="73"/>
      <c r="B277" s="73"/>
      <c r="C277" s="73"/>
      <c r="D277" s="73"/>
      <c r="E277" s="73"/>
      <c r="F277" s="87" t="s">
        <v>2854</v>
      </c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</row>
    <row r="278" ht="15.75" customHeight="1">
      <c r="A278" s="73"/>
      <c r="B278" s="73"/>
      <c r="C278" s="73"/>
      <c r="D278" s="73"/>
      <c r="E278" s="73"/>
      <c r="F278" s="87" t="s">
        <v>2855</v>
      </c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</row>
    <row r="279" ht="15.75" customHeight="1">
      <c r="A279" s="73"/>
      <c r="B279" s="73"/>
      <c r="C279" s="73"/>
      <c r="D279" s="73"/>
      <c r="E279" s="73"/>
      <c r="F279" s="87" t="s">
        <v>2856</v>
      </c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</row>
    <row r="280" ht="15.75" customHeight="1">
      <c r="A280" s="73"/>
      <c r="B280" s="73"/>
      <c r="C280" s="73"/>
      <c r="D280" s="73"/>
      <c r="E280" s="73"/>
      <c r="F280" s="87" t="s">
        <v>2857</v>
      </c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</row>
    <row r="281" ht="15.75" customHeight="1">
      <c r="A281" s="73"/>
      <c r="B281" s="73"/>
      <c r="C281" s="73"/>
      <c r="D281" s="73"/>
      <c r="E281" s="73"/>
      <c r="F281" s="87" t="s">
        <v>2858</v>
      </c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</row>
    <row r="282" ht="15.75" customHeight="1">
      <c r="A282" s="73"/>
      <c r="B282" s="73"/>
      <c r="C282" s="73"/>
      <c r="D282" s="73"/>
      <c r="E282" s="73"/>
      <c r="F282" s="87" t="s">
        <v>2859</v>
      </c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</row>
    <row r="283" ht="15.75" customHeight="1">
      <c r="A283" s="73"/>
      <c r="B283" s="73"/>
      <c r="C283" s="73"/>
      <c r="D283" s="73"/>
      <c r="E283" s="73"/>
      <c r="F283" s="87" t="s">
        <v>2860</v>
      </c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</row>
    <row r="284" ht="15.75" customHeight="1">
      <c r="A284" s="73"/>
      <c r="B284" s="73"/>
      <c r="C284" s="73"/>
      <c r="D284" s="73"/>
      <c r="E284" s="73"/>
      <c r="F284" s="87" t="s">
        <v>2861</v>
      </c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</row>
    <row r="285" ht="15.75" customHeight="1">
      <c r="A285" s="73"/>
      <c r="B285" s="73"/>
      <c r="C285" s="73"/>
      <c r="D285" s="73"/>
      <c r="E285" s="73"/>
      <c r="F285" s="87" t="s">
        <v>2862</v>
      </c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</row>
    <row r="286" ht="15.75" customHeight="1">
      <c r="A286" s="73"/>
      <c r="B286" s="73"/>
      <c r="C286" s="73"/>
      <c r="D286" s="73"/>
      <c r="E286" s="73"/>
      <c r="F286" s="87" t="s">
        <v>2863</v>
      </c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</row>
    <row r="287" ht="15.75" customHeight="1">
      <c r="A287" s="73"/>
      <c r="B287" s="73"/>
      <c r="C287" s="73"/>
      <c r="D287" s="73"/>
      <c r="E287" s="73"/>
      <c r="F287" s="87" t="s">
        <v>2864</v>
      </c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</row>
    <row r="288" ht="15.75" customHeight="1">
      <c r="A288" s="73"/>
      <c r="B288" s="73"/>
      <c r="C288" s="73"/>
      <c r="D288" s="73"/>
      <c r="E288" s="73"/>
      <c r="F288" s="87" t="s">
        <v>2865</v>
      </c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</row>
    <row r="289" ht="15.75" customHeight="1">
      <c r="A289" s="73"/>
      <c r="B289" s="73"/>
      <c r="C289" s="73"/>
      <c r="D289" s="73"/>
      <c r="E289" s="73"/>
      <c r="F289" s="87" t="s">
        <v>2866</v>
      </c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</row>
    <row r="290" ht="15.75" customHeight="1">
      <c r="A290" s="73"/>
      <c r="B290" s="73"/>
      <c r="C290" s="73"/>
      <c r="D290" s="73"/>
      <c r="E290" s="73"/>
      <c r="F290" s="87" t="s">
        <v>2867</v>
      </c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</row>
    <row r="291" ht="15.75" customHeight="1">
      <c r="A291" s="73"/>
      <c r="B291" s="73"/>
      <c r="C291" s="73"/>
      <c r="D291" s="73"/>
      <c r="E291" s="73"/>
      <c r="F291" s="87" t="s">
        <v>2868</v>
      </c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</row>
    <row r="292" ht="15.75" customHeight="1">
      <c r="A292" s="73"/>
      <c r="B292" s="73"/>
      <c r="C292" s="73"/>
      <c r="D292" s="73"/>
      <c r="E292" s="73"/>
      <c r="F292" s="87" t="s">
        <v>2869</v>
      </c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</row>
    <row r="293" ht="15.75" customHeight="1">
      <c r="A293" s="73"/>
      <c r="B293" s="73"/>
      <c r="C293" s="73"/>
      <c r="D293" s="73"/>
      <c r="E293" s="73"/>
      <c r="F293" s="87" t="s">
        <v>2870</v>
      </c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</row>
    <row r="294" ht="15.75" customHeight="1">
      <c r="A294" s="73"/>
      <c r="B294" s="73"/>
      <c r="C294" s="73"/>
      <c r="D294" s="73"/>
      <c r="E294" s="73"/>
      <c r="F294" s="87" t="s">
        <v>2871</v>
      </c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</row>
    <row r="295" ht="15.75" customHeight="1">
      <c r="A295" s="73"/>
      <c r="B295" s="73"/>
      <c r="C295" s="73"/>
      <c r="D295" s="73"/>
      <c r="E295" s="73"/>
      <c r="F295" s="87" t="s">
        <v>2872</v>
      </c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</row>
    <row r="296" ht="15.75" customHeight="1">
      <c r="A296" s="73"/>
      <c r="B296" s="73"/>
      <c r="C296" s="73"/>
      <c r="D296" s="73"/>
      <c r="E296" s="73"/>
      <c r="F296" s="87" t="s">
        <v>2873</v>
      </c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</row>
    <row r="297" ht="15.75" customHeight="1">
      <c r="A297" s="73"/>
      <c r="B297" s="73"/>
      <c r="C297" s="73"/>
      <c r="D297" s="73"/>
      <c r="E297" s="73"/>
      <c r="F297" s="87" t="s">
        <v>2874</v>
      </c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</row>
    <row r="298" ht="15.75" customHeight="1">
      <c r="A298" s="73"/>
      <c r="B298" s="73"/>
      <c r="C298" s="73"/>
      <c r="D298" s="73"/>
      <c r="E298" s="73"/>
      <c r="F298" s="87" t="s">
        <v>2875</v>
      </c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</row>
    <row r="299" ht="15.75" customHeight="1">
      <c r="A299" s="73"/>
      <c r="B299" s="73"/>
      <c r="C299" s="73"/>
      <c r="D299" s="73"/>
      <c r="E299" s="73"/>
      <c r="F299" s="87" t="s">
        <v>2876</v>
      </c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</row>
    <row r="300" ht="15.75" customHeight="1">
      <c r="A300" s="73"/>
      <c r="B300" s="73"/>
      <c r="C300" s="73"/>
      <c r="D300" s="73"/>
      <c r="E300" s="73"/>
      <c r="F300" s="87" t="s">
        <v>2877</v>
      </c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</row>
    <row r="301" ht="15.75" customHeight="1">
      <c r="A301" s="73"/>
      <c r="B301" s="73"/>
      <c r="C301" s="73"/>
      <c r="D301" s="73"/>
      <c r="E301" s="73"/>
      <c r="F301" s="87" t="s">
        <v>2878</v>
      </c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</row>
    <row r="302" ht="15.75" customHeight="1">
      <c r="A302" s="73"/>
      <c r="B302" s="73"/>
      <c r="C302" s="73"/>
      <c r="D302" s="73"/>
      <c r="E302" s="73"/>
      <c r="F302" s="87" t="s">
        <v>2879</v>
      </c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</row>
    <row r="303" ht="15.75" customHeight="1">
      <c r="A303" s="73"/>
      <c r="B303" s="73"/>
      <c r="C303" s="73"/>
      <c r="D303" s="73"/>
      <c r="E303" s="73"/>
      <c r="F303" s="87" t="s">
        <v>2880</v>
      </c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</row>
    <row r="304" ht="15.75" customHeight="1">
      <c r="A304" s="73"/>
      <c r="B304" s="73"/>
      <c r="C304" s="73"/>
      <c r="D304" s="73"/>
      <c r="E304" s="73"/>
      <c r="F304" s="87" t="s">
        <v>2881</v>
      </c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</row>
    <row r="305" ht="15.75" customHeight="1">
      <c r="A305" s="73"/>
      <c r="B305" s="73"/>
      <c r="C305" s="73"/>
      <c r="D305" s="73"/>
      <c r="E305" s="73"/>
      <c r="F305" s="87" t="s">
        <v>2882</v>
      </c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</row>
    <row r="306" ht="15.75" customHeight="1">
      <c r="A306" s="73"/>
      <c r="B306" s="73"/>
      <c r="C306" s="73"/>
      <c r="D306" s="73"/>
      <c r="E306" s="73"/>
      <c r="F306" s="87" t="s">
        <v>2883</v>
      </c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</row>
    <row r="307" ht="15.75" customHeight="1">
      <c r="A307" s="73"/>
      <c r="B307" s="73"/>
      <c r="C307" s="73"/>
      <c r="D307" s="73"/>
      <c r="E307" s="73"/>
      <c r="F307" s="87" t="s">
        <v>2884</v>
      </c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</row>
    <row r="308" ht="15.75" customHeight="1">
      <c r="A308" s="73"/>
      <c r="B308" s="73"/>
      <c r="C308" s="73"/>
      <c r="D308" s="73"/>
      <c r="E308" s="73"/>
      <c r="F308" s="87" t="s">
        <v>2885</v>
      </c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</row>
    <row r="309" ht="15.75" customHeight="1">
      <c r="A309" s="73"/>
      <c r="B309" s="73"/>
      <c r="C309" s="73"/>
      <c r="D309" s="73"/>
      <c r="E309" s="73"/>
      <c r="F309" s="87" t="s">
        <v>2886</v>
      </c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</row>
    <row r="310" ht="15.75" customHeight="1">
      <c r="A310" s="73"/>
      <c r="B310" s="73"/>
      <c r="C310" s="73"/>
      <c r="D310" s="73"/>
      <c r="E310" s="73"/>
      <c r="F310" s="87" t="s">
        <v>2887</v>
      </c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</row>
    <row r="311" ht="15.75" customHeight="1">
      <c r="A311" s="73"/>
      <c r="B311" s="73"/>
      <c r="C311" s="73"/>
      <c r="D311" s="73"/>
      <c r="E311" s="73"/>
      <c r="F311" s="87" t="s">
        <v>2888</v>
      </c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</row>
    <row r="312" ht="15.75" customHeight="1">
      <c r="A312" s="73"/>
      <c r="B312" s="73"/>
      <c r="C312" s="73"/>
      <c r="D312" s="73"/>
      <c r="E312" s="73"/>
      <c r="F312" s="87" t="s">
        <v>2889</v>
      </c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</row>
    <row r="313" ht="15.75" customHeight="1">
      <c r="A313" s="73"/>
      <c r="B313" s="73"/>
      <c r="C313" s="73"/>
      <c r="D313" s="73"/>
      <c r="E313" s="73"/>
      <c r="F313" s="87" t="s">
        <v>2890</v>
      </c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</row>
    <row r="314" ht="15.75" customHeight="1">
      <c r="A314" s="73"/>
      <c r="B314" s="73"/>
      <c r="C314" s="73"/>
      <c r="D314" s="73"/>
      <c r="E314" s="73"/>
      <c r="F314" s="87" t="s">
        <v>2891</v>
      </c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</row>
    <row r="315" ht="15.75" customHeight="1">
      <c r="A315" s="73"/>
      <c r="B315" s="73"/>
      <c r="C315" s="73"/>
      <c r="D315" s="73"/>
      <c r="E315" s="73"/>
      <c r="F315" s="87" t="s">
        <v>2892</v>
      </c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</row>
    <row r="316" ht="15.75" customHeight="1">
      <c r="A316" s="73"/>
      <c r="B316" s="73"/>
      <c r="C316" s="73"/>
      <c r="D316" s="73"/>
      <c r="E316" s="73"/>
      <c r="F316" s="87" t="s">
        <v>2893</v>
      </c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</row>
    <row r="317" ht="15.75" customHeight="1">
      <c r="A317" s="73"/>
      <c r="B317" s="73"/>
      <c r="C317" s="73"/>
      <c r="D317" s="73"/>
      <c r="E317" s="73"/>
      <c r="F317" s="87" t="s">
        <v>2894</v>
      </c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</row>
    <row r="318" ht="15.75" customHeight="1">
      <c r="A318" s="73"/>
      <c r="B318" s="73"/>
      <c r="C318" s="73"/>
      <c r="D318" s="73"/>
      <c r="E318" s="73"/>
      <c r="F318" s="87" t="s">
        <v>2895</v>
      </c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</row>
    <row r="319" ht="15.75" customHeight="1">
      <c r="A319" s="73"/>
      <c r="B319" s="73"/>
      <c r="C319" s="73"/>
      <c r="D319" s="73"/>
      <c r="E319" s="73"/>
      <c r="F319" s="87" t="s">
        <v>2896</v>
      </c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</row>
    <row r="320" ht="15.75" customHeight="1">
      <c r="A320" s="73"/>
      <c r="B320" s="73"/>
      <c r="C320" s="73"/>
      <c r="D320" s="73"/>
      <c r="E320" s="73"/>
      <c r="F320" s="87" t="s">
        <v>2897</v>
      </c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</row>
    <row r="321" ht="15.75" customHeight="1">
      <c r="A321" s="73"/>
      <c r="B321" s="73"/>
      <c r="C321" s="73"/>
      <c r="D321" s="73"/>
      <c r="E321" s="73"/>
      <c r="F321" s="87" t="s">
        <v>2898</v>
      </c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</row>
    <row r="322" ht="15.75" customHeight="1">
      <c r="A322" s="73"/>
      <c r="B322" s="73"/>
      <c r="C322" s="73"/>
      <c r="D322" s="73"/>
      <c r="E322" s="73"/>
      <c r="F322" s="87" t="s">
        <v>2899</v>
      </c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</row>
    <row r="323" ht="15.75" customHeight="1">
      <c r="A323" s="73"/>
      <c r="B323" s="73"/>
      <c r="C323" s="73"/>
      <c r="D323" s="73"/>
      <c r="E323" s="73"/>
      <c r="F323" s="87" t="s">
        <v>2900</v>
      </c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</row>
    <row r="324" ht="15.75" customHeight="1">
      <c r="A324" s="73"/>
      <c r="B324" s="73"/>
      <c r="C324" s="73"/>
      <c r="D324" s="73"/>
      <c r="E324" s="73"/>
      <c r="F324" s="87" t="s">
        <v>2901</v>
      </c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</row>
    <row r="325" ht="15.75" customHeight="1">
      <c r="A325" s="73"/>
      <c r="B325" s="73"/>
      <c r="C325" s="73"/>
      <c r="D325" s="73"/>
      <c r="E325" s="73"/>
      <c r="F325" s="87" t="s">
        <v>2902</v>
      </c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</row>
    <row r="326" ht="15.75" customHeight="1">
      <c r="A326" s="73"/>
      <c r="B326" s="73"/>
      <c r="C326" s="73"/>
      <c r="D326" s="73"/>
      <c r="E326" s="73"/>
      <c r="F326" s="87" t="s">
        <v>2903</v>
      </c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</row>
    <row r="327" ht="15.75" customHeight="1">
      <c r="A327" s="73"/>
      <c r="B327" s="73"/>
      <c r="C327" s="73"/>
      <c r="D327" s="73"/>
      <c r="E327" s="73"/>
      <c r="F327" s="87" t="s">
        <v>2904</v>
      </c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</row>
    <row r="328" ht="15.75" customHeight="1">
      <c r="A328" s="73"/>
      <c r="B328" s="73"/>
      <c r="C328" s="73"/>
      <c r="D328" s="73"/>
      <c r="E328" s="73"/>
      <c r="F328" s="87" t="s">
        <v>2905</v>
      </c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</row>
    <row r="329" ht="15.75" customHeight="1">
      <c r="A329" s="73"/>
      <c r="B329" s="73"/>
      <c r="C329" s="73"/>
      <c r="D329" s="73"/>
      <c r="E329" s="73"/>
      <c r="F329" s="87" t="s">
        <v>2906</v>
      </c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</row>
    <row r="330" ht="15.75" customHeight="1">
      <c r="A330" s="73"/>
      <c r="B330" s="73"/>
      <c r="C330" s="73"/>
      <c r="D330" s="73"/>
      <c r="E330" s="73"/>
      <c r="F330" s="87" t="s">
        <v>2597</v>
      </c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</row>
    <row r="331" ht="15.75" customHeight="1">
      <c r="A331" s="73"/>
      <c r="B331" s="73"/>
      <c r="C331" s="73"/>
      <c r="D331" s="73"/>
      <c r="E331" s="73"/>
      <c r="F331" s="87" t="s">
        <v>2907</v>
      </c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</row>
    <row r="332" ht="15.75" customHeight="1">
      <c r="A332" s="73"/>
      <c r="B332" s="73"/>
      <c r="C332" s="73"/>
      <c r="D332" s="73"/>
      <c r="E332" s="73"/>
      <c r="F332" s="87" t="s">
        <v>2908</v>
      </c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</row>
    <row r="333" ht="15.75" customHeight="1">
      <c r="A333" s="73"/>
      <c r="B333" s="73"/>
      <c r="C333" s="73"/>
      <c r="D333" s="73"/>
      <c r="E333" s="73"/>
      <c r="F333" s="87" t="s">
        <v>2909</v>
      </c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</row>
    <row r="334" ht="15.75" customHeight="1">
      <c r="A334" s="73"/>
      <c r="B334" s="73"/>
      <c r="C334" s="73"/>
      <c r="D334" s="73"/>
      <c r="E334" s="73"/>
      <c r="F334" s="87" t="s">
        <v>2910</v>
      </c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</row>
    <row r="335" ht="15.75" customHeight="1">
      <c r="A335" s="73"/>
      <c r="B335" s="73"/>
      <c r="C335" s="73"/>
      <c r="D335" s="73"/>
      <c r="E335" s="73"/>
      <c r="F335" s="87" t="s">
        <v>2911</v>
      </c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</row>
    <row r="336" ht="15.75" customHeight="1">
      <c r="A336" s="73"/>
      <c r="B336" s="73"/>
      <c r="C336" s="73"/>
      <c r="D336" s="73"/>
      <c r="E336" s="73"/>
      <c r="F336" s="87" t="s">
        <v>2912</v>
      </c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</row>
    <row r="337" ht="15.75" customHeight="1">
      <c r="A337" s="73"/>
      <c r="B337" s="73"/>
      <c r="C337" s="73"/>
      <c r="D337" s="73"/>
      <c r="E337" s="73"/>
      <c r="F337" s="87" t="s">
        <v>2913</v>
      </c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</row>
    <row r="338" ht="15.75" customHeight="1">
      <c r="A338" s="73"/>
      <c r="B338" s="73"/>
      <c r="C338" s="73"/>
      <c r="D338" s="73"/>
      <c r="E338" s="73"/>
      <c r="F338" s="87" t="s">
        <v>2914</v>
      </c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</row>
    <row r="339" ht="15.75" customHeight="1">
      <c r="A339" s="73"/>
      <c r="B339" s="73"/>
      <c r="C339" s="73"/>
      <c r="D339" s="73"/>
      <c r="E339" s="73"/>
      <c r="F339" s="87" t="s">
        <v>2915</v>
      </c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</row>
    <row r="340" ht="15.75" customHeight="1">
      <c r="A340" s="73"/>
      <c r="B340" s="73"/>
      <c r="C340" s="73"/>
      <c r="D340" s="73"/>
      <c r="E340" s="73"/>
      <c r="F340" s="87" t="s">
        <v>2916</v>
      </c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</row>
    <row r="341" ht="15.75" customHeight="1">
      <c r="A341" s="73"/>
      <c r="B341" s="73"/>
      <c r="C341" s="73"/>
      <c r="D341" s="73"/>
      <c r="E341" s="73"/>
      <c r="F341" s="87" t="s">
        <v>2917</v>
      </c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</row>
    <row r="342" ht="15.75" customHeight="1">
      <c r="A342" s="73"/>
      <c r="B342" s="73"/>
      <c r="C342" s="73"/>
      <c r="D342" s="73"/>
      <c r="E342" s="73"/>
      <c r="F342" s="87" t="s">
        <v>2918</v>
      </c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</row>
    <row r="343" ht="15.75" customHeight="1">
      <c r="A343" s="73"/>
      <c r="B343" s="73"/>
      <c r="C343" s="73"/>
      <c r="D343" s="73"/>
      <c r="E343" s="73"/>
      <c r="F343" s="87" t="s">
        <v>2919</v>
      </c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</row>
    <row r="344" ht="15.75" customHeight="1">
      <c r="A344" s="73"/>
      <c r="B344" s="73"/>
      <c r="C344" s="73"/>
      <c r="D344" s="73"/>
      <c r="E344" s="73"/>
      <c r="F344" s="87" t="s">
        <v>2920</v>
      </c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</row>
    <row r="345" ht="15.75" customHeight="1">
      <c r="A345" s="73"/>
      <c r="B345" s="73"/>
      <c r="C345" s="73"/>
      <c r="D345" s="73"/>
      <c r="E345" s="73"/>
      <c r="F345" s="87" t="s">
        <v>2921</v>
      </c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</row>
    <row r="346" ht="15.75" customHeight="1">
      <c r="A346" s="73"/>
      <c r="B346" s="73"/>
      <c r="C346" s="73"/>
      <c r="D346" s="73"/>
      <c r="E346" s="73"/>
      <c r="F346" s="87" t="s">
        <v>2922</v>
      </c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</row>
    <row r="347" ht="15.75" customHeight="1">
      <c r="A347" s="73"/>
      <c r="B347" s="73"/>
      <c r="C347" s="73"/>
      <c r="D347" s="73"/>
      <c r="E347" s="73"/>
      <c r="F347" s="87" t="s">
        <v>2923</v>
      </c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</row>
    <row r="348" ht="15.75" customHeight="1">
      <c r="A348" s="73"/>
      <c r="B348" s="73"/>
      <c r="C348" s="73"/>
      <c r="D348" s="73"/>
      <c r="E348" s="73"/>
      <c r="F348" s="87" t="s">
        <v>2924</v>
      </c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</row>
    <row r="349" ht="15.75" customHeight="1">
      <c r="A349" s="73"/>
      <c r="B349" s="73"/>
      <c r="C349" s="73"/>
      <c r="D349" s="73"/>
      <c r="E349" s="73"/>
      <c r="F349" s="87" t="s">
        <v>2925</v>
      </c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</row>
    <row r="350" ht="15.75" customHeight="1">
      <c r="A350" s="73"/>
      <c r="B350" s="73"/>
      <c r="C350" s="73"/>
      <c r="D350" s="73"/>
      <c r="E350" s="73"/>
      <c r="F350" s="87" t="s">
        <v>2926</v>
      </c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</row>
    <row r="351" ht="15.75" customHeight="1">
      <c r="A351" s="73"/>
      <c r="B351" s="73"/>
      <c r="C351" s="73"/>
      <c r="D351" s="73"/>
      <c r="E351" s="73"/>
      <c r="F351" s="87" t="s">
        <v>2927</v>
      </c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</row>
    <row r="352" ht="15.75" customHeight="1">
      <c r="A352" s="73"/>
      <c r="B352" s="73"/>
      <c r="C352" s="73"/>
      <c r="D352" s="73"/>
      <c r="E352" s="73"/>
      <c r="F352" s="87" t="s">
        <v>2928</v>
      </c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</row>
    <row r="353" ht="15.75" customHeight="1">
      <c r="A353" s="73"/>
      <c r="B353" s="73"/>
      <c r="C353" s="73"/>
      <c r="D353" s="73"/>
      <c r="E353" s="73"/>
      <c r="F353" s="87" t="s">
        <v>2929</v>
      </c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</row>
    <row r="354" ht="15.75" customHeight="1">
      <c r="A354" s="73"/>
      <c r="B354" s="73"/>
      <c r="C354" s="73"/>
      <c r="D354" s="73"/>
      <c r="E354" s="73"/>
      <c r="F354" s="87" t="s">
        <v>2930</v>
      </c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</row>
    <row r="355" ht="15.75" customHeight="1">
      <c r="A355" s="73"/>
      <c r="B355" s="73"/>
      <c r="C355" s="73"/>
      <c r="D355" s="73"/>
      <c r="E355" s="73"/>
      <c r="F355" s="87" t="s">
        <v>2931</v>
      </c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</row>
    <row r="356" ht="15.75" customHeight="1">
      <c r="A356" s="73"/>
      <c r="B356" s="73"/>
      <c r="C356" s="73"/>
      <c r="D356" s="73"/>
      <c r="E356" s="73"/>
      <c r="F356" s="87" t="s">
        <v>2932</v>
      </c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</row>
    <row r="357" ht="15.75" customHeight="1">
      <c r="A357" s="73"/>
      <c r="B357" s="73"/>
      <c r="C357" s="73"/>
      <c r="D357" s="73"/>
      <c r="E357" s="73"/>
      <c r="F357" s="87" t="s">
        <v>2933</v>
      </c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</row>
    <row r="358" ht="15.75" customHeight="1">
      <c r="A358" s="73"/>
      <c r="B358" s="73"/>
      <c r="C358" s="73"/>
      <c r="D358" s="73"/>
      <c r="E358" s="73"/>
      <c r="F358" s="87" t="s">
        <v>2934</v>
      </c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</row>
    <row r="359" ht="15.75" customHeight="1">
      <c r="A359" s="73"/>
      <c r="B359" s="73"/>
      <c r="C359" s="73"/>
      <c r="D359" s="73"/>
      <c r="E359" s="73"/>
      <c r="F359" s="87" t="s">
        <v>2935</v>
      </c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</row>
    <row r="360" ht="15.75" customHeight="1">
      <c r="A360" s="73"/>
      <c r="B360" s="73"/>
      <c r="C360" s="73"/>
      <c r="D360" s="73"/>
      <c r="E360" s="73"/>
      <c r="F360" s="87" t="s">
        <v>2936</v>
      </c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</row>
    <row r="361" ht="15.75" customHeight="1">
      <c r="A361" s="73"/>
      <c r="B361" s="73"/>
      <c r="C361" s="73"/>
      <c r="D361" s="73"/>
      <c r="E361" s="73"/>
      <c r="F361" s="87" t="s">
        <v>2937</v>
      </c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</row>
    <row r="362" ht="15.75" customHeight="1">
      <c r="A362" s="73"/>
      <c r="B362" s="73"/>
      <c r="C362" s="73"/>
      <c r="D362" s="73"/>
      <c r="E362" s="73"/>
      <c r="F362" s="87" t="s">
        <v>2938</v>
      </c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</row>
    <row r="363" ht="15.75" customHeight="1">
      <c r="A363" s="73"/>
      <c r="B363" s="73"/>
      <c r="C363" s="73"/>
      <c r="D363" s="73"/>
      <c r="E363" s="73"/>
      <c r="F363" s="87" t="s">
        <v>2939</v>
      </c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</row>
    <row r="364" ht="15.75" customHeight="1">
      <c r="A364" s="73"/>
      <c r="B364" s="73"/>
      <c r="C364" s="73"/>
      <c r="D364" s="73"/>
      <c r="E364" s="73"/>
      <c r="F364" s="87" t="s">
        <v>2940</v>
      </c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</row>
    <row r="365" ht="15.75" customHeight="1">
      <c r="A365" s="73"/>
      <c r="B365" s="73"/>
      <c r="C365" s="73"/>
      <c r="D365" s="73"/>
      <c r="E365" s="73"/>
      <c r="F365" s="87" t="s">
        <v>2941</v>
      </c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</row>
    <row r="366" ht="15.75" customHeight="1">
      <c r="A366" s="73"/>
      <c r="B366" s="73"/>
      <c r="C366" s="73"/>
      <c r="D366" s="73"/>
      <c r="E366" s="73"/>
      <c r="F366" s="87" t="s">
        <v>2942</v>
      </c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</row>
    <row r="367" ht="15.75" customHeight="1">
      <c r="A367" s="73"/>
      <c r="B367" s="73"/>
      <c r="C367" s="73"/>
      <c r="D367" s="73"/>
      <c r="E367" s="73"/>
      <c r="F367" s="87" t="s">
        <v>2943</v>
      </c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</row>
    <row r="368" ht="15.75" customHeight="1">
      <c r="A368" s="73"/>
      <c r="B368" s="73"/>
      <c r="C368" s="73"/>
      <c r="D368" s="73"/>
      <c r="E368" s="73"/>
      <c r="F368" s="87" t="s">
        <v>2944</v>
      </c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</row>
    <row r="369" ht="15.75" customHeight="1">
      <c r="A369" s="73"/>
      <c r="B369" s="73"/>
      <c r="C369" s="73"/>
      <c r="D369" s="73"/>
      <c r="E369" s="73"/>
      <c r="F369" s="87" t="s">
        <v>2945</v>
      </c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</row>
    <row r="370" ht="15.75" customHeight="1">
      <c r="A370" s="73"/>
      <c r="B370" s="73"/>
      <c r="C370" s="73"/>
      <c r="D370" s="73"/>
      <c r="E370" s="73"/>
      <c r="F370" s="87" t="s">
        <v>2946</v>
      </c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</row>
    <row r="371" ht="15.75" customHeight="1">
      <c r="A371" s="73"/>
      <c r="B371" s="73"/>
      <c r="C371" s="73"/>
      <c r="D371" s="73"/>
      <c r="E371" s="73"/>
      <c r="F371" s="87" t="s">
        <v>2947</v>
      </c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</row>
    <row r="372" ht="15.75" customHeight="1">
      <c r="A372" s="73"/>
      <c r="B372" s="73"/>
      <c r="C372" s="73"/>
      <c r="D372" s="73"/>
      <c r="E372" s="73"/>
      <c r="F372" s="87" t="s">
        <v>2948</v>
      </c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</row>
    <row r="373" ht="15.75" customHeight="1">
      <c r="A373" s="73"/>
      <c r="B373" s="73"/>
      <c r="C373" s="73"/>
      <c r="D373" s="73"/>
      <c r="E373" s="73"/>
      <c r="F373" s="87" t="s">
        <v>2949</v>
      </c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</row>
    <row r="374" ht="15.75" customHeight="1">
      <c r="A374" s="73"/>
      <c r="B374" s="73"/>
      <c r="C374" s="73"/>
      <c r="D374" s="73"/>
      <c r="E374" s="73"/>
      <c r="F374" s="87" t="s">
        <v>2950</v>
      </c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</row>
    <row r="375" ht="15.75" customHeight="1">
      <c r="A375" s="73"/>
      <c r="B375" s="73"/>
      <c r="C375" s="73"/>
      <c r="D375" s="73"/>
      <c r="E375" s="73"/>
      <c r="F375" s="87" t="s">
        <v>2951</v>
      </c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</row>
    <row r="376" ht="15.75" customHeight="1">
      <c r="A376" s="73"/>
      <c r="B376" s="73"/>
      <c r="C376" s="73"/>
      <c r="D376" s="73"/>
      <c r="E376" s="73"/>
      <c r="F376" s="87" t="s">
        <v>2952</v>
      </c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</row>
    <row r="377" ht="15.75" customHeight="1">
      <c r="A377" s="73"/>
      <c r="B377" s="73"/>
      <c r="C377" s="73"/>
      <c r="D377" s="73"/>
      <c r="E377" s="73"/>
      <c r="F377" s="87" t="s">
        <v>2953</v>
      </c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</row>
    <row r="378" ht="15.75" customHeight="1">
      <c r="A378" s="73"/>
      <c r="B378" s="73"/>
      <c r="C378" s="73"/>
      <c r="D378" s="73"/>
      <c r="E378" s="73"/>
      <c r="F378" s="87" t="s">
        <v>2954</v>
      </c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</row>
    <row r="379" ht="15.75" customHeight="1">
      <c r="A379" s="73"/>
      <c r="B379" s="73"/>
      <c r="C379" s="73"/>
      <c r="D379" s="73"/>
      <c r="E379" s="73"/>
      <c r="F379" s="87" t="s">
        <v>2955</v>
      </c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</row>
    <row r="380" ht="15.75" customHeight="1">
      <c r="A380" s="73"/>
      <c r="B380" s="73"/>
      <c r="C380" s="73"/>
      <c r="D380" s="73"/>
      <c r="E380" s="73"/>
      <c r="F380" s="87" t="s">
        <v>2956</v>
      </c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</row>
    <row r="381" ht="15.75" customHeight="1">
      <c r="A381" s="73"/>
      <c r="B381" s="73"/>
      <c r="C381" s="73"/>
      <c r="D381" s="73"/>
      <c r="E381" s="73"/>
      <c r="F381" s="87" t="s">
        <v>2957</v>
      </c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</row>
    <row r="382" ht="15.75" customHeight="1">
      <c r="A382" s="73"/>
      <c r="B382" s="73"/>
      <c r="C382" s="73"/>
      <c r="D382" s="73"/>
      <c r="E382" s="73"/>
      <c r="F382" s="87" t="s">
        <v>2958</v>
      </c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</row>
    <row r="383" ht="15.75" customHeight="1">
      <c r="A383" s="73"/>
      <c r="B383" s="73"/>
      <c r="C383" s="73"/>
      <c r="D383" s="73"/>
      <c r="E383" s="73"/>
      <c r="F383" s="87" t="s">
        <v>2959</v>
      </c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</row>
    <row r="384" ht="15.75" customHeight="1">
      <c r="A384" s="73"/>
      <c r="B384" s="73"/>
      <c r="C384" s="73"/>
      <c r="D384" s="73"/>
      <c r="E384" s="73"/>
      <c r="F384" s="87" t="s">
        <v>2960</v>
      </c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</row>
    <row r="385" ht="15.75" customHeight="1">
      <c r="A385" s="73"/>
      <c r="B385" s="73"/>
      <c r="C385" s="73"/>
      <c r="D385" s="73"/>
      <c r="E385" s="73"/>
      <c r="F385" s="87" t="s">
        <v>2961</v>
      </c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</row>
    <row r="386" ht="15.75" customHeight="1">
      <c r="A386" s="73"/>
      <c r="B386" s="73"/>
      <c r="C386" s="73"/>
      <c r="D386" s="73"/>
      <c r="E386" s="73"/>
      <c r="F386" s="87" t="s">
        <v>2962</v>
      </c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</row>
    <row r="387" ht="15.75" customHeight="1">
      <c r="A387" s="73"/>
      <c r="B387" s="73"/>
      <c r="C387" s="73"/>
      <c r="D387" s="73"/>
      <c r="E387" s="73"/>
      <c r="F387" s="87" t="s">
        <v>2963</v>
      </c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</row>
    <row r="388" ht="15.75" customHeight="1">
      <c r="A388" s="73"/>
      <c r="B388" s="73"/>
      <c r="C388" s="73"/>
      <c r="D388" s="73"/>
      <c r="E388" s="73"/>
      <c r="F388" s="87" t="s">
        <v>2964</v>
      </c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</row>
    <row r="389" ht="15.75" customHeight="1">
      <c r="A389" s="73"/>
      <c r="B389" s="73"/>
      <c r="C389" s="73"/>
      <c r="D389" s="73"/>
      <c r="E389" s="73"/>
      <c r="F389" s="87" t="s">
        <v>2965</v>
      </c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</row>
    <row r="390" ht="15.75" customHeight="1">
      <c r="A390" s="73"/>
      <c r="B390" s="73"/>
      <c r="C390" s="73"/>
      <c r="D390" s="73"/>
      <c r="E390" s="73"/>
      <c r="F390" s="87" t="s">
        <v>2966</v>
      </c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</row>
    <row r="391" ht="15.75" customHeight="1">
      <c r="A391" s="73"/>
      <c r="B391" s="73"/>
      <c r="C391" s="73"/>
      <c r="D391" s="73"/>
      <c r="E391" s="73"/>
      <c r="F391" s="87" t="s">
        <v>2967</v>
      </c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</row>
    <row r="392" ht="15.75" customHeight="1">
      <c r="A392" s="73"/>
      <c r="B392" s="73"/>
      <c r="C392" s="73"/>
      <c r="D392" s="73"/>
      <c r="E392" s="73"/>
      <c r="F392" s="87" t="s">
        <v>2968</v>
      </c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</row>
    <row r="393" ht="15.75" customHeight="1">
      <c r="A393" s="73"/>
      <c r="B393" s="73"/>
      <c r="C393" s="73"/>
      <c r="D393" s="73"/>
      <c r="E393" s="73"/>
      <c r="F393" s="87" t="s">
        <v>2969</v>
      </c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</row>
    <row r="394" ht="15.75" customHeight="1">
      <c r="A394" s="73"/>
      <c r="B394" s="73"/>
      <c r="C394" s="73"/>
      <c r="D394" s="73"/>
      <c r="E394" s="73"/>
      <c r="F394" s="87" t="s">
        <v>2970</v>
      </c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</row>
    <row r="395" ht="15.75" customHeight="1">
      <c r="A395" s="73"/>
      <c r="B395" s="73"/>
      <c r="C395" s="73"/>
      <c r="D395" s="73"/>
      <c r="E395" s="73"/>
      <c r="F395" s="87" t="s">
        <v>2971</v>
      </c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</row>
    <row r="396" ht="15.75" customHeight="1">
      <c r="A396" s="73"/>
      <c r="B396" s="73"/>
      <c r="C396" s="73"/>
      <c r="D396" s="73"/>
      <c r="E396" s="73"/>
      <c r="F396" s="87" t="s">
        <v>2972</v>
      </c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</row>
    <row r="397" ht="15.75" customHeight="1">
      <c r="A397" s="73"/>
      <c r="B397" s="73"/>
      <c r="C397" s="73"/>
      <c r="D397" s="73"/>
      <c r="E397" s="73"/>
      <c r="F397" s="87" t="s">
        <v>2973</v>
      </c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</row>
    <row r="398" ht="15.75" customHeight="1">
      <c r="A398" s="73"/>
      <c r="B398" s="73"/>
      <c r="C398" s="73"/>
      <c r="D398" s="73"/>
      <c r="E398" s="73"/>
      <c r="F398" s="87" t="s">
        <v>2974</v>
      </c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</row>
    <row r="399" ht="15.75" customHeight="1">
      <c r="A399" s="73"/>
      <c r="B399" s="73"/>
      <c r="C399" s="73"/>
      <c r="D399" s="73"/>
      <c r="E399" s="73"/>
      <c r="F399" s="87" t="s">
        <v>2975</v>
      </c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</row>
    <row r="400" ht="15.75" customHeight="1">
      <c r="A400" s="73"/>
      <c r="B400" s="73"/>
      <c r="C400" s="73"/>
      <c r="D400" s="73"/>
      <c r="E400" s="73"/>
      <c r="F400" s="87" t="s">
        <v>2976</v>
      </c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</row>
    <row r="401" ht="15.75" customHeight="1">
      <c r="A401" s="73"/>
      <c r="B401" s="73"/>
      <c r="C401" s="73"/>
      <c r="D401" s="73"/>
      <c r="E401" s="73"/>
      <c r="F401" s="87" t="s">
        <v>2977</v>
      </c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</row>
    <row r="402" ht="15.75" customHeight="1">
      <c r="A402" s="73"/>
      <c r="B402" s="73"/>
      <c r="C402" s="73"/>
      <c r="D402" s="73"/>
      <c r="E402" s="73"/>
      <c r="F402" s="87" t="s">
        <v>2978</v>
      </c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</row>
    <row r="403" ht="15.75" customHeight="1">
      <c r="A403" s="73"/>
      <c r="B403" s="73"/>
      <c r="C403" s="73"/>
      <c r="D403" s="73"/>
      <c r="E403" s="73"/>
      <c r="F403" s="87" t="s">
        <v>2979</v>
      </c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</row>
    <row r="404" ht="15.75" customHeight="1">
      <c r="A404" s="73"/>
      <c r="B404" s="73"/>
      <c r="C404" s="73"/>
      <c r="D404" s="73"/>
      <c r="E404" s="73"/>
      <c r="F404" s="87" t="s">
        <v>2980</v>
      </c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</row>
    <row r="405" ht="15.75" customHeight="1">
      <c r="A405" s="73"/>
      <c r="B405" s="73"/>
      <c r="C405" s="73"/>
      <c r="D405" s="73"/>
      <c r="E405" s="73"/>
      <c r="F405" s="87" t="s">
        <v>2981</v>
      </c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</row>
    <row r="406" ht="15.75" customHeight="1">
      <c r="A406" s="73"/>
      <c r="B406" s="73"/>
      <c r="C406" s="73"/>
      <c r="D406" s="73"/>
      <c r="E406" s="73"/>
      <c r="F406" s="87" t="s">
        <v>2982</v>
      </c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</row>
    <row r="407" ht="15.75" customHeight="1">
      <c r="A407" s="73"/>
      <c r="B407" s="73"/>
      <c r="C407" s="73"/>
      <c r="D407" s="73"/>
      <c r="E407" s="73"/>
      <c r="F407" s="87" t="s">
        <v>2983</v>
      </c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</row>
    <row r="408" ht="15.75" customHeight="1">
      <c r="A408" s="73"/>
      <c r="B408" s="73"/>
      <c r="C408" s="73"/>
      <c r="D408" s="73"/>
      <c r="E408" s="73"/>
      <c r="F408" s="87" t="s">
        <v>2984</v>
      </c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</row>
    <row r="409" ht="15.75" customHeight="1">
      <c r="A409" s="73"/>
      <c r="B409" s="73"/>
      <c r="C409" s="73"/>
      <c r="D409" s="73"/>
      <c r="E409" s="73"/>
      <c r="F409" s="87" t="s">
        <v>2985</v>
      </c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</row>
    <row r="410" ht="15.75" customHeight="1">
      <c r="A410" s="73"/>
      <c r="B410" s="73"/>
      <c r="C410" s="73"/>
      <c r="D410" s="73"/>
      <c r="E410" s="73"/>
      <c r="F410" s="87" t="s">
        <v>2986</v>
      </c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</row>
    <row r="411" ht="15.75" customHeight="1">
      <c r="A411" s="73"/>
      <c r="B411" s="73"/>
      <c r="C411" s="73"/>
      <c r="D411" s="73"/>
      <c r="E411" s="73"/>
      <c r="F411" s="87" t="s">
        <v>2987</v>
      </c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</row>
    <row r="412" ht="15.75" customHeight="1">
      <c r="A412" s="73"/>
      <c r="B412" s="73"/>
      <c r="C412" s="73"/>
      <c r="D412" s="73"/>
      <c r="E412" s="73"/>
      <c r="F412" s="87" t="s">
        <v>2988</v>
      </c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</row>
    <row r="413" ht="15.75" customHeight="1">
      <c r="A413" s="73"/>
      <c r="B413" s="73"/>
      <c r="C413" s="73"/>
      <c r="D413" s="73"/>
      <c r="E413" s="73"/>
      <c r="F413" s="87" t="s">
        <v>2989</v>
      </c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</row>
    <row r="414" ht="15.75" customHeight="1">
      <c r="A414" s="73"/>
      <c r="B414" s="73"/>
      <c r="C414" s="73"/>
      <c r="D414" s="73"/>
      <c r="E414" s="73"/>
      <c r="F414" s="87" t="s">
        <v>2990</v>
      </c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</row>
    <row r="415" ht="15.75" customHeight="1">
      <c r="A415" s="73"/>
      <c r="B415" s="73"/>
      <c r="C415" s="73"/>
      <c r="D415" s="73"/>
      <c r="E415" s="73"/>
      <c r="F415" s="87" t="s">
        <v>2991</v>
      </c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</row>
    <row r="416" ht="15.75" customHeight="1">
      <c r="A416" s="73"/>
      <c r="B416" s="73"/>
      <c r="C416" s="73"/>
      <c r="D416" s="73"/>
      <c r="E416" s="73"/>
      <c r="F416" s="87" t="s">
        <v>2992</v>
      </c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</row>
    <row r="417" ht="15.75" customHeight="1">
      <c r="A417" s="73"/>
      <c r="B417" s="73"/>
      <c r="C417" s="73"/>
      <c r="D417" s="73"/>
      <c r="E417" s="73"/>
      <c r="F417" s="87" t="s">
        <v>2993</v>
      </c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</row>
    <row r="418" ht="15.75" customHeight="1">
      <c r="A418" s="73"/>
      <c r="B418" s="73"/>
      <c r="C418" s="73"/>
      <c r="D418" s="73"/>
      <c r="E418" s="73"/>
      <c r="F418" s="87" t="s">
        <v>2605</v>
      </c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</row>
    <row r="419" ht="15.75" customHeight="1">
      <c r="A419" s="73"/>
      <c r="B419" s="73"/>
      <c r="C419" s="73"/>
      <c r="D419" s="73"/>
      <c r="E419" s="73"/>
      <c r="F419" s="87" t="s">
        <v>2994</v>
      </c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</row>
    <row r="420" ht="15.75" customHeight="1">
      <c r="A420" s="73"/>
      <c r="B420" s="73"/>
      <c r="C420" s="73"/>
      <c r="D420" s="73"/>
      <c r="E420" s="73"/>
      <c r="F420" s="87" t="s">
        <v>2995</v>
      </c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</row>
    <row r="421" ht="15.75" customHeight="1">
      <c r="A421" s="73"/>
      <c r="B421" s="73"/>
      <c r="C421" s="73"/>
      <c r="D421" s="73"/>
      <c r="E421" s="73"/>
      <c r="F421" s="87" t="s">
        <v>2996</v>
      </c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</row>
    <row r="422" ht="15.75" customHeight="1">
      <c r="A422" s="73"/>
      <c r="B422" s="73"/>
      <c r="C422" s="73"/>
      <c r="D422" s="73"/>
      <c r="E422" s="73"/>
      <c r="F422" s="87" t="s">
        <v>2997</v>
      </c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</row>
    <row r="423" ht="15.75" customHeight="1">
      <c r="A423" s="73"/>
      <c r="B423" s="73"/>
      <c r="C423" s="73"/>
      <c r="D423" s="73"/>
      <c r="E423" s="73"/>
      <c r="F423" s="87" t="s">
        <v>2998</v>
      </c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</row>
    <row r="424" ht="15.75" customHeight="1">
      <c r="A424" s="73"/>
      <c r="B424" s="73"/>
      <c r="C424" s="73"/>
      <c r="D424" s="73"/>
      <c r="E424" s="73"/>
      <c r="F424" s="87" t="s">
        <v>2999</v>
      </c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</row>
    <row r="425" ht="15.75" customHeight="1">
      <c r="A425" s="73"/>
      <c r="B425" s="73"/>
      <c r="C425" s="73"/>
      <c r="D425" s="73"/>
      <c r="E425" s="73"/>
      <c r="F425" s="87" t="s">
        <v>3000</v>
      </c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</row>
    <row r="426" ht="15.75" customHeight="1">
      <c r="A426" s="73"/>
      <c r="B426" s="73"/>
      <c r="C426" s="73"/>
      <c r="D426" s="73"/>
      <c r="E426" s="73"/>
      <c r="F426" s="87" t="s">
        <v>3001</v>
      </c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</row>
    <row r="427" ht="15.75" customHeight="1">
      <c r="A427" s="73"/>
      <c r="B427" s="73"/>
      <c r="C427" s="73"/>
      <c r="D427" s="73"/>
      <c r="E427" s="73"/>
      <c r="F427" s="87" t="s">
        <v>3002</v>
      </c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</row>
    <row r="428" ht="15.75" customHeight="1">
      <c r="A428" s="73"/>
      <c r="B428" s="73"/>
      <c r="C428" s="73"/>
      <c r="D428" s="73"/>
      <c r="E428" s="73"/>
      <c r="F428" s="87" t="s">
        <v>3003</v>
      </c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</row>
    <row r="429" ht="15.75" customHeight="1">
      <c r="A429" s="73"/>
      <c r="B429" s="73"/>
      <c r="C429" s="73"/>
      <c r="D429" s="73"/>
      <c r="E429" s="73"/>
      <c r="F429" s="87" t="s">
        <v>3004</v>
      </c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</row>
    <row r="430" ht="15.75" customHeight="1">
      <c r="A430" s="73"/>
      <c r="B430" s="73"/>
      <c r="C430" s="73"/>
      <c r="D430" s="73"/>
      <c r="E430" s="73"/>
      <c r="F430" s="87" t="s">
        <v>3005</v>
      </c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/>
    </row>
    <row r="431" ht="15.75" customHeight="1">
      <c r="A431" s="73"/>
      <c r="B431" s="73"/>
      <c r="C431" s="73"/>
      <c r="D431" s="73"/>
      <c r="E431" s="73"/>
      <c r="F431" s="87" t="s">
        <v>3006</v>
      </c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/>
    </row>
    <row r="432" ht="15.75" customHeight="1">
      <c r="A432" s="73"/>
      <c r="B432" s="73"/>
      <c r="C432" s="73"/>
      <c r="D432" s="73"/>
      <c r="E432" s="73"/>
      <c r="F432" s="87" t="s">
        <v>3007</v>
      </c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</row>
    <row r="433" ht="15.75" customHeight="1">
      <c r="A433" s="73"/>
      <c r="B433" s="73"/>
      <c r="C433" s="73"/>
      <c r="D433" s="73"/>
      <c r="E433" s="73"/>
      <c r="F433" s="87" t="s">
        <v>3008</v>
      </c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</row>
    <row r="434" ht="15.75" customHeight="1">
      <c r="A434" s="73"/>
      <c r="B434" s="73"/>
      <c r="C434" s="73"/>
      <c r="D434" s="73"/>
      <c r="E434" s="73"/>
      <c r="F434" s="87" t="s">
        <v>3009</v>
      </c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</row>
    <row r="435" ht="15.75" customHeight="1">
      <c r="A435" s="73"/>
      <c r="B435" s="73"/>
      <c r="C435" s="73"/>
      <c r="D435" s="73"/>
      <c r="E435" s="73"/>
      <c r="F435" s="87" t="s">
        <v>3010</v>
      </c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</row>
    <row r="436" ht="15.75" customHeight="1">
      <c r="A436" s="73"/>
      <c r="B436" s="73"/>
      <c r="C436" s="73"/>
      <c r="D436" s="73"/>
      <c r="E436" s="73"/>
      <c r="F436" s="87" t="s">
        <v>3011</v>
      </c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</row>
    <row r="437" ht="15.75" customHeight="1">
      <c r="A437" s="73"/>
      <c r="B437" s="73"/>
      <c r="C437" s="73"/>
      <c r="D437" s="73"/>
      <c r="E437" s="73"/>
      <c r="F437" s="87" t="s">
        <v>3012</v>
      </c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</row>
    <row r="438" ht="15.75" customHeight="1">
      <c r="A438" s="73"/>
      <c r="B438" s="73"/>
      <c r="C438" s="73"/>
      <c r="D438" s="73"/>
      <c r="E438" s="73"/>
      <c r="F438" s="87" t="s">
        <v>3013</v>
      </c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</row>
    <row r="439" ht="15.75" customHeight="1">
      <c r="A439" s="73"/>
      <c r="B439" s="73"/>
      <c r="C439" s="73"/>
      <c r="D439" s="73"/>
      <c r="E439" s="73"/>
      <c r="F439" s="87" t="s">
        <v>3014</v>
      </c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</row>
    <row r="440" ht="15.75" customHeight="1">
      <c r="A440" s="73"/>
      <c r="B440" s="73"/>
      <c r="C440" s="73"/>
      <c r="D440" s="73"/>
      <c r="E440" s="73"/>
      <c r="F440" s="87" t="s">
        <v>3015</v>
      </c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</row>
    <row r="441" ht="15.75" customHeight="1">
      <c r="A441" s="73"/>
      <c r="B441" s="73"/>
      <c r="C441" s="73"/>
      <c r="D441" s="73"/>
      <c r="E441" s="73"/>
      <c r="F441" s="87" t="s">
        <v>3016</v>
      </c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</row>
    <row r="442" ht="15.75" customHeight="1">
      <c r="A442" s="73"/>
      <c r="B442" s="73"/>
      <c r="C442" s="73"/>
      <c r="D442" s="73"/>
      <c r="E442" s="73"/>
      <c r="F442" s="87" t="s">
        <v>3017</v>
      </c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</row>
    <row r="443" ht="15.75" customHeight="1">
      <c r="A443" s="73"/>
      <c r="B443" s="73"/>
      <c r="C443" s="73"/>
      <c r="D443" s="73"/>
      <c r="E443" s="73"/>
      <c r="F443" s="87" t="s">
        <v>3018</v>
      </c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</row>
    <row r="444" ht="15.75" customHeight="1">
      <c r="A444" s="73"/>
      <c r="B444" s="73"/>
      <c r="C444" s="73"/>
      <c r="D444" s="73"/>
      <c r="E444" s="73"/>
      <c r="F444" s="87" t="s">
        <v>3019</v>
      </c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</row>
    <row r="445" ht="15.75" customHeight="1">
      <c r="A445" s="73"/>
      <c r="B445" s="73"/>
      <c r="C445" s="73"/>
      <c r="D445" s="73"/>
      <c r="E445" s="73"/>
      <c r="F445" s="87" t="s">
        <v>3020</v>
      </c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</row>
    <row r="446" ht="15.75" customHeight="1">
      <c r="A446" s="73"/>
      <c r="B446" s="73"/>
      <c r="C446" s="73"/>
      <c r="D446" s="73"/>
      <c r="E446" s="73"/>
      <c r="F446" s="87" t="s">
        <v>3021</v>
      </c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</row>
    <row r="447" ht="15.75" customHeight="1">
      <c r="A447" s="73"/>
      <c r="B447" s="73"/>
      <c r="C447" s="73"/>
      <c r="D447" s="73"/>
      <c r="E447" s="73"/>
      <c r="F447" s="87" t="s">
        <v>3022</v>
      </c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</row>
    <row r="448" ht="15.75" customHeight="1">
      <c r="A448" s="73"/>
      <c r="B448" s="73"/>
      <c r="C448" s="73"/>
      <c r="D448" s="73"/>
      <c r="E448" s="73"/>
      <c r="F448" s="87" t="s">
        <v>3023</v>
      </c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</row>
    <row r="449" ht="15.75" customHeight="1">
      <c r="A449" s="73"/>
      <c r="B449" s="73"/>
      <c r="C449" s="73"/>
      <c r="D449" s="73"/>
      <c r="E449" s="73"/>
      <c r="F449" s="87" t="s">
        <v>3024</v>
      </c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</row>
    <row r="450" ht="15.75" customHeight="1">
      <c r="A450" s="73"/>
      <c r="B450" s="73"/>
      <c r="C450" s="73"/>
      <c r="D450" s="73"/>
      <c r="E450" s="73"/>
      <c r="F450" s="87" t="s">
        <v>3025</v>
      </c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</row>
    <row r="451" ht="15.75" customHeight="1">
      <c r="A451" s="73"/>
      <c r="B451" s="73"/>
      <c r="C451" s="73"/>
      <c r="D451" s="73"/>
      <c r="E451" s="73"/>
      <c r="F451" s="87" t="s">
        <v>3026</v>
      </c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</row>
    <row r="452" ht="15.75" customHeight="1">
      <c r="A452" s="73"/>
      <c r="B452" s="73"/>
      <c r="C452" s="73"/>
      <c r="D452" s="73"/>
      <c r="E452" s="73"/>
      <c r="F452" s="87" t="s">
        <v>3027</v>
      </c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</row>
    <row r="453" ht="15.75" customHeight="1">
      <c r="A453" s="73"/>
      <c r="B453" s="73"/>
      <c r="C453" s="73"/>
      <c r="D453" s="73"/>
      <c r="E453" s="73"/>
      <c r="F453" s="87" t="s">
        <v>3028</v>
      </c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</row>
    <row r="454" ht="15.75" customHeight="1">
      <c r="A454" s="73"/>
      <c r="B454" s="73"/>
      <c r="C454" s="73"/>
      <c r="D454" s="73"/>
      <c r="E454" s="73"/>
      <c r="F454" s="87" t="s">
        <v>3029</v>
      </c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</row>
    <row r="455" ht="15.75" customHeight="1">
      <c r="A455" s="73"/>
      <c r="B455" s="73"/>
      <c r="C455" s="73"/>
      <c r="D455" s="73"/>
      <c r="E455" s="73"/>
      <c r="F455" s="87" t="s">
        <v>3030</v>
      </c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</row>
    <row r="456" ht="15.75" customHeight="1">
      <c r="A456" s="73"/>
      <c r="B456" s="73"/>
      <c r="C456" s="73"/>
      <c r="D456" s="73"/>
      <c r="E456" s="73"/>
      <c r="F456" s="87" t="s">
        <v>3031</v>
      </c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</row>
    <row r="457" ht="15.75" customHeight="1">
      <c r="A457" s="73"/>
      <c r="B457" s="73"/>
      <c r="C457" s="73"/>
      <c r="D457" s="73"/>
      <c r="E457" s="73"/>
      <c r="F457" s="87" t="s">
        <v>3032</v>
      </c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</row>
    <row r="458" ht="15.75" customHeight="1">
      <c r="A458" s="73"/>
      <c r="B458" s="73"/>
      <c r="C458" s="73"/>
      <c r="D458" s="73"/>
      <c r="E458" s="73"/>
      <c r="F458" s="87" t="s">
        <v>3033</v>
      </c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</row>
    <row r="459" ht="15.75" customHeight="1">
      <c r="A459" s="73"/>
      <c r="B459" s="73"/>
      <c r="C459" s="73"/>
      <c r="D459" s="73"/>
      <c r="E459" s="73"/>
      <c r="F459" s="87" t="s">
        <v>3034</v>
      </c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</row>
    <row r="460" ht="15.75" customHeight="1">
      <c r="A460" s="73"/>
      <c r="B460" s="73"/>
      <c r="C460" s="73"/>
      <c r="D460" s="73"/>
      <c r="E460" s="73"/>
      <c r="F460" s="87" t="s">
        <v>3035</v>
      </c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</row>
    <row r="461" ht="15.75" customHeight="1">
      <c r="A461" s="73"/>
      <c r="B461" s="73"/>
      <c r="C461" s="73"/>
      <c r="D461" s="73"/>
      <c r="E461" s="73"/>
      <c r="F461" s="87" t="s">
        <v>3036</v>
      </c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</row>
    <row r="462" ht="15.75" customHeight="1">
      <c r="A462" s="73"/>
      <c r="B462" s="73"/>
      <c r="C462" s="73"/>
      <c r="D462" s="73"/>
      <c r="E462" s="73"/>
      <c r="F462" s="87" t="s">
        <v>3037</v>
      </c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</row>
    <row r="463" ht="15.75" customHeight="1">
      <c r="A463" s="73"/>
      <c r="B463" s="73"/>
      <c r="C463" s="73"/>
      <c r="D463" s="73"/>
      <c r="E463" s="73"/>
      <c r="F463" s="87" t="s">
        <v>3038</v>
      </c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</row>
    <row r="464" ht="15.75" customHeight="1">
      <c r="A464" s="73"/>
      <c r="B464" s="73"/>
      <c r="C464" s="73"/>
      <c r="D464" s="73"/>
      <c r="E464" s="73"/>
      <c r="F464" s="87" t="s">
        <v>3039</v>
      </c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</row>
    <row r="465" ht="15.75" customHeight="1">
      <c r="A465" s="73"/>
      <c r="B465" s="73"/>
      <c r="C465" s="73"/>
      <c r="D465" s="73"/>
      <c r="E465" s="73"/>
      <c r="F465" s="87" t="s">
        <v>3040</v>
      </c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</row>
    <row r="466" ht="15.75" customHeight="1">
      <c r="A466" s="73"/>
      <c r="B466" s="73"/>
      <c r="C466" s="73"/>
      <c r="D466" s="73"/>
      <c r="E466" s="73"/>
      <c r="F466" s="87" t="s">
        <v>3041</v>
      </c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</row>
    <row r="467" ht="15.75" customHeight="1">
      <c r="A467" s="73"/>
      <c r="B467" s="73"/>
      <c r="C467" s="73"/>
      <c r="D467" s="73"/>
      <c r="E467" s="73"/>
      <c r="F467" s="87" t="s">
        <v>3042</v>
      </c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</row>
    <row r="468" ht="15.75" customHeight="1">
      <c r="A468" s="73"/>
      <c r="B468" s="73"/>
      <c r="C468" s="73"/>
      <c r="D468" s="73"/>
      <c r="E468" s="73"/>
      <c r="F468" s="87" t="s">
        <v>3043</v>
      </c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</row>
    <row r="469" ht="15.75" customHeight="1">
      <c r="A469" s="73"/>
      <c r="B469" s="73"/>
      <c r="C469" s="73"/>
      <c r="D469" s="73"/>
      <c r="E469" s="73"/>
      <c r="F469" s="87" t="s">
        <v>3044</v>
      </c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</row>
    <row r="470" ht="15.75" customHeight="1">
      <c r="A470" s="73"/>
      <c r="B470" s="73"/>
      <c r="C470" s="73"/>
      <c r="D470" s="73"/>
      <c r="E470" s="73"/>
      <c r="F470" s="87" t="s">
        <v>3045</v>
      </c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</row>
    <row r="471" ht="15.75" customHeight="1">
      <c r="A471" s="73"/>
      <c r="B471" s="73"/>
      <c r="C471" s="73"/>
      <c r="D471" s="73"/>
      <c r="E471" s="73"/>
      <c r="F471" s="87" t="s">
        <v>3046</v>
      </c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</row>
    <row r="472" ht="15.75" customHeight="1">
      <c r="A472" s="73"/>
      <c r="B472" s="73"/>
      <c r="C472" s="73"/>
      <c r="D472" s="73"/>
      <c r="E472" s="73"/>
      <c r="F472" s="87" t="s">
        <v>3047</v>
      </c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</row>
    <row r="473" ht="15.75" customHeight="1">
      <c r="A473" s="73"/>
      <c r="B473" s="73"/>
      <c r="C473" s="73"/>
      <c r="D473" s="73"/>
      <c r="E473" s="73"/>
      <c r="F473" s="87" t="s">
        <v>3048</v>
      </c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</row>
    <row r="474" ht="15.75" customHeight="1">
      <c r="A474" s="73"/>
      <c r="B474" s="73"/>
      <c r="C474" s="73"/>
      <c r="D474" s="73"/>
      <c r="E474" s="73"/>
      <c r="F474" s="87" t="s">
        <v>3049</v>
      </c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</row>
    <row r="475" ht="15.75" customHeight="1">
      <c r="A475" s="73"/>
      <c r="B475" s="73"/>
      <c r="C475" s="73"/>
      <c r="D475" s="73"/>
      <c r="E475" s="73"/>
      <c r="F475" s="87" t="s">
        <v>3050</v>
      </c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</row>
    <row r="476" ht="15.75" customHeight="1">
      <c r="A476" s="73"/>
      <c r="B476" s="73"/>
      <c r="C476" s="73"/>
      <c r="D476" s="73"/>
      <c r="E476" s="73"/>
      <c r="F476" s="87" t="s">
        <v>3051</v>
      </c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</row>
    <row r="477" ht="15.75" customHeight="1">
      <c r="A477" s="73"/>
      <c r="B477" s="73"/>
      <c r="C477" s="73"/>
      <c r="D477" s="73"/>
      <c r="E477" s="73"/>
      <c r="F477" s="87" t="s">
        <v>3052</v>
      </c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</row>
    <row r="478" ht="15.75" customHeight="1">
      <c r="A478" s="73"/>
      <c r="B478" s="73"/>
      <c r="C478" s="73"/>
      <c r="D478" s="73"/>
      <c r="E478" s="73"/>
      <c r="F478" s="87" t="s">
        <v>3053</v>
      </c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</row>
    <row r="479" ht="15.75" customHeight="1">
      <c r="A479" s="73"/>
      <c r="B479" s="73"/>
      <c r="C479" s="73"/>
      <c r="D479" s="73"/>
      <c r="E479" s="73"/>
      <c r="F479" s="87" t="s">
        <v>3054</v>
      </c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</row>
    <row r="480" ht="15.75" customHeight="1">
      <c r="A480" s="73"/>
      <c r="B480" s="73"/>
      <c r="C480" s="73"/>
      <c r="D480" s="73"/>
      <c r="E480" s="73"/>
      <c r="F480" s="87" t="s">
        <v>3055</v>
      </c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</row>
    <row r="481" ht="15.75" customHeight="1">
      <c r="A481" s="73"/>
      <c r="B481" s="73"/>
      <c r="C481" s="73"/>
      <c r="D481" s="73"/>
      <c r="E481" s="73"/>
      <c r="F481" s="87" t="s">
        <v>3056</v>
      </c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</row>
    <row r="482" ht="15.75" customHeight="1">
      <c r="A482" s="73"/>
      <c r="B482" s="73"/>
      <c r="C482" s="73"/>
      <c r="D482" s="73"/>
      <c r="E482" s="73"/>
      <c r="F482" s="87" t="s">
        <v>3057</v>
      </c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</row>
    <row r="483" ht="15.75" customHeight="1">
      <c r="A483" s="73"/>
      <c r="B483" s="73"/>
      <c r="C483" s="73"/>
      <c r="D483" s="73"/>
      <c r="E483" s="73"/>
      <c r="F483" s="87" t="s">
        <v>3058</v>
      </c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</row>
    <row r="484" ht="15.75" customHeight="1">
      <c r="A484" s="73"/>
      <c r="B484" s="73"/>
      <c r="C484" s="73"/>
      <c r="D484" s="73"/>
      <c r="E484" s="73"/>
      <c r="F484" s="87" t="s">
        <v>3059</v>
      </c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</row>
    <row r="485" ht="15.75" customHeight="1">
      <c r="A485" s="73"/>
      <c r="B485" s="73"/>
      <c r="C485" s="73"/>
      <c r="D485" s="73"/>
      <c r="E485" s="73"/>
      <c r="F485" s="87" t="s">
        <v>3060</v>
      </c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/>
    </row>
    <row r="486" ht="15.75" customHeight="1">
      <c r="A486" s="73"/>
      <c r="B486" s="73"/>
      <c r="C486" s="73"/>
      <c r="D486" s="73"/>
      <c r="E486" s="73"/>
      <c r="F486" s="87" t="s">
        <v>3061</v>
      </c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</row>
    <row r="487" ht="15.75" customHeight="1">
      <c r="A487" s="73"/>
      <c r="B487" s="73"/>
      <c r="C487" s="73"/>
      <c r="D487" s="73"/>
      <c r="E487" s="73"/>
      <c r="F487" s="87" t="s">
        <v>3062</v>
      </c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</row>
    <row r="488" ht="15.75" customHeight="1">
      <c r="A488" s="73"/>
      <c r="B488" s="73"/>
      <c r="C488" s="73"/>
      <c r="D488" s="73"/>
      <c r="E488" s="73"/>
      <c r="F488" s="87" t="s">
        <v>3063</v>
      </c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</row>
    <row r="489" ht="15.75" customHeight="1">
      <c r="A489" s="73"/>
      <c r="B489" s="73"/>
      <c r="C489" s="73"/>
      <c r="D489" s="73"/>
      <c r="E489" s="73"/>
      <c r="F489" s="87" t="s">
        <v>3064</v>
      </c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</row>
    <row r="490" ht="15.75" customHeight="1">
      <c r="A490" s="73"/>
      <c r="B490" s="73"/>
      <c r="C490" s="73"/>
      <c r="D490" s="73"/>
      <c r="E490" s="73"/>
      <c r="F490" s="87" t="s">
        <v>3065</v>
      </c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</row>
    <row r="491" ht="15.75" customHeight="1">
      <c r="A491" s="73"/>
      <c r="B491" s="73"/>
      <c r="C491" s="73"/>
      <c r="D491" s="73"/>
      <c r="E491" s="73"/>
      <c r="F491" s="87" t="s">
        <v>3066</v>
      </c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</row>
    <row r="492" ht="15.75" customHeight="1">
      <c r="A492" s="73"/>
      <c r="B492" s="73"/>
      <c r="C492" s="73"/>
      <c r="D492" s="73"/>
      <c r="E492" s="73"/>
      <c r="F492" s="87" t="s">
        <v>3067</v>
      </c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</row>
    <row r="493" ht="15.75" customHeight="1">
      <c r="A493" s="73"/>
      <c r="B493" s="73"/>
      <c r="C493" s="73"/>
      <c r="D493" s="73"/>
      <c r="E493" s="73"/>
      <c r="F493" s="87" t="s">
        <v>3068</v>
      </c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</row>
    <row r="494" ht="15.75" customHeight="1">
      <c r="A494" s="73"/>
      <c r="B494" s="73"/>
      <c r="C494" s="73"/>
      <c r="D494" s="73"/>
      <c r="E494" s="73"/>
      <c r="F494" s="87" t="s">
        <v>3069</v>
      </c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/>
    </row>
    <row r="495" ht="15.75" customHeight="1">
      <c r="A495" s="73"/>
      <c r="B495" s="73"/>
      <c r="C495" s="73"/>
      <c r="D495" s="73"/>
      <c r="E495" s="73"/>
      <c r="F495" s="87" t="s">
        <v>3070</v>
      </c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/>
    </row>
    <row r="496" ht="15.75" customHeight="1">
      <c r="A496" s="73"/>
      <c r="B496" s="73"/>
      <c r="C496" s="73"/>
      <c r="D496" s="73"/>
      <c r="E496" s="73"/>
      <c r="F496" s="87" t="s">
        <v>3071</v>
      </c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73"/>
    </row>
    <row r="497" ht="15.75" customHeight="1">
      <c r="A497" s="73"/>
      <c r="B497" s="73"/>
      <c r="C497" s="73"/>
      <c r="D497" s="73"/>
      <c r="E497" s="73"/>
      <c r="F497" s="87" t="s">
        <v>3072</v>
      </c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73"/>
    </row>
    <row r="498" ht="15.75" customHeight="1">
      <c r="A498" s="73"/>
      <c r="B498" s="73"/>
      <c r="C498" s="73"/>
      <c r="D498" s="73"/>
      <c r="E498" s="73"/>
      <c r="F498" s="87" t="s">
        <v>3073</v>
      </c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</row>
    <row r="499" ht="15.75" customHeight="1">
      <c r="A499" s="73"/>
      <c r="B499" s="73"/>
      <c r="C499" s="73"/>
      <c r="D499" s="73"/>
      <c r="E499" s="73"/>
      <c r="F499" s="87" t="s">
        <v>3074</v>
      </c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73"/>
    </row>
    <row r="500" ht="15.75" customHeight="1">
      <c r="A500" s="73"/>
      <c r="B500" s="73"/>
      <c r="C500" s="73"/>
      <c r="D500" s="73"/>
      <c r="E500" s="73"/>
      <c r="F500" s="87" t="s">
        <v>3075</v>
      </c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</row>
    <row r="501" ht="15.75" customHeight="1">
      <c r="A501" s="73"/>
      <c r="B501" s="73"/>
      <c r="C501" s="73"/>
      <c r="D501" s="73"/>
      <c r="E501" s="73"/>
      <c r="F501" s="87" t="s">
        <v>3076</v>
      </c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/>
    </row>
    <row r="502" ht="15.75" customHeight="1">
      <c r="A502" s="73"/>
      <c r="B502" s="73"/>
      <c r="C502" s="73"/>
      <c r="D502" s="73"/>
      <c r="E502" s="73"/>
      <c r="F502" s="87" t="s">
        <v>3077</v>
      </c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73"/>
    </row>
    <row r="503" ht="15.75" customHeight="1">
      <c r="A503" s="73"/>
      <c r="B503" s="73"/>
      <c r="C503" s="73"/>
      <c r="D503" s="73"/>
      <c r="E503" s="73"/>
      <c r="F503" s="87" t="s">
        <v>3078</v>
      </c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  <c r="AB503" s="73"/>
    </row>
    <row r="504" ht="15.75" customHeight="1">
      <c r="A504" s="73"/>
      <c r="B504" s="73"/>
      <c r="C504" s="73"/>
      <c r="D504" s="73"/>
      <c r="E504" s="73"/>
      <c r="F504" s="87" t="s">
        <v>3079</v>
      </c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/>
    </row>
    <row r="505" ht="15.75" customHeight="1">
      <c r="A505" s="73"/>
      <c r="B505" s="73"/>
      <c r="C505" s="73"/>
      <c r="D505" s="73"/>
      <c r="E505" s="73"/>
      <c r="F505" s="87" t="s">
        <v>3080</v>
      </c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73"/>
    </row>
    <row r="506" ht="15.75" customHeight="1">
      <c r="A506" s="73"/>
      <c r="B506" s="73"/>
      <c r="C506" s="73"/>
      <c r="D506" s="73"/>
      <c r="E506" s="73"/>
      <c r="F506" s="87" t="s">
        <v>3081</v>
      </c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73"/>
    </row>
    <row r="507" ht="15.75" customHeight="1">
      <c r="A507" s="73"/>
      <c r="B507" s="73"/>
      <c r="C507" s="73"/>
      <c r="D507" s="73"/>
      <c r="E507" s="73"/>
      <c r="F507" s="87" t="s">
        <v>3082</v>
      </c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73"/>
    </row>
    <row r="508" ht="15.75" customHeight="1">
      <c r="A508" s="73"/>
      <c r="B508" s="73"/>
      <c r="C508" s="73"/>
      <c r="D508" s="73"/>
      <c r="E508" s="73"/>
      <c r="F508" s="87" t="s">
        <v>3083</v>
      </c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  <c r="AB508" s="73"/>
    </row>
    <row r="509" ht="15.75" customHeight="1">
      <c r="A509" s="73"/>
      <c r="B509" s="73"/>
      <c r="C509" s="73"/>
      <c r="D509" s="73"/>
      <c r="E509" s="73"/>
      <c r="F509" s="87" t="s">
        <v>3084</v>
      </c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</row>
    <row r="510" ht="15.75" customHeight="1">
      <c r="A510" s="73"/>
      <c r="B510" s="73"/>
      <c r="C510" s="73"/>
      <c r="D510" s="73"/>
      <c r="E510" s="73"/>
      <c r="F510" s="87" t="s">
        <v>3085</v>
      </c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/>
    </row>
    <row r="511" ht="15.75" customHeight="1">
      <c r="A511" s="73"/>
      <c r="B511" s="73"/>
      <c r="C511" s="73"/>
      <c r="D511" s="73"/>
      <c r="E511" s="73"/>
      <c r="F511" s="87" t="s">
        <v>3086</v>
      </c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  <c r="AB511" s="73"/>
    </row>
    <row r="512" ht="15.75" customHeight="1">
      <c r="A512" s="73"/>
      <c r="B512" s="73"/>
      <c r="C512" s="73"/>
      <c r="D512" s="73"/>
      <c r="E512" s="73"/>
      <c r="F512" s="87" t="s">
        <v>3087</v>
      </c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</row>
    <row r="513" ht="15.75" customHeight="1">
      <c r="A513" s="73"/>
      <c r="B513" s="73"/>
      <c r="C513" s="73"/>
      <c r="D513" s="73"/>
      <c r="E513" s="73"/>
      <c r="F513" s="87" t="s">
        <v>3088</v>
      </c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</row>
    <row r="514" ht="15.75" customHeight="1">
      <c r="A514" s="73"/>
      <c r="B514" s="73"/>
      <c r="C514" s="73"/>
      <c r="D514" s="73"/>
      <c r="E514" s="73"/>
      <c r="F514" s="87" t="s">
        <v>3089</v>
      </c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</row>
    <row r="515" ht="15.75" customHeight="1">
      <c r="A515" s="73"/>
      <c r="B515" s="73"/>
      <c r="C515" s="73"/>
      <c r="D515" s="73"/>
      <c r="E515" s="73"/>
      <c r="F515" s="87" t="s">
        <v>3090</v>
      </c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</row>
    <row r="516" ht="15.75" customHeight="1">
      <c r="A516" s="73"/>
      <c r="B516" s="73"/>
      <c r="C516" s="73"/>
      <c r="D516" s="73"/>
      <c r="E516" s="73"/>
      <c r="F516" s="87" t="s">
        <v>3091</v>
      </c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/>
    </row>
    <row r="517" ht="15.75" customHeight="1">
      <c r="A517" s="73"/>
      <c r="B517" s="73"/>
      <c r="C517" s="73"/>
      <c r="D517" s="73"/>
      <c r="E517" s="73"/>
      <c r="F517" s="87" t="s">
        <v>3092</v>
      </c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73"/>
    </row>
    <row r="518" ht="15.75" customHeight="1">
      <c r="A518" s="73"/>
      <c r="B518" s="73"/>
      <c r="C518" s="73"/>
      <c r="D518" s="73"/>
      <c r="E518" s="73"/>
      <c r="F518" s="87" t="s">
        <v>3093</v>
      </c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73"/>
    </row>
    <row r="519" ht="15.75" customHeight="1">
      <c r="A519" s="73"/>
      <c r="B519" s="73"/>
      <c r="C519" s="73"/>
      <c r="D519" s="73"/>
      <c r="E519" s="73"/>
      <c r="F519" s="87" t="s">
        <v>3094</v>
      </c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73"/>
    </row>
    <row r="520" ht="15.75" customHeight="1">
      <c r="A520" s="73"/>
      <c r="B520" s="73"/>
      <c r="C520" s="73"/>
      <c r="D520" s="73"/>
      <c r="E520" s="73"/>
      <c r="F520" s="87" t="s">
        <v>3095</v>
      </c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  <c r="AB520" s="73"/>
    </row>
    <row r="521" ht="15.75" customHeight="1">
      <c r="A521" s="73"/>
      <c r="B521" s="73"/>
      <c r="C521" s="73"/>
      <c r="D521" s="73"/>
      <c r="E521" s="73"/>
      <c r="F521" s="87" t="s">
        <v>3096</v>
      </c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73"/>
    </row>
    <row r="522" ht="15.75" customHeight="1">
      <c r="A522" s="73"/>
      <c r="B522" s="73"/>
      <c r="C522" s="73"/>
      <c r="D522" s="73"/>
      <c r="E522" s="73"/>
      <c r="F522" s="87" t="s">
        <v>3097</v>
      </c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73"/>
    </row>
    <row r="523" ht="15.75" customHeight="1">
      <c r="A523" s="73"/>
      <c r="B523" s="73"/>
      <c r="C523" s="73"/>
      <c r="D523" s="73"/>
      <c r="E523" s="73"/>
      <c r="F523" s="87" t="s">
        <v>3098</v>
      </c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  <c r="AB523" s="73"/>
    </row>
    <row r="524" ht="15.75" customHeight="1">
      <c r="A524" s="73"/>
      <c r="B524" s="73"/>
      <c r="C524" s="73"/>
      <c r="D524" s="73"/>
      <c r="E524" s="73"/>
      <c r="F524" s="87" t="s">
        <v>3099</v>
      </c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73"/>
    </row>
    <row r="525" ht="15.75" customHeight="1">
      <c r="A525" s="73"/>
      <c r="B525" s="73"/>
      <c r="C525" s="73"/>
      <c r="D525" s="73"/>
      <c r="E525" s="73"/>
      <c r="F525" s="87" t="s">
        <v>3100</v>
      </c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73"/>
    </row>
    <row r="526" ht="15.75" customHeight="1">
      <c r="A526" s="73"/>
      <c r="B526" s="73"/>
      <c r="C526" s="73"/>
      <c r="D526" s="73"/>
      <c r="E526" s="73"/>
      <c r="F526" s="87" t="s">
        <v>3101</v>
      </c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73"/>
    </row>
    <row r="527" ht="15.75" customHeight="1">
      <c r="A527" s="73"/>
      <c r="B527" s="73"/>
      <c r="C527" s="73"/>
      <c r="D527" s="73"/>
      <c r="E527" s="73"/>
      <c r="F527" s="87" t="s">
        <v>3102</v>
      </c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73"/>
    </row>
    <row r="528" ht="15.75" customHeight="1">
      <c r="A528" s="73"/>
      <c r="B528" s="73"/>
      <c r="C528" s="73"/>
      <c r="D528" s="73"/>
      <c r="E528" s="73"/>
      <c r="F528" s="87" t="s">
        <v>3103</v>
      </c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73"/>
    </row>
    <row r="529" ht="15.75" customHeight="1">
      <c r="A529" s="73"/>
      <c r="B529" s="73"/>
      <c r="C529" s="73"/>
      <c r="D529" s="73"/>
      <c r="E529" s="73"/>
      <c r="F529" s="87" t="s">
        <v>3104</v>
      </c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/>
    </row>
    <row r="530" ht="15.75" customHeight="1">
      <c r="A530" s="73"/>
      <c r="B530" s="73"/>
      <c r="C530" s="73"/>
      <c r="D530" s="73"/>
      <c r="E530" s="73"/>
      <c r="F530" s="87" t="s">
        <v>3105</v>
      </c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</row>
    <row r="531" ht="15.75" customHeight="1">
      <c r="A531" s="73"/>
      <c r="B531" s="73"/>
      <c r="C531" s="73"/>
      <c r="D531" s="73"/>
      <c r="E531" s="73"/>
      <c r="F531" s="87" t="s">
        <v>2609</v>
      </c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73"/>
    </row>
    <row r="532" ht="15.75" customHeight="1">
      <c r="A532" s="73"/>
      <c r="B532" s="73"/>
      <c r="C532" s="73"/>
      <c r="D532" s="73"/>
      <c r="E532" s="73"/>
      <c r="F532" s="87" t="s">
        <v>3106</v>
      </c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73"/>
    </row>
    <row r="533" ht="15.75" customHeight="1">
      <c r="A533" s="73"/>
      <c r="B533" s="73"/>
      <c r="C533" s="73"/>
      <c r="D533" s="73"/>
      <c r="E533" s="73"/>
      <c r="F533" s="87" t="s">
        <v>3107</v>
      </c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73"/>
    </row>
    <row r="534" ht="15.75" customHeight="1">
      <c r="A534" s="73"/>
      <c r="B534" s="73"/>
      <c r="C534" s="73"/>
      <c r="D534" s="73"/>
      <c r="E534" s="73"/>
      <c r="F534" s="87" t="s">
        <v>3108</v>
      </c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</row>
    <row r="535" ht="15.75" customHeight="1">
      <c r="A535" s="73"/>
      <c r="B535" s="73"/>
      <c r="C535" s="73"/>
      <c r="D535" s="73"/>
      <c r="E535" s="73"/>
      <c r="F535" s="87" t="s">
        <v>3109</v>
      </c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73"/>
    </row>
    <row r="536" ht="15.75" customHeight="1">
      <c r="A536" s="73"/>
      <c r="B536" s="73"/>
      <c r="C536" s="73"/>
      <c r="D536" s="73"/>
      <c r="E536" s="73"/>
      <c r="F536" s="87" t="s">
        <v>3110</v>
      </c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73"/>
    </row>
    <row r="537" ht="15.75" customHeight="1">
      <c r="A537" s="73"/>
      <c r="B537" s="73"/>
      <c r="C537" s="73"/>
      <c r="D537" s="73"/>
      <c r="E537" s="73"/>
      <c r="F537" s="87" t="s">
        <v>3111</v>
      </c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73"/>
    </row>
    <row r="538" ht="15.75" customHeight="1">
      <c r="A538" s="73"/>
      <c r="B538" s="73"/>
      <c r="C538" s="73"/>
      <c r="D538" s="73"/>
      <c r="E538" s="73"/>
      <c r="F538" s="87" t="s">
        <v>3112</v>
      </c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/>
    </row>
    <row r="539" ht="15.75" customHeight="1">
      <c r="A539" s="73"/>
      <c r="B539" s="73"/>
      <c r="C539" s="73"/>
      <c r="D539" s="73"/>
      <c r="E539" s="73"/>
      <c r="F539" s="87" t="s">
        <v>3113</v>
      </c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</row>
    <row r="540" ht="15.75" customHeight="1">
      <c r="A540" s="73"/>
      <c r="B540" s="73"/>
      <c r="C540" s="73"/>
      <c r="D540" s="73"/>
      <c r="E540" s="73"/>
      <c r="F540" s="87" t="s">
        <v>3114</v>
      </c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</row>
    <row r="541" ht="15.75" customHeight="1">
      <c r="A541" s="73"/>
      <c r="B541" s="73"/>
      <c r="C541" s="73"/>
      <c r="D541" s="73"/>
      <c r="E541" s="73"/>
      <c r="F541" s="87" t="s">
        <v>3115</v>
      </c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</row>
    <row r="542" ht="15.75" customHeight="1">
      <c r="A542" s="73"/>
      <c r="B542" s="73"/>
      <c r="C542" s="73"/>
      <c r="D542" s="73"/>
      <c r="E542" s="73"/>
      <c r="F542" s="87" t="s">
        <v>3116</v>
      </c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73"/>
    </row>
    <row r="543" ht="15.75" customHeight="1">
      <c r="A543" s="73"/>
      <c r="B543" s="73"/>
      <c r="C543" s="73"/>
      <c r="D543" s="73"/>
      <c r="E543" s="73"/>
      <c r="F543" s="87" t="s">
        <v>3117</v>
      </c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</row>
    <row r="544" ht="15.75" customHeight="1">
      <c r="A544" s="73"/>
      <c r="B544" s="73"/>
      <c r="C544" s="73"/>
      <c r="D544" s="73"/>
      <c r="E544" s="73"/>
      <c r="F544" s="87" t="s">
        <v>3118</v>
      </c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</row>
    <row r="545" ht="15.75" customHeight="1">
      <c r="A545" s="73"/>
      <c r="B545" s="73"/>
      <c r="C545" s="73"/>
      <c r="D545" s="73"/>
      <c r="E545" s="73"/>
      <c r="F545" s="87" t="s">
        <v>3119</v>
      </c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73"/>
    </row>
    <row r="546" ht="15.75" customHeight="1">
      <c r="A546" s="73"/>
      <c r="B546" s="73"/>
      <c r="C546" s="73"/>
      <c r="D546" s="73"/>
      <c r="E546" s="73"/>
      <c r="F546" s="87" t="s">
        <v>3120</v>
      </c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/>
    </row>
    <row r="547" ht="15.75" customHeight="1">
      <c r="A547" s="73"/>
      <c r="B547" s="73"/>
      <c r="C547" s="73"/>
      <c r="D547" s="73"/>
      <c r="E547" s="73"/>
      <c r="F547" s="87" t="s">
        <v>3121</v>
      </c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</row>
    <row r="548" ht="15.75" customHeight="1">
      <c r="A548" s="73"/>
      <c r="B548" s="73"/>
      <c r="C548" s="73"/>
      <c r="D548" s="73"/>
      <c r="E548" s="73"/>
      <c r="F548" s="87" t="s">
        <v>3122</v>
      </c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73"/>
    </row>
    <row r="549" ht="15.75" customHeight="1">
      <c r="A549" s="73"/>
      <c r="B549" s="73"/>
      <c r="C549" s="73"/>
      <c r="D549" s="73"/>
      <c r="E549" s="73"/>
      <c r="F549" s="87" t="s">
        <v>3123</v>
      </c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/>
    </row>
    <row r="550" ht="15.75" customHeight="1">
      <c r="A550" s="73"/>
      <c r="B550" s="73"/>
      <c r="C550" s="73"/>
      <c r="D550" s="73"/>
      <c r="E550" s="73"/>
      <c r="F550" s="87" t="s">
        <v>3124</v>
      </c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</row>
    <row r="551" ht="15.75" customHeight="1">
      <c r="A551" s="73"/>
      <c r="B551" s="73"/>
      <c r="C551" s="73"/>
      <c r="D551" s="73"/>
      <c r="E551" s="73"/>
      <c r="F551" s="87" t="s">
        <v>3125</v>
      </c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73"/>
    </row>
    <row r="552" ht="15.75" customHeight="1">
      <c r="A552" s="73"/>
      <c r="B552" s="73"/>
      <c r="C552" s="73"/>
      <c r="D552" s="73"/>
      <c r="E552" s="73"/>
      <c r="F552" s="87" t="s">
        <v>3126</v>
      </c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73"/>
    </row>
    <row r="553" ht="15.75" customHeight="1">
      <c r="A553" s="73"/>
      <c r="B553" s="73"/>
      <c r="C553" s="73"/>
      <c r="D553" s="73"/>
      <c r="E553" s="73"/>
      <c r="F553" s="87" t="s">
        <v>3127</v>
      </c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73"/>
    </row>
    <row r="554" ht="15.75" customHeight="1">
      <c r="A554" s="73"/>
      <c r="B554" s="73"/>
      <c r="C554" s="73"/>
      <c r="D554" s="73"/>
      <c r="E554" s="73"/>
      <c r="F554" s="87" t="s">
        <v>3128</v>
      </c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73"/>
    </row>
    <row r="555" ht="15.75" customHeight="1">
      <c r="A555" s="73"/>
      <c r="B555" s="73"/>
      <c r="C555" s="73"/>
      <c r="D555" s="73"/>
      <c r="E555" s="73"/>
      <c r="F555" s="87" t="s">
        <v>3129</v>
      </c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</row>
    <row r="556" ht="15.75" customHeight="1">
      <c r="A556" s="73"/>
      <c r="B556" s="73"/>
      <c r="C556" s="73"/>
      <c r="D556" s="73"/>
      <c r="E556" s="73"/>
      <c r="F556" s="87" t="s">
        <v>3130</v>
      </c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73"/>
    </row>
    <row r="557" ht="15.75" customHeight="1">
      <c r="A557" s="73"/>
      <c r="B557" s="73"/>
      <c r="C557" s="73"/>
      <c r="D557" s="73"/>
      <c r="E557" s="73"/>
      <c r="F557" s="87" t="s">
        <v>3131</v>
      </c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73"/>
    </row>
    <row r="558" ht="15.75" customHeight="1">
      <c r="A558" s="73"/>
      <c r="B558" s="73"/>
      <c r="C558" s="73"/>
      <c r="D558" s="73"/>
      <c r="E558" s="73"/>
      <c r="F558" s="87" t="s">
        <v>3132</v>
      </c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73"/>
    </row>
    <row r="559" ht="15.75" customHeight="1">
      <c r="A559" s="73"/>
      <c r="B559" s="73"/>
      <c r="C559" s="73"/>
      <c r="D559" s="73"/>
      <c r="E559" s="73"/>
      <c r="F559" s="87" t="s">
        <v>3133</v>
      </c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/>
    </row>
    <row r="560" ht="15.75" customHeight="1">
      <c r="A560" s="73"/>
      <c r="B560" s="73"/>
      <c r="C560" s="73"/>
      <c r="D560" s="73"/>
      <c r="E560" s="73"/>
      <c r="F560" s="87" t="s">
        <v>3134</v>
      </c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73"/>
    </row>
    <row r="561" ht="15.75" customHeight="1">
      <c r="A561" s="73"/>
      <c r="B561" s="73"/>
      <c r="C561" s="73"/>
      <c r="D561" s="73"/>
      <c r="E561" s="73"/>
      <c r="F561" s="87" t="s">
        <v>3135</v>
      </c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</row>
    <row r="562" ht="15.75" customHeight="1">
      <c r="A562" s="73"/>
      <c r="B562" s="73"/>
      <c r="C562" s="73"/>
      <c r="D562" s="73"/>
      <c r="E562" s="73"/>
      <c r="F562" s="87" t="s">
        <v>3136</v>
      </c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73"/>
    </row>
    <row r="563" ht="15.75" customHeight="1">
      <c r="A563" s="73"/>
      <c r="B563" s="73"/>
      <c r="C563" s="73"/>
      <c r="D563" s="73"/>
      <c r="E563" s="73"/>
      <c r="F563" s="87" t="s">
        <v>3137</v>
      </c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73"/>
    </row>
    <row r="564" ht="15.75" customHeight="1">
      <c r="A564" s="73"/>
      <c r="B564" s="73"/>
      <c r="C564" s="73"/>
      <c r="D564" s="73"/>
      <c r="E564" s="73"/>
      <c r="F564" s="87" t="s">
        <v>3138</v>
      </c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73"/>
    </row>
    <row r="565" ht="15.75" customHeight="1">
      <c r="A565" s="73"/>
      <c r="B565" s="73"/>
      <c r="C565" s="73"/>
      <c r="D565" s="73"/>
      <c r="E565" s="73"/>
      <c r="F565" s="87" t="s">
        <v>3139</v>
      </c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</row>
    <row r="566" ht="15.75" customHeight="1">
      <c r="A566" s="73"/>
      <c r="B566" s="73"/>
      <c r="C566" s="73"/>
      <c r="D566" s="73"/>
      <c r="E566" s="73"/>
      <c r="F566" s="87" t="s">
        <v>3140</v>
      </c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73"/>
    </row>
    <row r="567" ht="15.75" customHeight="1">
      <c r="A567" s="73"/>
      <c r="B567" s="73"/>
      <c r="C567" s="73"/>
      <c r="D567" s="73"/>
      <c r="E567" s="73"/>
      <c r="F567" s="87" t="s">
        <v>3141</v>
      </c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/>
    </row>
    <row r="568" ht="15.75" customHeight="1">
      <c r="A568" s="73"/>
      <c r="B568" s="73"/>
      <c r="C568" s="73"/>
      <c r="D568" s="73"/>
      <c r="E568" s="73"/>
      <c r="F568" s="87" t="s">
        <v>3142</v>
      </c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</row>
    <row r="569" ht="15.75" customHeight="1">
      <c r="A569" s="73"/>
      <c r="B569" s="73"/>
      <c r="C569" s="73"/>
      <c r="D569" s="73"/>
      <c r="E569" s="73"/>
      <c r="F569" s="87" t="s">
        <v>3143</v>
      </c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</row>
    <row r="570" ht="15.75" customHeight="1">
      <c r="A570" s="73"/>
      <c r="B570" s="73"/>
      <c r="C570" s="73"/>
      <c r="D570" s="73"/>
      <c r="E570" s="73"/>
      <c r="F570" s="87" t="s">
        <v>3144</v>
      </c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73"/>
    </row>
    <row r="571" ht="15.75" customHeight="1">
      <c r="A571" s="73"/>
      <c r="B571" s="73"/>
      <c r="C571" s="73"/>
      <c r="D571" s="73"/>
      <c r="E571" s="73"/>
      <c r="F571" s="87" t="s">
        <v>3145</v>
      </c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73"/>
    </row>
    <row r="572" ht="15.75" customHeight="1">
      <c r="A572" s="73"/>
      <c r="B572" s="73"/>
      <c r="C572" s="73"/>
      <c r="D572" s="73"/>
      <c r="E572" s="73"/>
      <c r="F572" s="87" t="s">
        <v>3146</v>
      </c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73"/>
    </row>
    <row r="573" ht="15.75" customHeight="1">
      <c r="A573" s="73"/>
      <c r="B573" s="73"/>
      <c r="C573" s="73"/>
      <c r="D573" s="73"/>
      <c r="E573" s="73"/>
      <c r="F573" s="87" t="s">
        <v>3147</v>
      </c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</row>
    <row r="574" ht="15.75" customHeight="1">
      <c r="A574" s="73"/>
      <c r="B574" s="73"/>
      <c r="C574" s="73"/>
      <c r="D574" s="73"/>
      <c r="E574" s="73"/>
      <c r="F574" s="87" t="s">
        <v>3148</v>
      </c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/>
    </row>
    <row r="575" ht="15.75" customHeight="1">
      <c r="A575" s="73"/>
      <c r="B575" s="73"/>
      <c r="C575" s="73"/>
      <c r="D575" s="73"/>
      <c r="E575" s="73"/>
      <c r="F575" s="87" t="s">
        <v>3149</v>
      </c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73"/>
    </row>
    <row r="576" ht="15.75" customHeight="1">
      <c r="A576" s="73"/>
      <c r="B576" s="73"/>
      <c r="C576" s="73"/>
      <c r="D576" s="73"/>
      <c r="E576" s="73"/>
      <c r="F576" s="87" t="s">
        <v>3150</v>
      </c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73"/>
    </row>
    <row r="577" ht="15.75" customHeight="1">
      <c r="A577" s="73"/>
      <c r="B577" s="73"/>
      <c r="C577" s="73"/>
      <c r="D577" s="73"/>
      <c r="E577" s="73"/>
      <c r="F577" s="87" t="s">
        <v>3151</v>
      </c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73"/>
    </row>
    <row r="578" ht="15.75" customHeight="1">
      <c r="A578" s="73"/>
      <c r="B578" s="73"/>
      <c r="C578" s="73"/>
      <c r="D578" s="73"/>
      <c r="E578" s="73"/>
      <c r="F578" s="87" t="s">
        <v>3152</v>
      </c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73"/>
    </row>
    <row r="579" ht="15.75" customHeight="1">
      <c r="A579" s="73"/>
      <c r="B579" s="73"/>
      <c r="C579" s="73"/>
      <c r="D579" s="73"/>
      <c r="E579" s="73"/>
      <c r="F579" s="87" t="s">
        <v>3153</v>
      </c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  <c r="AB579" s="73"/>
    </row>
    <row r="580" ht="15.75" customHeight="1">
      <c r="A580" s="73"/>
      <c r="B580" s="73"/>
      <c r="C580" s="73"/>
      <c r="D580" s="73"/>
      <c r="E580" s="73"/>
      <c r="F580" s="87" t="s">
        <v>3154</v>
      </c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73"/>
    </row>
    <row r="581" ht="15.75" customHeight="1">
      <c r="A581" s="73"/>
      <c r="B581" s="73"/>
      <c r="C581" s="73"/>
      <c r="D581" s="73"/>
      <c r="E581" s="73"/>
      <c r="F581" s="87" t="s">
        <v>3155</v>
      </c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73"/>
    </row>
    <row r="582" ht="15.75" customHeight="1">
      <c r="A582" s="73"/>
      <c r="B582" s="73"/>
      <c r="C582" s="73"/>
      <c r="D582" s="73"/>
      <c r="E582" s="73"/>
      <c r="F582" s="87" t="s">
        <v>3156</v>
      </c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  <c r="AB582" s="73"/>
    </row>
    <row r="583" ht="15.75" customHeight="1">
      <c r="A583" s="73"/>
      <c r="B583" s="73"/>
      <c r="C583" s="73"/>
      <c r="D583" s="73"/>
      <c r="E583" s="73"/>
      <c r="F583" s="87" t="s">
        <v>3157</v>
      </c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/>
    </row>
    <row r="584" ht="15.75" customHeight="1">
      <c r="A584" s="73"/>
      <c r="B584" s="73"/>
      <c r="C584" s="73"/>
      <c r="D584" s="73"/>
      <c r="E584" s="73"/>
      <c r="F584" s="87" t="s">
        <v>3158</v>
      </c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73"/>
    </row>
    <row r="585" ht="15.75" customHeight="1">
      <c r="A585" s="73"/>
      <c r="B585" s="73"/>
      <c r="C585" s="73"/>
      <c r="D585" s="73"/>
      <c r="E585" s="73"/>
      <c r="F585" s="87" t="s">
        <v>3159</v>
      </c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  <c r="AB585" s="73"/>
    </row>
    <row r="586" ht="15.75" customHeight="1">
      <c r="A586" s="73"/>
      <c r="B586" s="73"/>
      <c r="C586" s="73"/>
      <c r="D586" s="73"/>
      <c r="E586" s="73"/>
      <c r="F586" s="87" t="s">
        <v>3160</v>
      </c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73"/>
    </row>
    <row r="587" ht="15.75" customHeight="1">
      <c r="A587" s="73"/>
      <c r="B587" s="73"/>
      <c r="C587" s="73"/>
      <c r="D587" s="73"/>
      <c r="E587" s="73"/>
      <c r="F587" s="87" t="s">
        <v>3161</v>
      </c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  <c r="AB587" s="73"/>
    </row>
    <row r="588" ht="15.75" customHeight="1">
      <c r="A588" s="73"/>
      <c r="B588" s="73"/>
      <c r="C588" s="73"/>
      <c r="D588" s="73"/>
      <c r="E588" s="73"/>
      <c r="F588" s="87" t="s">
        <v>3162</v>
      </c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  <c r="AB588" s="73"/>
    </row>
    <row r="589" ht="15.75" customHeight="1">
      <c r="A589" s="73"/>
      <c r="B589" s="73"/>
      <c r="C589" s="73"/>
      <c r="D589" s="73"/>
      <c r="E589" s="73"/>
      <c r="F589" s="87" t="s">
        <v>3163</v>
      </c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</row>
    <row r="590" ht="15.75" customHeight="1">
      <c r="A590" s="73"/>
      <c r="B590" s="73"/>
      <c r="C590" s="73"/>
      <c r="D590" s="73"/>
      <c r="E590" s="73"/>
      <c r="F590" s="87" t="s">
        <v>3164</v>
      </c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</row>
    <row r="591" ht="15.75" customHeight="1">
      <c r="A591" s="73"/>
      <c r="B591" s="73"/>
      <c r="C591" s="73"/>
      <c r="D591" s="73"/>
      <c r="E591" s="73"/>
      <c r="F591" s="87" t="s">
        <v>3165</v>
      </c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  <c r="AB591" s="73"/>
    </row>
    <row r="592" ht="15.75" customHeight="1">
      <c r="A592" s="73"/>
      <c r="B592" s="73"/>
      <c r="C592" s="73"/>
      <c r="D592" s="73"/>
      <c r="E592" s="73"/>
      <c r="F592" s="87" t="s">
        <v>3166</v>
      </c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73"/>
    </row>
    <row r="593" ht="15.75" customHeight="1">
      <c r="A593" s="73"/>
      <c r="B593" s="73"/>
      <c r="C593" s="73"/>
      <c r="D593" s="73"/>
      <c r="E593" s="73"/>
      <c r="F593" s="87" t="s">
        <v>3167</v>
      </c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73"/>
    </row>
    <row r="594" ht="15.75" customHeight="1">
      <c r="A594" s="73"/>
      <c r="B594" s="73"/>
      <c r="C594" s="73"/>
      <c r="D594" s="73"/>
      <c r="E594" s="73"/>
      <c r="F594" s="87" t="s">
        <v>3168</v>
      </c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</row>
    <row r="595" ht="15.75" customHeight="1">
      <c r="A595" s="73"/>
      <c r="B595" s="73"/>
      <c r="C595" s="73"/>
      <c r="D595" s="73"/>
      <c r="E595" s="73"/>
      <c r="F595" s="87" t="s">
        <v>3169</v>
      </c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73"/>
    </row>
    <row r="596" ht="15.75" customHeight="1">
      <c r="A596" s="73"/>
      <c r="B596" s="73"/>
      <c r="C596" s="73"/>
      <c r="D596" s="73"/>
      <c r="E596" s="73"/>
      <c r="F596" s="87" t="s">
        <v>3170</v>
      </c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  <c r="AB596" s="73"/>
    </row>
    <row r="597" ht="15.75" customHeight="1">
      <c r="A597" s="73"/>
      <c r="B597" s="73"/>
      <c r="C597" s="73"/>
      <c r="D597" s="73"/>
      <c r="E597" s="73"/>
      <c r="F597" s="87" t="s">
        <v>3171</v>
      </c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  <c r="AB597" s="73"/>
    </row>
    <row r="598" ht="15.75" customHeight="1">
      <c r="A598" s="73"/>
      <c r="B598" s="73"/>
      <c r="C598" s="73"/>
      <c r="D598" s="73"/>
      <c r="E598" s="73"/>
      <c r="F598" s="87" t="s">
        <v>3172</v>
      </c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73"/>
    </row>
    <row r="599" ht="15.75" customHeight="1">
      <c r="A599" s="73"/>
      <c r="B599" s="73"/>
      <c r="C599" s="73"/>
      <c r="D599" s="73"/>
      <c r="E599" s="73"/>
      <c r="F599" s="87" t="s">
        <v>3173</v>
      </c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73"/>
    </row>
    <row r="600" ht="15.75" customHeight="1">
      <c r="A600" s="73"/>
      <c r="B600" s="73"/>
      <c r="C600" s="73"/>
      <c r="D600" s="73"/>
      <c r="E600" s="73"/>
      <c r="F600" s="87" t="s">
        <v>3174</v>
      </c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  <c r="AB600" s="73"/>
    </row>
    <row r="601" ht="15.75" customHeight="1">
      <c r="A601" s="73"/>
      <c r="B601" s="73"/>
      <c r="C601" s="73"/>
      <c r="D601" s="73"/>
      <c r="E601" s="73"/>
      <c r="F601" s="87" t="s">
        <v>3175</v>
      </c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73"/>
    </row>
    <row r="602" ht="15.75" customHeight="1">
      <c r="A602" s="73"/>
      <c r="B602" s="73"/>
      <c r="C602" s="73"/>
      <c r="D602" s="73"/>
      <c r="E602" s="73"/>
      <c r="F602" s="87" t="s">
        <v>3176</v>
      </c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73"/>
    </row>
    <row r="603" ht="15.75" customHeight="1">
      <c r="A603" s="73"/>
      <c r="B603" s="73"/>
      <c r="C603" s="73"/>
      <c r="D603" s="73"/>
      <c r="E603" s="73"/>
      <c r="F603" s="87" t="s">
        <v>3177</v>
      </c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73"/>
    </row>
    <row r="604" ht="15.75" customHeight="1">
      <c r="A604" s="73"/>
      <c r="B604" s="73"/>
      <c r="C604" s="73"/>
      <c r="D604" s="73"/>
      <c r="E604" s="73"/>
      <c r="F604" s="87" t="s">
        <v>3178</v>
      </c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73"/>
    </row>
    <row r="605" ht="15.75" customHeight="1">
      <c r="A605" s="73"/>
      <c r="B605" s="73"/>
      <c r="C605" s="73"/>
      <c r="D605" s="73"/>
      <c r="E605" s="73"/>
      <c r="F605" s="87" t="s">
        <v>3179</v>
      </c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73"/>
    </row>
    <row r="606" ht="15.75" customHeight="1">
      <c r="A606" s="73"/>
      <c r="B606" s="73"/>
      <c r="C606" s="73"/>
      <c r="D606" s="73"/>
      <c r="E606" s="73"/>
      <c r="F606" s="87" t="s">
        <v>3180</v>
      </c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  <c r="AB606" s="73"/>
    </row>
    <row r="607" ht="15.75" customHeight="1">
      <c r="A607" s="73"/>
      <c r="B607" s="73"/>
      <c r="C607" s="73"/>
      <c r="D607" s="73"/>
      <c r="E607" s="73"/>
      <c r="F607" s="87" t="s">
        <v>3181</v>
      </c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73"/>
    </row>
    <row r="608" ht="15.75" customHeight="1">
      <c r="A608" s="73"/>
      <c r="B608" s="73"/>
      <c r="C608" s="73"/>
      <c r="D608" s="73"/>
      <c r="E608" s="73"/>
      <c r="F608" s="87" t="s">
        <v>3182</v>
      </c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73"/>
    </row>
    <row r="609" ht="15.75" customHeight="1">
      <c r="A609" s="73"/>
      <c r="B609" s="73"/>
      <c r="C609" s="73"/>
      <c r="D609" s="73"/>
      <c r="E609" s="73"/>
      <c r="F609" s="87" t="s">
        <v>3183</v>
      </c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73"/>
    </row>
    <row r="610" ht="15.75" customHeight="1">
      <c r="A610" s="73"/>
      <c r="B610" s="73"/>
      <c r="C610" s="73"/>
      <c r="D610" s="73"/>
      <c r="E610" s="73"/>
      <c r="F610" s="87" t="s">
        <v>3184</v>
      </c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73"/>
    </row>
    <row r="611" ht="15.75" customHeight="1">
      <c r="A611" s="73"/>
      <c r="B611" s="73"/>
      <c r="C611" s="73"/>
      <c r="D611" s="73"/>
      <c r="E611" s="73"/>
      <c r="F611" s="87" t="s">
        <v>3185</v>
      </c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73"/>
    </row>
    <row r="612" ht="15.75" customHeight="1">
      <c r="A612" s="73"/>
      <c r="B612" s="73"/>
      <c r="C612" s="73"/>
      <c r="D612" s="73"/>
      <c r="E612" s="73"/>
      <c r="F612" s="88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73"/>
    </row>
    <row r="613" ht="15.75" customHeight="1">
      <c r="A613" s="73"/>
      <c r="B613" s="73"/>
      <c r="C613" s="73"/>
      <c r="D613" s="73"/>
      <c r="E613" s="73"/>
      <c r="F613" s="88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73"/>
    </row>
    <row r="614" ht="15.75" customHeight="1">
      <c r="A614" s="73"/>
      <c r="B614" s="73"/>
      <c r="C614" s="73"/>
      <c r="D614" s="73"/>
      <c r="E614" s="73"/>
      <c r="F614" s="88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73"/>
    </row>
    <row r="615" ht="15.75" customHeight="1">
      <c r="A615" s="73"/>
      <c r="B615" s="73"/>
      <c r="C615" s="73"/>
      <c r="D615" s="73"/>
      <c r="E615" s="73"/>
      <c r="F615" s="88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73"/>
    </row>
    <row r="616" ht="15.75" customHeight="1">
      <c r="A616" s="73"/>
      <c r="B616" s="73"/>
      <c r="C616" s="73"/>
      <c r="D616" s="73"/>
      <c r="E616" s="73"/>
      <c r="F616" s="88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73"/>
    </row>
    <row r="617" ht="15.75" customHeight="1">
      <c r="A617" s="73"/>
      <c r="B617" s="73"/>
      <c r="C617" s="73"/>
      <c r="D617" s="73"/>
      <c r="E617" s="73"/>
      <c r="F617" s="88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  <c r="AB617" s="73"/>
    </row>
    <row r="618" ht="15.75" customHeight="1">
      <c r="A618" s="73"/>
      <c r="B618" s="73"/>
      <c r="C618" s="73"/>
      <c r="D618" s="73"/>
      <c r="E618" s="73"/>
      <c r="F618" s="88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  <c r="AB618" s="73"/>
    </row>
    <row r="619" ht="15.75" customHeight="1">
      <c r="A619" s="73"/>
      <c r="B619" s="73"/>
      <c r="C619" s="73"/>
      <c r="D619" s="73"/>
      <c r="E619" s="73"/>
      <c r="F619" s="88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73"/>
    </row>
    <row r="620" ht="15.75" customHeight="1">
      <c r="A620" s="73"/>
      <c r="B620" s="73"/>
      <c r="C620" s="73"/>
      <c r="D620" s="73"/>
      <c r="E620" s="73"/>
      <c r="F620" s="88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73"/>
    </row>
    <row r="621" ht="15.75" customHeight="1">
      <c r="A621" s="73"/>
      <c r="B621" s="73"/>
      <c r="C621" s="73"/>
      <c r="D621" s="73"/>
      <c r="E621" s="73"/>
      <c r="F621" s="88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  <c r="AA621" s="73"/>
      <c r="AB621" s="73"/>
    </row>
    <row r="622" ht="15.75" customHeight="1">
      <c r="A622" s="73"/>
      <c r="B622" s="73"/>
      <c r="C622" s="73"/>
      <c r="D622" s="73"/>
      <c r="E622" s="73"/>
      <c r="F622" s="88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  <c r="AB622" s="73"/>
    </row>
    <row r="623" ht="15.75" customHeight="1">
      <c r="A623" s="73"/>
      <c r="B623" s="73"/>
      <c r="C623" s="73"/>
      <c r="D623" s="73"/>
      <c r="E623" s="73"/>
      <c r="F623" s="88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  <c r="AB623" s="73"/>
    </row>
    <row r="624" ht="15.75" customHeight="1">
      <c r="A624" s="73"/>
      <c r="B624" s="73"/>
      <c r="C624" s="73"/>
      <c r="D624" s="73"/>
      <c r="E624" s="73"/>
      <c r="F624" s="88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  <c r="AB624" s="73"/>
    </row>
    <row r="625" ht="15.75" customHeight="1">
      <c r="A625" s="73"/>
      <c r="B625" s="73"/>
      <c r="C625" s="73"/>
      <c r="D625" s="73"/>
      <c r="E625" s="73"/>
      <c r="F625" s="88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73"/>
    </row>
    <row r="626" ht="15.75" customHeight="1">
      <c r="A626" s="73"/>
      <c r="B626" s="73"/>
      <c r="C626" s="73"/>
      <c r="D626" s="73"/>
      <c r="E626" s="73"/>
      <c r="F626" s="88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73"/>
    </row>
    <row r="627" ht="15.75" customHeight="1">
      <c r="A627" s="73"/>
      <c r="B627" s="73"/>
      <c r="C627" s="73"/>
      <c r="D627" s="73"/>
      <c r="E627" s="73"/>
      <c r="F627" s="88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  <c r="AB627" s="73"/>
    </row>
    <row r="628" ht="15.75" customHeight="1">
      <c r="A628" s="73"/>
      <c r="B628" s="73"/>
      <c r="C628" s="73"/>
      <c r="D628" s="73"/>
      <c r="E628" s="73"/>
      <c r="F628" s="88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</row>
    <row r="629" ht="15.75" customHeight="1">
      <c r="A629" s="73"/>
      <c r="B629" s="73"/>
      <c r="C629" s="73"/>
      <c r="D629" s="73"/>
      <c r="E629" s="73"/>
      <c r="F629" s="88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  <c r="AA629" s="73"/>
      <c r="AB629" s="73"/>
    </row>
    <row r="630" ht="15.75" customHeight="1">
      <c r="A630" s="73"/>
      <c r="B630" s="73"/>
      <c r="C630" s="73"/>
      <c r="D630" s="73"/>
      <c r="E630" s="73"/>
      <c r="F630" s="88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  <c r="AA630" s="73"/>
      <c r="AB630" s="73"/>
    </row>
    <row r="631" ht="15.75" customHeight="1">
      <c r="A631" s="73"/>
      <c r="B631" s="73"/>
      <c r="C631" s="73"/>
      <c r="D631" s="73"/>
      <c r="E631" s="73"/>
      <c r="F631" s="88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  <c r="AB631" s="73"/>
    </row>
    <row r="632" ht="15.75" customHeight="1">
      <c r="A632" s="73"/>
      <c r="B632" s="73"/>
      <c r="C632" s="73"/>
      <c r="D632" s="73"/>
      <c r="E632" s="73"/>
      <c r="F632" s="88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  <c r="AB632" s="73"/>
    </row>
    <row r="633" ht="15.75" customHeight="1">
      <c r="A633" s="73"/>
      <c r="B633" s="73"/>
      <c r="C633" s="73"/>
      <c r="D633" s="73"/>
      <c r="E633" s="73"/>
      <c r="F633" s="88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  <c r="AA633" s="73"/>
      <c r="AB633" s="73"/>
    </row>
    <row r="634" ht="15.75" customHeight="1">
      <c r="A634" s="73"/>
      <c r="B634" s="73"/>
      <c r="C634" s="73"/>
      <c r="D634" s="73"/>
      <c r="E634" s="73"/>
      <c r="F634" s="88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  <c r="AB634" s="73"/>
    </row>
    <row r="635" ht="15.75" customHeight="1">
      <c r="A635" s="73"/>
      <c r="B635" s="73"/>
      <c r="C635" s="73"/>
      <c r="D635" s="73"/>
      <c r="E635" s="73"/>
      <c r="F635" s="88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  <c r="AA635" s="73"/>
      <c r="AB635" s="73"/>
    </row>
    <row r="636" ht="15.75" customHeight="1">
      <c r="A636" s="73"/>
      <c r="B636" s="73"/>
      <c r="C636" s="73"/>
      <c r="D636" s="73"/>
      <c r="E636" s="73"/>
      <c r="F636" s="88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  <c r="AB636" s="73"/>
    </row>
    <row r="637" ht="15.75" customHeight="1">
      <c r="A637" s="73"/>
      <c r="B637" s="73"/>
      <c r="C637" s="73"/>
      <c r="D637" s="73"/>
      <c r="E637" s="73"/>
      <c r="F637" s="88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  <c r="AB637" s="73"/>
    </row>
    <row r="638" ht="15.75" customHeight="1">
      <c r="A638" s="73"/>
      <c r="B638" s="73"/>
      <c r="C638" s="73"/>
      <c r="D638" s="73"/>
      <c r="E638" s="73"/>
      <c r="F638" s="88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  <c r="AA638" s="73"/>
      <c r="AB638" s="73"/>
    </row>
    <row r="639" ht="15.75" customHeight="1">
      <c r="A639" s="73"/>
      <c r="B639" s="73"/>
      <c r="C639" s="73"/>
      <c r="D639" s="73"/>
      <c r="E639" s="73"/>
      <c r="F639" s="88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  <c r="AA639" s="73"/>
      <c r="AB639" s="73"/>
    </row>
    <row r="640" ht="15.75" customHeight="1">
      <c r="A640" s="73"/>
      <c r="B640" s="73"/>
      <c r="C640" s="73"/>
      <c r="D640" s="73"/>
      <c r="E640" s="73"/>
      <c r="F640" s="89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  <c r="AA640" s="73"/>
      <c r="AB640" s="73"/>
    </row>
    <row r="641" ht="15.75" customHeight="1">
      <c r="A641" s="73"/>
      <c r="B641" s="73"/>
      <c r="C641" s="73"/>
      <c r="D641" s="73"/>
      <c r="E641" s="73"/>
      <c r="F641" s="88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73"/>
      <c r="AB641" s="73"/>
    </row>
    <row r="642" ht="15.75" customHeight="1">
      <c r="A642" s="73"/>
      <c r="B642" s="73"/>
      <c r="C642" s="73"/>
      <c r="D642" s="73"/>
      <c r="E642" s="73"/>
      <c r="F642" s="88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73"/>
      <c r="AB642" s="73"/>
    </row>
    <row r="643" ht="15.75" customHeight="1">
      <c r="A643" s="73"/>
      <c r="B643" s="73"/>
      <c r="C643" s="73"/>
      <c r="D643" s="73"/>
      <c r="E643" s="73"/>
      <c r="F643" s="88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  <c r="AA643" s="73"/>
      <c r="AB643" s="73"/>
    </row>
    <row r="644" ht="15.75" customHeight="1">
      <c r="A644" s="73"/>
      <c r="B644" s="73"/>
      <c r="C644" s="73"/>
      <c r="D644" s="73"/>
      <c r="E644" s="73"/>
      <c r="F644" s="88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  <c r="AA644" s="73"/>
      <c r="AB644" s="73"/>
    </row>
    <row r="645" ht="15.75" customHeight="1">
      <c r="A645" s="73"/>
      <c r="B645" s="73"/>
      <c r="C645" s="73"/>
      <c r="D645" s="73"/>
      <c r="E645" s="73"/>
      <c r="F645" s="88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  <c r="AA645" s="73"/>
      <c r="AB645" s="73"/>
    </row>
    <row r="646" ht="15.75" customHeight="1">
      <c r="A646" s="73"/>
      <c r="B646" s="73"/>
      <c r="C646" s="73"/>
      <c r="D646" s="73"/>
      <c r="E646" s="73"/>
      <c r="F646" s="88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  <c r="AA646" s="73"/>
      <c r="AB646" s="73"/>
    </row>
    <row r="647" ht="15.75" customHeight="1">
      <c r="A647" s="73"/>
      <c r="B647" s="73"/>
      <c r="C647" s="73"/>
      <c r="D647" s="73"/>
      <c r="E647" s="73"/>
      <c r="F647" s="88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  <c r="AA647" s="73"/>
      <c r="AB647" s="73"/>
    </row>
    <row r="648" ht="15.75" customHeight="1">
      <c r="A648" s="73"/>
      <c r="B648" s="73"/>
      <c r="C648" s="73"/>
      <c r="D648" s="73"/>
      <c r="E648" s="73"/>
      <c r="F648" s="88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73"/>
      <c r="AB648" s="73"/>
    </row>
    <row r="649" ht="15.75" customHeight="1">
      <c r="A649" s="73"/>
      <c r="B649" s="73"/>
      <c r="C649" s="73"/>
      <c r="D649" s="73"/>
      <c r="E649" s="73"/>
      <c r="F649" s="88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  <c r="AA649" s="73"/>
      <c r="AB649" s="73"/>
    </row>
    <row r="650" ht="15.75" customHeight="1">
      <c r="A650" s="73"/>
      <c r="B650" s="73"/>
      <c r="C650" s="73"/>
      <c r="D650" s="73"/>
      <c r="E650" s="73"/>
      <c r="F650" s="88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73"/>
      <c r="AB650" s="73"/>
    </row>
    <row r="651" ht="15.75" customHeight="1">
      <c r="A651" s="73"/>
      <c r="B651" s="73"/>
      <c r="C651" s="73"/>
      <c r="D651" s="73"/>
      <c r="E651" s="73"/>
      <c r="F651" s="88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  <c r="AA651" s="73"/>
      <c r="AB651" s="73"/>
    </row>
    <row r="652" ht="15.75" customHeight="1">
      <c r="A652" s="73"/>
      <c r="B652" s="73"/>
      <c r="C652" s="73"/>
      <c r="D652" s="73"/>
      <c r="E652" s="73"/>
      <c r="F652" s="88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  <c r="AA652" s="73"/>
      <c r="AB652" s="73"/>
    </row>
    <row r="653" ht="15.75" customHeight="1">
      <c r="A653" s="73"/>
      <c r="B653" s="73"/>
      <c r="C653" s="73"/>
      <c r="D653" s="73"/>
      <c r="E653" s="73"/>
      <c r="F653" s="88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  <c r="AA653" s="73"/>
      <c r="AB653" s="73"/>
    </row>
    <row r="654" ht="15.75" customHeight="1">
      <c r="A654" s="73"/>
      <c r="B654" s="73"/>
      <c r="C654" s="73"/>
      <c r="D654" s="73"/>
      <c r="E654" s="73"/>
      <c r="F654" s="88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  <c r="AA654" s="73"/>
      <c r="AB654" s="73"/>
    </row>
    <row r="655" ht="15.75" customHeight="1">
      <c r="A655" s="73"/>
      <c r="B655" s="73"/>
      <c r="C655" s="73"/>
      <c r="D655" s="73"/>
      <c r="E655" s="73"/>
      <c r="F655" s="88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  <c r="AA655" s="73"/>
      <c r="AB655" s="73"/>
    </row>
    <row r="656" ht="15.75" customHeight="1">
      <c r="A656" s="73"/>
      <c r="B656" s="73"/>
      <c r="C656" s="73"/>
      <c r="D656" s="73"/>
      <c r="E656" s="73"/>
      <c r="F656" s="88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  <c r="AA656" s="73"/>
      <c r="AB656" s="73"/>
    </row>
    <row r="657" ht="15.75" customHeight="1">
      <c r="A657" s="73"/>
      <c r="B657" s="73"/>
      <c r="C657" s="73"/>
      <c r="D657" s="73"/>
      <c r="E657" s="73"/>
      <c r="F657" s="88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  <c r="AA657" s="73"/>
      <c r="AB657" s="73"/>
    </row>
    <row r="658" ht="15.75" customHeight="1">
      <c r="A658" s="73"/>
      <c r="B658" s="73"/>
      <c r="C658" s="73"/>
      <c r="D658" s="73"/>
      <c r="E658" s="73"/>
      <c r="F658" s="88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  <c r="AB658" s="73"/>
    </row>
    <row r="659" ht="15.75" customHeight="1">
      <c r="A659" s="73"/>
      <c r="B659" s="73"/>
      <c r="C659" s="73"/>
      <c r="D659" s="73"/>
      <c r="E659" s="73"/>
      <c r="F659" s="88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  <c r="AA659" s="73"/>
      <c r="AB659" s="73"/>
    </row>
    <row r="660" ht="15.75" customHeight="1">
      <c r="A660" s="73"/>
      <c r="B660" s="73"/>
      <c r="C660" s="73"/>
      <c r="D660" s="73"/>
      <c r="E660" s="73"/>
      <c r="F660" s="88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  <c r="AA660" s="73"/>
      <c r="AB660" s="73"/>
    </row>
    <row r="661" ht="15.75" customHeight="1">
      <c r="A661" s="73"/>
      <c r="B661" s="73"/>
      <c r="C661" s="73"/>
      <c r="D661" s="73"/>
      <c r="E661" s="73"/>
      <c r="F661" s="88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  <c r="AA661" s="73"/>
      <c r="AB661" s="73"/>
    </row>
    <row r="662" ht="15.75" customHeight="1">
      <c r="A662" s="73"/>
      <c r="B662" s="73"/>
      <c r="C662" s="73"/>
      <c r="D662" s="73"/>
      <c r="E662" s="73"/>
      <c r="F662" s="88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  <c r="AB662" s="73"/>
    </row>
    <row r="663" ht="15.75" customHeight="1">
      <c r="A663" s="73"/>
      <c r="B663" s="73"/>
      <c r="C663" s="73"/>
      <c r="D663" s="73"/>
      <c r="E663" s="73"/>
      <c r="F663" s="88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  <c r="AA663" s="73"/>
      <c r="AB663" s="73"/>
    </row>
    <row r="664" ht="15.75" customHeight="1">
      <c r="A664" s="73"/>
      <c r="B664" s="73"/>
      <c r="C664" s="73"/>
      <c r="D664" s="73"/>
      <c r="E664" s="73"/>
      <c r="F664" s="88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  <c r="AA664" s="73"/>
      <c r="AB664" s="73"/>
    </row>
    <row r="665" ht="15.75" customHeight="1">
      <c r="A665" s="73"/>
      <c r="B665" s="73"/>
      <c r="C665" s="73"/>
      <c r="D665" s="73"/>
      <c r="E665" s="73"/>
      <c r="F665" s="88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  <c r="AA665" s="73"/>
      <c r="AB665" s="73"/>
    </row>
    <row r="666" ht="15.75" customHeight="1">
      <c r="A666" s="73"/>
      <c r="B666" s="73"/>
      <c r="C666" s="73"/>
      <c r="D666" s="73"/>
      <c r="E666" s="73"/>
      <c r="F666" s="88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  <c r="AA666" s="73"/>
      <c r="AB666" s="73"/>
    </row>
    <row r="667" ht="15.75" customHeight="1">
      <c r="A667" s="73"/>
      <c r="B667" s="73"/>
      <c r="C667" s="73"/>
      <c r="D667" s="73"/>
      <c r="E667" s="73"/>
      <c r="F667" s="88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  <c r="AA667" s="73"/>
      <c r="AB667" s="73"/>
    </row>
    <row r="668" ht="15.75" customHeight="1">
      <c r="A668" s="73"/>
      <c r="B668" s="73"/>
      <c r="C668" s="73"/>
      <c r="D668" s="73"/>
      <c r="E668" s="73"/>
      <c r="F668" s="88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73"/>
    </row>
    <row r="669" ht="15.75" customHeight="1">
      <c r="A669" s="73"/>
      <c r="B669" s="73"/>
      <c r="C669" s="73"/>
      <c r="D669" s="73"/>
      <c r="E669" s="73"/>
      <c r="F669" s="88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  <c r="AA669" s="73"/>
      <c r="AB669" s="73"/>
    </row>
    <row r="670" ht="15.75" customHeight="1">
      <c r="A670" s="73"/>
      <c r="B670" s="73"/>
      <c r="C670" s="73"/>
      <c r="D670" s="73"/>
      <c r="E670" s="73"/>
      <c r="F670" s="88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  <c r="AA670" s="73"/>
      <c r="AB670" s="73"/>
    </row>
    <row r="671" ht="15.75" customHeight="1">
      <c r="A671" s="73"/>
      <c r="B671" s="73"/>
      <c r="C671" s="73"/>
      <c r="D671" s="73"/>
      <c r="E671" s="73"/>
      <c r="F671" s="88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  <c r="AA671" s="73"/>
      <c r="AB671" s="73"/>
    </row>
    <row r="672" ht="15.75" customHeight="1">
      <c r="A672" s="73"/>
      <c r="B672" s="73"/>
      <c r="C672" s="73"/>
      <c r="D672" s="73"/>
      <c r="E672" s="73"/>
      <c r="F672" s="88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  <c r="AA672" s="73"/>
      <c r="AB672" s="73"/>
    </row>
    <row r="673" ht="15.75" customHeight="1">
      <c r="A673" s="73"/>
      <c r="B673" s="73"/>
      <c r="C673" s="73"/>
      <c r="D673" s="73"/>
      <c r="E673" s="73"/>
      <c r="F673" s="88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  <c r="AA673" s="73"/>
      <c r="AB673" s="73"/>
    </row>
    <row r="674" ht="15.75" customHeight="1">
      <c r="A674" s="73"/>
      <c r="B674" s="73"/>
      <c r="C674" s="73"/>
      <c r="D674" s="73"/>
      <c r="E674" s="73"/>
      <c r="F674" s="88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73"/>
    </row>
    <row r="675" ht="15.75" customHeight="1">
      <c r="A675" s="73"/>
      <c r="B675" s="73"/>
      <c r="C675" s="73"/>
      <c r="D675" s="73"/>
      <c r="E675" s="73"/>
      <c r="F675" s="88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  <c r="AA675" s="73"/>
      <c r="AB675" s="73"/>
    </row>
    <row r="676" ht="15.75" customHeight="1">
      <c r="A676" s="73"/>
      <c r="B676" s="73"/>
      <c r="C676" s="73"/>
      <c r="D676" s="73"/>
      <c r="E676" s="73"/>
      <c r="F676" s="88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  <c r="AA676" s="73"/>
      <c r="AB676" s="73"/>
    </row>
    <row r="677" ht="15.75" customHeight="1">
      <c r="A677" s="73"/>
      <c r="B677" s="73"/>
      <c r="C677" s="73"/>
      <c r="D677" s="73"/>
      <c r="E677" s="73"/>
      <c r="F677" s="88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  <c r="AA677" s="73"/>
      <c r="AB677" s="73"/>
    </row>
    <row r="678" ht="15.75" customHeight="1">
      <c r="A678" s="73"/>
      <c r="B678" s="73"/>
      <c r="C678" s="73"/>
      <c r="D678" s="73"/>
      <c r="E678" s="73"/>
      <c r="F678" s="88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  <c r="AA678" s="73"/>
      <c r="AB678" s="73"/>
    </row>
    <row r="679" ht="15.75" customHeight="1">
      <c r="A679" s="73"/>
      <c r="B679" s="73"/>
      <c r="C679" s="73"/>
      <c r="D679" s="73"/>
      <c r="E679" s="73"/>
      <c r="F679" s="88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  <c r="AA679" s="73"/>
      <c r="AB679" s="73"/>
    </row>
    <row r="680" ht="15.75" customHeight="1">
      <c r="A680" s="73"/>
      <c r="B680" s="73"/>
      <c r="C680" s="73"/>
      <c r="D680" s="73"/>
      <c r="E680" s="73"/>
      <c r="F680" s="88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  <c r="AA680" s="73"/>
      <c r="AB680" s="73"/>
    </row>
    <row r="681" ht="15.75" customHeight="1">
      <c r="A681" s="73"/>
      <c r="B681" s="73"/>
      <c r="C681" s="73"/>
      <c r="D681" s="73"/>
      <c r="E681" s="73"/>
      <c r="F681" s="88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  <c r="AA681" s="73"/>
      <c r="AB681" s="73"/>
    </row>
    <row r="682" ht="15.75" customHeight="1">
      <c r="A682" s="73"/>
      <c r="B682" s="73"/>
      <c r="C682" s="73"/>
      <c r="D682" s="73"/>
      <c r="E682" s="73"/>
      <c r="F682" s="88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  <c r="AA682" s="73"/>
      <c r="AB682" s="73"/>
    </row>
    <row r="683" ht="15.75" customHeight="1">
      <c r="A683" s="73"/>
      <c r="B683" s="73"/>
      <c r="C683" s="73"/>
      <c r="D683" s="73"/>
      <c r="E683" s="73"/>
      <c r="F683" s="88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  <c r="AA683" s="73"/>
      <c r="AB683" s="73"/>
    </row>
    <row r="684" ht="15.75" customHeight="1">
      <c r="A684" s="73"/>
      <c r="B684" s="73"/>
      <c r="C684" s="73"/>
      <c r="D684" s="73"/>
      <c r="E684" s="73"/>
      <c r="F684" s="88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  <c r="AA684" s="73"/>
      <c r="AB684" s="73"/>
    </row>
    <row r="685" ht="15.75" customHeight="1">
      <c r="A685" s="73"/>
      <c r="B685" s="73"/>
      <c r="C685" s="73"/>
      <c r="D685" s="73"/>
      <c r="E685" s="73"/>
      <c r="F685" s="88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  <c r="AA685" s="73"/>
      <c r="AB685" s="73"/>
    </row>
    <row r="686" ht="15.75" customHeight="1">
      <c r="A686" s="73"/>
      <c r="B686" s="73"/>
      <c r="C686" s="73"/>
      <c r="D686" s="73"/>
      <c r="E686" s="73"/>
      <c r="F686" s="88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  <c r="AA686" s="73"/>
      <c r="AB686" s="73"/>
    </row>
    <row r="687" ht="15.75" customHeight="1">
      <c r="A687" s="73"/>
      <c r="B687" s="73"/>
      <c r="C687" s="73"/>
      <c r="D687" s="73"/>
      <c r="E687" s="73"/>
      <c r="F687" s="88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  <c r="AA687" s="73"/>
      <c r="AB687" s="73"/>
    </row>
    <row r="688" ht="15.75" customHeight="1">
      <c r="A688" s="73"/>
      <c r="B688" s="73"/>
      <c r="C688" s="73"/>
      <c r="D688" s="73"/>
      <c r="E688" s="73"/>
      <c r="F688" s="88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  <c r="AA688" s="73"/>
      <c r="AB688" s="73"/>
    </row>
    <row r="689" ht="15.75" customHeight="1">
      <c r="A689" s="73"/>
      <c r="B689" s="73"/>
      <c r="C689" s="73"/>
      <c r="D689" s="73"/>
      <c r="E689" s="73"/>
      <c r="F689" s="88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  <c r="AA689" s="73"/>
      <c r="AB689" s="73"/>
    </row>
    <row r="690" ht="15.75" customHeight="1">
      <c r="A690" s="73"/>
      <c r="B690" s="73"/>
      <c r="C690" s="73"/>
      <c r="D690" s="73"/>
      <c r="E690" s="73"/>
      <c r="F690" s="88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  <c r="AA690" s="73"/>
      <c r="AB690" s="73"/>
    </row>
    <row r="691" ht="15.75" customHeight="1">
      <c r="A691" s="73"/>
      <c r="B691" s="73"/>
      <c r="C691" s="73"/>
      <c r="D691" s="73"/>
      <c r="E691" s="73"/>
      <c r="F691" s="88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  <c r="AA691" s="73"/>
      <c r="AB691" s="73"/>
    </row>
    <row r="692" ht="15.75" customHeight="1">
      <c r="A692" s="73"/>
      <c r="B692" s="73"/>
      <c r="C692" s="73"/>
      <c r="D692" s="73"/>
      <c r="E692" s="73"/>
      <c r="F692" s="88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  <c r="AA692" s="73"/>
      <c r="AB692" s="73"/>
    </row>
    <row r="693" ht="15.75" customHeight="1">
      <c r="A693" s="73"/>
      <c r="B693" s="73"/>
      <c r="C693" s="73"/>
      <c r="D693" s="73"/>
      <c r="E693" s="73"/>
      <c r="F693" s="88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  <c r="AA693" s="73"/>
      <c r="AB693" s="73"/>
    </row>
    <row r="694" ht="15.75" customHeight="1">
      <c r="A694" s="73"/>
      <c r="B694" s="73"/>
      <c r="C694" s="73"/>
      <c r="D694" s="73"/>
      <c r="E694" s="73"/>
      <c r="F694" s="88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  <c r="AB694" s="73"/>
    </row>
    <row r="695" ht="15.75" customHeight="1">
      <c r="A695" s="73"/>
      <c r="B695" s="73"/>
      <c r="C695" s="73"/>
      <c r="D695" s="73"/>
      <c r="E695" s="73"/>
      <c r="F695" s="88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  <c r="AA695" s="73"/>
      <c r="AB695" s="73"/>
    </row>
    <row r="696" ht="15.75" customHeight="1">
      <c r="A696" s="73"/>
      <c r="B696" s="73"/>
      <c r="C696" s="73"/>
      <c r="D696" s="73"/>
      <c r="E696" s="73"/>
      <c r="F696" s="88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  <c r="AA696" s="73"/>
      <c r="AB696" s="73"/>
    </row>
    <row r="697" ht="15.75" customHeight="1">
      <c r="A697" s="73"/>
      <c r="B697" s="73"/>
      <c r="C697" s="73"/>
      <c r="D697" s="73"/>
      <c r="E697" s="73"/>
      <c r="F697" s="88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  <c r="AA697" s="73"/>
      <c r="AB697" s="73"/>
    </row>
    <row r="698" ht="15.75" customHeight="1">
      <c r="A698" s="73"/>
      <c r="B698" s="73"/>
      <c r="C698" s="73"/>
      <c r="D698" s="73"/>
      <c r="E698" s="73"/>
      <c r="F698" s="88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  <c r="AA698" s="73"/>
      <c r="AB698" s="73"/>
    </row>
    <row r="699" ht="15.75" customHeight="1">
      <c r="A699" s="73"/>
      <c r="B699" s="73"/>
      <c r="C699" s="73"/>
      <c r="D699" s="73"/>
      <c r="E699" s="73"/>
      <c r="F699" s="88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  <c r="AA699" s="73"/>
      <c r="AB699" s="73"/>
    </row>
    <row r="700" ht="15.75" customHeight="1">
      <c r="A700" s="73"/>
      <c r="B700" s="73"/>
      <c r="C700" s="73"/>
      <c r="D700" s="73"/>
      <c r="E700" s="73"/>
      <c r="F700" s="88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  <c r="AA700" s="73"/>
      <c r="AB700" s="73"/>
    </row>
    <row r="701" ht="15.75" customHeight="1">
      <c r="A701" s="73"/>
      <c r="B701" s="73"/>
      <c r="C701" s="73"/>
      <c r="D701" s="73"/>
      <c r="E701" s="73"/>
      <c r="F701" s="88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  <c r="AA701" s="73"/>
      <c r="AB701" s="73"/>
    </row>
    <row r="702" ht="15.75" customHeight="1">
      <c r="A702" s="73"/>
      <c r="B702" s="73"/>
      <c r="C702" s="73"/>
      <c r="D702" s="73"/>
      <c r="E702" s="73"/>
      <c r="F702" s="88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  <c r="AA702" s="73"/>
      <c r="AB702" s="73"/>
    </row>
    <row r="703" ht="15.75" customHeight="1">
      <c r="A703" s="73"/>
      <c r="B703" s="73"/>
      <c r="C703" s="73"/>
      <c r="D703" s="73"/>
      <c r="E703" s="73"/>
      <c r="F703" s="88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  <c r="AA703" s="73"/>
      <c r="AB703" s="73"/>
    </row>
    <row r="704" ht="15.75" customHeight="1">
      <c r="A704" s="73"/>
      <c r="B704" s="73"/>
      <c r="C704" s="73"/>
      <c r="D704" s="73"/>
      <c r="E704" s="73"/>
      <c r="F704" s="88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  <c r="AA704" s="73"/>
      <c r="AB704" s="73"/>
    </row>
    <row r="705" ht="15.75" customHeight="1">
      <c r="A705" s="73"/>
      <c r="B705" s="73"/>
      <c r="C705" s="73"/>
      <c r="D705" s="73"/>
      <c r="E705" s="73"/>
      <c r="F705" s="88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  <c r="AA705" s="73"/>
      <c r="AB705" s="73"/>
    </row>
    <row r="706" ht="15.75" customHeight="1">
      <c r="A706" s="73"/>
      <c r="B706" s="73"/>
      <c r="C706" s="73"/>
      <c r="D706" s="73"/>
      <c r="E706" s="73"/>
      <c r="F706" s="88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  <c r="AA706" s="73"/>
      <c r="AB706" s="73"/>
    </row>
    <row r="707" ht="15.75" customHeight="1">
      <c r="A707" s="73"/>
      <c r="B707" s="73"/>
      <c r="C707" s="73"/>
      <c r="D707" s="73"/>
      <c r="E707" s="73"/>
      <c r="F707" s="88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  <c r="AA707" s="73"/>
      <c r="AB707" s="73"/>
    </row>
    <row r="708" ht="15.75" customHeight="1">
      <c r="A708" s="73"/>
      <c r="B708" s="73"/>
      <c r="C708" s="73"/>
      <c r="D708" s="73"/>
      <c r="E708" s="73"/>
      <c r="F708" s="88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  <c r="AA708" s="73"/>
      <c r="AB708" s="73"/>
    </row>
    <row r="709" ht="15.75" customHeight="1">
      <c r="A709" s="73"/>
      <c r="B709" s="73"/>
      <c r="C709" s="73"/>
      <c r="D709" s="73"/>
      <c r="E709" s="73"/>
      <c r="F709" s="88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  <c r="AA709" s="73"/>
      <c r="AB709" s="73"/>
    </row>
    <row r="710" ht="15.75" customHeight="1">
      <c r="A710" s="73"/>
      <c r="B710" s="73"/>
      <c r="C710" s="73"/>
      <c r="D710" s="73"/>
      <c r="E710" s="73"/>
      <c r="F710" s="88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  <c r="AB710" s="73"/>
    </row>
    <row r="711" ht="15.75" customHeight="1">
      <c r="A711" s="73"/>
      <c r="B711" s="73"/>
      <c r="C711" s="73"/>
      <c r="D711" s="73"/>
      <c r="E711" s="73"/>
      <c r="F711" s="88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  <c r="AA711" s="73"/>
      <c r="AB711" s="73"/>
    </row>
    <row r="712" ht="15.75" customHeight="1">
      <c r="A712" s="73"/>
      <c r="B712" s="73"/>
      <c r="C712" s="73"/>
      <c r="D712" s="73"/>
      <c r="E712" s="73"/>
      <c r="F712" s="88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73"/>
    </row>
    <row r="713" ht="15.75" customHeight="1">
      <c r="A713" s="73"/>
      <c r="B713" s="73"/>
      <c r="C713" s="73"/>
      <c r="D713" s="73"/>
      <c r="E713" s="73"/>
      <c r="F713" s="88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73"/>
    </row>
    <row r="714" ht="15.75" customHeight="1">
      <c r="A714" s="73"/>
      <c r="B714" s="73"/>
      <c r="C714" s="73"/>
      <c r="D714" s="73"/>
      <c r="E714" s="73"/>
      <c r="F714" s="88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  <c r="AA714" s="73"/>
      <c r="AB714" s="73"/>
    </row>
    <row r="715" ht="15.75" customHeight="1">
      <c r="A715" s="73"/>
      <c r="B715" s="73"/>
      <c r="C715" s="73"/>
      <c r="D715" s="73"/>
      <c r="E715" s="73"/>
      <c r="F715" s="88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  <c r="AA715" s="73"/>
      <c r="AB715" s="73"/>
    </row>
    <row r="716" ht="15.75" customHeight="1">
      <c r="A716" s="73"/>
      <c r="B716" s="73"/>
      <c r="C716" s="73"/>
      <c r="D716" s="73"/>
      <c r="E716" s="73"/>
      <c r="F716" s="88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73"/>
      <c r="AB716" s="73"/>
    </row>
    <row r="717" ht="15.75" customHeight="1">
      <c r="A717" s="73"/>
      <c r="B717" s="73"/>
      <c r="C717" s="73"/>
      <c r="D717" s="73"/>
      <c r="E717" s="73"/>
      <c r="F717" s="88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  <c r="AA717" s="73"/>
      <c r="AB717" s="73"/>
    </row>
    <row r="718" ht="15.75" customHeight="1">
      <c r="A718" s="73"/>
      <c r="B718" s="73"/>
      <c r="C718" s="73"/>
      <c r="D718" s="73"/>
      <c r="E718" s="73"/>
      <c r="F718" s="88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  <c r="AA718" s="73"/>
      <c r="AB718" s="73"/>
    </row>
    <row r="719" ht="15.75" customHeight="1">
      <c r="A719" s="73"/>
      <c r="B719" s="73"/>
      <c r="C719" s="73"/>
      <c r="D719" s="73"/>
      <c r="E719" s="73"/>
      <c r="F719" s="88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  <c r="AA719" s="73"/>
      <c r="AB719" s="73"/>
    </row>
    <row r="720" ht="15.75" customHeight="1">
      <c r="A720" s="73"/>
      <c r="B720" s="73"/>
      <c r="C720" s="73"/>
      <c r="D720" s="73"/>
      <c r="E720" s="73"/>
      <c r="F720" s="88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  <c r="AA720" s="73"/>
      <c r="AB720" s="73"/>
    </row>
    <row r="721" ht="15.75" customHeight="1">
      <c r="A721" s="73"/>
      <c r="B721" s="73"/>
      <c r="C721" s="73"/>
      <c r="D721" s="73"/>
      <c r="E721" s="73"/>
      <c r="F721" s="88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  <c r="AA721" s="73"/>
      <c r="AB721" s="73"/>
    </row>
    <row r="722" ht="15.75" customHeight="1">
      <c r="A722" s="73"/>
      <c r="B722" s="73"/>
      <c r="C722" s="73"/>
      <c r="D722" s="73"/>
      <c r="E722" s="73"/>
      <c r="F722" s="88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  <c r="AA722" s="73"/>
      <c r="AB722" s="73"/>
    </row>
    <row r="723" ht="15.75" customHeight="1">
      <c r="A723" s="73"/>
      <c r="B723" s="73"/>
      <c r="C723" s="73"/>
      <c r="D723" s="73"/>
      <c r="E723" s="73"/>
      <c r="F723" s="88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  <c r="AA723" s="73"/>
      <c r="AB723" s="73"/>
    </row>
    <row r="724" ht="15.75" customHeight="1">
      <c r="A724" s="73"/>
      <c r="B724" s="73"/>
      <c r="C724" s="73"/>
      <c r="D724" s="73"/>
      <c r="E724" s="73"/>
      <c r="F724" s="88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  <c r="AA724" s="73"/>
      <c r="AB724" s="73"/>
    </row>
    <row r="725" ht="15.75" customHeight="1">
      <c r="A725" s="73"/>
      <c r="B725" s="73"/>
      <c r="C725" s="73"/>
      <c r="D725" s="73"/>
      <c r="E725" s="73"/>
      <c r="F725" s="88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  <c r="AA725" s="73"/>
      <c r="AB725" s="73"/>
    </row>
    <row r="726" ht="15.75" customHeight="1">
      <c r="A726" s="73"/>
      <c r="B726" s="73"/>
      <c r="C726" s="73"/>
      <c r="D726" s="73"/>
      <c r="E726" s="73"/>
      <c r="F726" s="88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  <c r="AA726" s="73"/>
      <c r="AB726" s="73"/>
    </row>
    <row r="727" ht="15.75" customHeight="1">
      <c r="A727" s="73"/>
      <c r="B727" s="73"/>
      <c r="C727" s="73"/>
      <c r="D727" s="73"/>
      <c r="E727" s="73"/>
      <c r="F727" s="88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  <c r="AA727" s="73"/>
      <c r="AB727" s="73"/>
    </row>
    <row r="728" ht="15.75" customHeight="1">
      <c r="A728" s="73"/>
      <c r="B728" s="73"/>
      <c r="C728" s="73"/>
      <c r="D728" s="73"/>
      <c r="E728" s="73"/>
      <c r="F728" s="88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  <c r="AA728" s="73"/>
      <c r="AB728" s="73"/>
    </row>
    <row r="729" ht="15.75" customHeight="1">
      <c r="A729" s="73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  <c r="AA729" s="73"/>
      <c r="AB729" s="73"/>
    </row>
    <row r="730" ht="15.75" customHeight="1">
      <c r="A730" s="73"/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  <c r="AA730" s="73"/>
      <c r="AB730" s="73"/>
    </row>
    <row r="731" ht="15.75" customHeight="1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  <c r="AA731" s="73"/>
      <c r="AB731" s="73"/>
    </row>
    <row r="732" ht="15.75" customHeight="1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  <c r="AA732" s="73"/>
      <c r="AB732" s="73"/>
    </row>
    <row r="733" ht="15.75" customHeight="1">
      <c r="A733" s="73"/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  <c r="AA733" s="73"/>
      <c r="AB733" s="73"/>
    </row>
    <row r="734" ht="15.75" customHeight="1">
      <c r="A734" s="73"/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  <c r="AA734" s="73"/>
      <c r="AB734" s="73"/>
    </row>
    <row r="735" ht="15.75" customHeight="1">
      <c r="A735" s="73"/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  <c r="AA735" s="73"/>
      <c r="AB735" s="73"/>
    </row>
    <row r="736" ht="15.75" customHeight="1">
      <c r="A736" s="73"/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  <c r="AA736" s="73"/>
      <c r="AB736" s="73"/>
    </row>
    <row r="737" ht="15.75" customHeight="1">
      <c r="A737" s="73"/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  <c r="AA737" s="73"/>
      <c r="AB737" s="73"/>
    </row>
    <row r="738" ht="15.75" customHeight="1">
      <c r="A738" s="73"/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  <c r="AA738" s="73"/>
      <c r="AB738" s="73"/>
    </row>
    <row r="739" ht="15.75" customHeight="1">
      <c r="A739" s="73"/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  <c r="AA739" s="73"/>
      <c r="AB739" s="73"/>
    </row>
    <row r="740" ht="15.75" customHeight="1">
      <c r="A740" s="73"/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  <c r="AA740" s="73"/>
      <c r="AB740" s="73"/>
    </row>
    <row r="741" ht="15.75" customHeight="1">
      <c r="A741" s="73"/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  <c r="AA741" s="73"/>
      <c r="AB741" s="73"/>
    </row>
    <row r="742" ht="15.75" customHeight="1">
      <c r="A742" s="73"/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  <c r="AA742" s="73"/>
      <c r="AB742" s="73"/>
    </row>
    <row r="743" ht="15.75" customHeight="1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  <c r="AA743" s="73"/>
      <c r="AB743" s="73"/>
    </row>
    <row r="744" ht="15.75" customHeight="1">
      <c r="A744" s="73"/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  <c r="AA744" s="73"/>
      <c r="AB744" s="73"/>
    </row>
    <row r="745" ht="15.75" customHeight="1">
      <c r="A745" s="73"/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  <c r="AA745" s="73"/>
      <c r="AB745" s="73"/>
    </row>
    <row r="746" ht="15.75" customHeight="1">
      <c r="A746" s="73"/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  <c r="AA746" s="73"/>
      <c r="AB746" s="73"/>
    </row>
    <row r="747" ht="15.75" customHeight="1">
      <c r="A747" s="73"/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  <c r="AA747" s="73"/>
      <c r="AB747" s="73"/>
    </row>
    <row r="748" ht="15.75" customHeight="1">
      <c r="A748" s="73"/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  <c r="AA748" s="73"/>
      <c r="AB748" s="73"/>
    </row>
    <row r="749" ht="15.75" customHeight="1">
      <c r="A749" s="73"/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  <c r="AA749" s="73"/>
      <c r="AB749" s="73"/>
    </row>
    <row r="750" ht="15.75" customHeight="1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  <c r="AA750" s="73"/>
      <c r="AB750" s="73"/>
    </row>
    <row r="751" ht="15.75" customHeight="1">
      <c r="A751" s="73"/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  <c r="AA751" s="73"/>
      <c r="AB751" s="73"/>
    </row>
    <row r="752" ht="15.75" customHeight="1">
      <c r="A752" s="73"/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  <c r="AB752" s="73"/>
    </row>
    <row r="753" ht="15.75" customHeight="1">
      <c r="A753" s="73"/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  <c r="AA753" s="73"/>
      <c r="AB753" s="73"/>
    </row>
    <row r="754" ht="15.75" customHeight="1">
      <c r="A754" s="73"/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/>
    </row>
    <row r="755" ht="15.75" customHeight="1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  <c r="AA755" s="73"/>
      <c r="AB755" s="73"/>
    </row>
    <row r="756" ht="15.75" customHeight="1">
      <c r="A756" s="73"/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  <c r="AA756" s="73"/>
      <c r="AB756" s="73"/>
    </row>
    <row r="757" ht="15.75" customHeight="1">
      <c r="A757" s="73"/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  <c r="AA757" s="73"/>
      <c r="AB757" s="73"/>
    </row>
    <row r="758" ht="15.75" customHeight="1">
      <c r="A758" s="73"/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  <c r="AA758" s="73"/>
      <c r="AB758" s="73"/>
    </row>
    <row r="759" ht="15.75" customHeight="1">
      <c r="A759" s="73"/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  <c r="AB759" s="73"/>
    </row>
    <row r="760" ht="15.75" customHeight="1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/>
    </row>
    <row r="761" ht="15.75" customHeight="1">
      <c r="A761" s="73"/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73"/>
    </row>
    <row r="762" ht="15.75" customHeight="1">
      <c r="A762" s="73"/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73"/>
    </row>
    <row r="763" ht="15.75" customHeight="1">
      <c r="A763" s="73"/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/>
    </row>
    <row r="764" ht="15.75" customHeight="1">
      <c r="A764" s="73"/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  <c r="AA764" s="73"/>
      <c r="AB764" s="73"/>
    </row>
    <row r="765" ht="15.75" customHeight="1">
      <c r="A765" s="73"/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  <c r="AA765" s="73"/>
      <c r="AB765" s="73"/>
    </row>
    <row r="766" ht="15.75" customHeight="1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  <c r="AA766" s="73"/>
      <c r="AB766" s="73"/>
    </row>
    <row r="767" ht="15.75" customHeight="1">
      <c r="A767" s="73"/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  <c r="AA767" s="73"/>
      <c r="AB767" s="73"/>
    </row>
    <row r="768" ht="15.75" customHeight="1">
      <c r="A768" s="73"/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  <c r="AA768" s="73"/>
      <c r="AB768" s="73"/>
    </row>
    <row r="769" ht="15.75" customHeight="1">
      <c r="A769" s="73"/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  <c r="AA769" s="73"/>
      <c r="AB769" s="73"/>
    </row>
    <row r="770" ht="15.75" customHeight="1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73"/>
    </row>
    <row r="771" ht="15.75" customHeight="1">
      <c r="A771" s="73"/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  <c r="AA771" s="73"/>
      <c r="AB771" s="73"/>
    </row>
    <row r="772" ht="15.75" customHeight="1">
      <c r="A772" s="73"/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  <c r="AA772" s="73"/>
      <c r="AB772" s="73"/>
    </row>
    <row r="773" ht="15.75" customHeight="1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  <c r="AA773" s="73"/>
      <c r="AB773" s="73"/>
    </row>
    <row r="774" ht="15.75" customHeight="1">
      <c r="A774" s="73"/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  <c r="AA774" s="73"/>
      <c r="AB774" s="73"/>
    </row>
    <row r="775" ht="15.75" customHeight="1">
      <c r="A775" s="73"/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  <c r="AA775" s="73"/>
      <c r="AB775" s="73"/>
    </row>
    <row r="776" ht="15.75" customHeight="1">
      <c r="A776" s="73"/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  <c r="AA776" s="73"/>
      <c r="AB776" s="73"/>
    </row>
    <row r="777" ht="15.75" customHeight="1">
      <c r="A777" s="73"/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  <c r="AA777" s="73"/>
      <c r="AB777" s="73"/>
    </row>
    <row r="778" ht="15.75" customHeight="1">
      <c r="A778" s="73"/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  <c r="AA778" s="73"/>
      <c r="AB778" s="73"/>
    </row>
    <row r="779" ht="15.75" customHeight="1">
      <c r="A779" s="73"/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  <c r="AA779" s="73"/>
      <c r="AB779" s="73"/>
    </row>
    <row r="780" ht="15.75" customHeight="1">
      <c r="A780" s="73"/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  <c r="AA780" s="73"/>
      <c r="AB780" s="73"/>
    </row>
    <row r="781" ht="15.75" customHeight="1">
      <c r="A781" s="73"/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  <c r="AA781" s="73"/>
      <c r="AB781" s="73"/>
    </row>
    <row r="782" ht="15.75" customHeight="1">
      <c r="A782" s="73"/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  <c r="AA782" s="73"/>
      <c r="AB782" s="73"/>
    </row>
    <row r="783" ht="15.75" customHeight="1">
      <c r="A783" s="73"/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  <c r="AA783" s="73"/>
      <c r="AB783" s="73"/>
    </row>
    <row r="784" ht="15.75" customHeight="1">
      <c r="A784" s="73"/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  <c r="AA784" s="73"/>
      <c r="AB784" s="73"/>
    </row>
    <row r="785" ht="15.75" customHeight="1">
      <c r="A785" s="73"/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  <c r="AB785" s="73"/>
    </row>
    <row r="786" ht="15.75" customHeight="1">
      <c r="A786" s="73"/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  <c r="AA786" s="73"/>
      <c r="AB786" s="73"/>
    </row>
    <row r="787" ht="15.75" customHeight="1">
      <c r="A787" s="73"/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  <c r="AA787" s="73"/>
      <c r="AB787" s="73"/>
    </row>
    <row r="788" ht="15.75" customHeight="1">
      <c r="A788" s="73"/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  <c r="AA788" s="73"/>
      <c r="AB788" s="73"/>
    </row>
    <row r="789" ht="15.75" customHeight="1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  <c r="AA789" s="73"/>
      <c r="AB789" s="73"/>
    </row>
    <row r="790" ht="15.75" customHeight="1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  <c r="AA790" s="73"/>
      <c r="AB790" s="73"/>
    </row>
    <row r="791" ht="15.75" customHeight="1">
      <c r="A791" s="73"/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  <c r="AA791" s="73"/>
      <c r="AB791" s="73"/>
    </row>
    <row r="792" ht="15.75" customHeight="1">
      <c r="A792" s="73"/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  <c r="AA792" s="73"/>
      <c r="AB792" s="73"/>
    </row>
    <row r="793" ht="15.75" customHeight="1">
      <c r="A793" s="73"/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  <c r="AA793" s="73"/>
      <c r="AB793" s="73"/>
    </row>
    <row r="794" ht="15.75" customHeight="1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  <c r="AA794" s="73"/>
      <c r="AB794" s="73"/>
    </row>
    <row r="795" ht="15.75" customHeight="1">
      <c r="A795" s="73"/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  <c r="AA795" s="73"/>
      <c r="AB795" s="73"/>
    </row>
    <row r="796" ht="15.75" customHeight="1">
      <c r="A796" s="73"/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  <c r="AA796" s="73"/>
      <c r="AB796" s="73"/>
    </row>
    <row r="797" ht="15.75" customHeight="1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  <c r="AA797" s="73"/>
      <c r="AB797" s="73"/>
    </row>
    <row r="798" ht="15.75" customHeight="1">
      <c r="A798" s="73"/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  <c r="AA798" s="73"/>
      <c r="AB798" s="73"/>
    </row>
    <row r="799" ht="15.75" customHeight="1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  <c r="AA799" s="73"/>
      <c r="AB799" s="73"/>
    </row>
    <row r="800" ht="15.75" customHeight="1">
      <c r="A800" s="73"/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  <c r="AA800" s="73"/>
      <c r="AB800" s="73"/>
    </row>
    <row r="801" ht="15.75" customHeight="1">
      <c r="A801" s="73"/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  <c r="AA801" s="73"/>
      <c r="AB801" s="73"/>
    </row>
    <row r="802" ht="15.75" customHeight="1">
      <c r="A802" s="73"/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  <c r="AA802" s="73"/>
      <c r="AB802" s="73"/>
    </row>
    <row r="803" ht="15.75" customHeight="1">
      <c r="A803" s="73"/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  <c r="AA803" s="73"/>
      <c r="AB803" s="73"/>
    </row>
    <row r="804" ht="15.75" customHeight="1">
      <c r="A804" s="73"/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  <c r="AA804" s="73"/>
      <c r="AB804" s="73"/>
    </row>
    <row r="805" ht="15.75" customHeight="1">
      <c r="A805" s="73"/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  <c r="AA805" s="73"/>
      <c r="AB805" s="73"/>
    </row>
    <row r="806" ht="15.75" customHeight="1">
      <c r="A806" s="73"/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  <c r="AA806" s="73"/>
      <c r="AB806" s="73"/>
    </row>
    <row r="807" ht="15.75" customHeight="1">
      <c r="A807" s="73"/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  <c r="AA807" s="73"/>
      <c r="AB807" s="73"/>
    </row>
    <row r="808" ht="15.75" customHeight="1">
      <c r="A808" s="73"/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  <c r="AA808" s="73"/>
      <c r="AB808" s="73"/>
    </row>
    <row r="809" ht="15.75" customHeight="1">
      <c r="A809" s="73"/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  <c r="AA809" s="73"/>
      <c r="AB809" s="73"/>
    </row>
    <row r="810" ht="15.75" customHeight="1">
      <c r="A810" s="73"/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  <c r="AA810" s="73"/>
      <c r="AB810" s="73"/>
    </row>
    <row r="811" ht="15.75" customHeight="1">
      <c r="A811" s="73"/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  <c r="AA811" s="73"/>
      <c r="AB811" s="73"/>
    </row>
    <row r="812" ht="15.75" customHeight="1">
      <c r="A812" s="73"/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  <c r="AA812" s="73"/>
      <c r="AB812" s="73"/>
    </row>
    <row r="813" ht="15.75" customHeight="1">
      <c r="A813" s="73"/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  <c r="AA813" s="73"/>
      <c r="AB813" s="73"/>
    </row>
    <row r="814" ht="15.75" customHeight="1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  <c r="AA814" s="73"/>
      <c r="AB814" s="73"/>
    </row>
    <row r="815" ht="15.75" customHeight="1">
      <c r="A815" s="73"/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  <c r="AA815" s="73"/>
      <c r="AB815" s="73"/>
    </row>
    <row r="816" ht="15.75" customHeight="1">
      <c r="A816" s="73"/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  <c r="AA816" s="73"/>
      <c r="AB816" s="73"/>
    </row>
    <row r="817" ht="15.75" customHeight="1">
      <c r="A817" s="73"/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  <c r="AA817" s="73"/>
      <c r="AB817" s="73"/>
    </row>
    <row r="818" ht="15.75" customHeight="1">
      <c r="A818" s="73"/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  <c r="AA818" s="73"/>
      <c r="AB818" s="73"/>
    </row>
    <row r="819" ht="15.75" customHeight="1">
      <c r="A819" s="73"/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  <c r="AA819" s="73"/>
      <c r="AB819" s="73"/>
    </row>
    <row r="820" ht="15.75" customHeight="1">
      <c r="A820" s="73"/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  <c r="AA820" s="73"/>
      <c r="AB820" s="73"/>
    </row>
    <row r="821" ht="15.75" customHeight="1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  <c r="AA821" s="73"/>
      <c r="AB821" s="73"/>
    </row>
    <row r="822" ht="15.75" customHeight="1">
      <c r="A822" s="73"/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  <c r="AA822" s="73"/>
      <c r="AB822" s="73"/>
    </row>
    <row r="823" ht="15.75" customHeight="1">
      <c r="A823" s="73"/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  <c r="AA823" s="73"/>
      <c r="AB823" s="73"/>
    </row>
    <row r="824" ht="15.75" customHeight="1">
      <c r="A824" s="73"/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  <c r="AA824" s="73"/>
      <c r="AB824" s="73"/>
    </row>
    <row r="825" ht="15.75" customHeight="1">
      <c r="A825" s="73"/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  <c r="AA825" s="73"/>
      <c r="AB825" s="73"/>
    </row>
    <row r="826" ht="15.75" customHeight="1">
      <c r="A826" s="73"/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  <c r="AA826" s="73"/>
      <c r="AB826" s="73"/>
    </row>
    <row r="827" ht="15.75" customHeight="1">
      <c r="A827" s="73"/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  <c r="AA827" s="73"/>
      <c r="AB827" s="73"/>
    </row>
    <row r="828" ht="15.75" customHeight="1">
      <c r="A828" s="73"/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  <c r="AA828" s="73"/>
      <c r="AB828" s="73"/>
    </row>
    <row r="829" ht="15.75" customHeight="1">
      <c r="A829" s="73"/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  <c r="AA829" s="73"/>
      <c r="AB829" s="73"/>
    </row>
    <row r="830" ht="15.75" customHeight="1">
      <c r="A830" s="73"/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  <c r="AA830" s="73"/>
      <c r="AB830" s="73"/>
    </row>
    <row r="831" ht="15.75" customHeight="1">
      <c r="A831" s="73"/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  <c r="AA831" s="73"/>
      <c r="AB831" s="73"/>
    </row>
    <row r="832" ht="15.75" customHeight="1">
      <c r="A832" s="73"/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  <c r="AA832" s="73"/>
      <c r="AB832" s="73"/>
    </row>
    <row r="833" ht="15.75" customHeight="1">
      <c r="A833" s="73"/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  <c r="AA833" s="73"/>
      <c r="AB833" s="73"/>
    </row>
    <row r="834" ht="15.75" customHeight="1">
      <c r="A834" s="73"/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  <c r="AA834" s="73"/>
      <c r="AB834" s="73"/>
    </row>
    <row r="835" ht="15.75" customHeight="1">
      <c r="A835" s="73"/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  <c r="AA835" s="73"/>
      <c r="AB835" s="73"/>
    </row>
    <row r="836" ht="15.75" customHeight="1">
      <c r="A836" s="73"/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  <c r="AA836" s="73"/>
      <c r="AB836" s="73"/>
    </row>
    <row r="837" ht="15.75" customHeight="1">
      <c r="A837" s="73"/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  <c r="AA837" s="73"/>
      <c r="AB837" s="73"/>
    </row>
    <row r="838" ht="15.75" customHeight="1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  <c r="AA838" s="73"/>
      <c r="AB838" s="73"/>
    </row>
    <row r="839" ht="15.75" customHeight="1">
      <c r="A839" s="73"/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  <c r="AA839" s="73"/>
      <c r="AB839" s="73"/>
    </row>
    <row r="840" ht="15.75" customHeight="1">
      <c r="A840" s="73"/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  <c r="AA840" s="73"/>
      <c r="AB840" s="73"/>
    </row>
    <row r="841" ht="15.75" customHeight="1">
      <c r="A841" s="73"/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  <c r="AA841" s="73"/>
      <c r="AB841" s="73"/>
    </row>
    <row r="842" ht="15.75" customHeight="1">
      <c r="A842" s="73"/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  <c r="AA842" s="73"/>
      <c r="AB842" s="73"/>
    </row>
    <row r="843" ht="15.75" customHeight="1">
      <c r="A843" s="73"/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  <c r="AA843" s="73"/>
      <c r="AB843" s="73"/>
    </row>
    <row r="844" ht="15.75" customHeight="1">
      <c r="A844" s="73"/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  <c r="AA844" s="73"/>
      <c r="AB844" s="73"/>
    </row>
    <row r="845" ht="15.75" customHeight="1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73"/>
      <c r="AB845" s="73"/>
    </row>
    <row r="846" ht="15.75" customHeight="1">
      <c r="A846" s="73"/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  <c r="AA846" s="73"/>
      <c r="AB846" s="73"/>
    </row>
    <row r="847" ht="15.75" customHeight="1">
      <c r="A847" s="73"/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  <c r="AA847" s="73"/>
      <c r="AB847" s="73"/>
    </row>
    <row r="848" ht="15.75" customHeight="1">
      <c r="A848" s="73"/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  <c r="AA848" s="73"/>
      <c r="AB848" s="73"/>
    </row>
    <row r="849" ht="15.75" customHeight="1">
      <c r="A849" s="73"/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  <c r="AA849" s="73"/>
      <c r="AB849" s="73"/>
    </row>
    <row r="850" ht="15.75" customHeight="1">
      <c r="A850" s="73"/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  <c r="AA850" s="73"/>
      <c r="AB850" s="73"/>
    </row>
    <row r="851" ht="15.75" customHeight="1">
      <c r="A851" s="73"/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  <c r="AA851" s="73"/>
      <c r="AB851" s="73"/>
    </row>
    <row r="852" ht="15.75" customHeight="1">
      <c r="A852" s="73"/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  <c r="AA852" s="73"/>
      <c r="AB852" s="73"/>
    </row>
    <row r="853" ht="15.75" customHeight="1">
      <c r="A853" s="73"/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  <c r="AA853" s="73"/>
      <c r="AB853" s="73"/>
    </row>
    <row r="854" ht="15.75" customHeight="1">
      <c r="A854" s="73"/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  <c r="AA854" s="73"/>
      <c r="AB854" s="73"/>
    </row>
    <row r="855" ht="15.75" customHeight="1">
      <c r="A855" s="73"/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  <c r="AA855" s="73"/>
      <c r="AB855" s="73"/>
    </row>
    <row r="856" ht="15.75" customHeight="1">
      <c r="A856" s="73"/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  <c r="AA856" s="73"/>
      <c r="AB856" s="73"/>
    </row>
    <row r="857" ht="15.75" customHeight="1">
      <c r="A857" s="73"/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  <c r="AA857" s="73"/>
      <c r="AB857" s="73"/>
    </row>
    <row r="858" ht="15.75" customHeight="1">
      <c r="A858" s="73"/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  <c r="AA858" s="73"/>
      <c r="AB858" s="73"/>
    </row>
    <row r="859" ht="15.75" customHeight="1">
      <c r="A859" s="73"/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  <c r="AA859" s="73"/>
      <c r="AB859" s="73"/>
    </row>
    <row r="860" ht="15.75" customHeight="1">
      <c r="A860" s="73"/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  <c r="AA860" s="73"/>
      <c r="AB860" s="73"/>
    </row>
    <row r="861" ht="15.75" customHeight="1">
      <c r="A861" s="73"/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  <c r="AA861" s="73"/>
      <c r="AB861" s="73"/>
    </row>
    <row r="862" ht="15.75" customHeight="1">
      <c r="A862" s="73"/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  <c r="AA862" s="73"/>
      <c r="AB862" s="73"/>
    </row>
    <row r="863" ht="15.75" customHeight="1">
      <c r="A863" s="73"/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  <c r="AA863" s="73"/>
      <c r="AB863" s="73"/>
    </row>
    <row r="864" ht="15.75" customHeight="1">
      <c r="A864" s="73"/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  <c r="AA864" s="73"/>
      <c r="AB864" s="73"/>
    </row>
    <row r="865" ht="15.75" customHeight="1">
      <c r="A865" s="73"/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  <c r="AA865" s="73"/>
      <c r="AB865" s="73"/>
    </row>
    <row r="866" ht="15.75" customHeight="1">
      <c r="A866" s="73"/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  <c r="AA866" s="73"/>
      <c r="AB866" s="73"/>
    </row>
    <row r="867" ht="15.75" customHeight="1">
      <c r="A867" s="73"/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  <c r="AA867" s="73"/>
      <c r="AB867" s="73"/>
    </row>
    <row r="868" ht="15.75" customHeight="1">
      <c r="A868" s="73"/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  <c r="AA868" s="73"/>
      <c r="AB868" s="73"/>
    </row>
    <row r="869" ht="15.75" customHeight="1">
      <c r="A869" s="73"/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  <c r="AA869" s="73"/>
      <c r="AB869" s="73"/>
    </row>
    <row r="870" ht="15.75" customHeight="1">
      <c r="A870" s="73"/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  <c r="AA870" s="73"/>
      <c r="AB870" s="73"/>
    </row>
    <row r="871" ht="15.75" customHeight="1">
      <c r="A871" s="73"/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  <c r="AA871" s="73"/>
      <c r="AB871" s="73"/>
    </row>
    <row r="872" ht="15.75" customHeight="1">
      <c r="A872" s="73"/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  <c r="AA872" s="73"/>
      <c r="AB872" s="73"/>
    </row>
    <row r="873" ht="15.75" customHeight="1">
      <c r="A873" s="73"/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  <c r="AA873" s="73"/>
      <c r="AB873" s="73"/>
    </row>
    <row r="874" ht="15.75" customHeight="1">
      <c r="A874" s="73"/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  <c r="AA874" s="73"/>
      <c r="AB874" s="73"/>
    </row>
    <row r="875" ht="15.75" customHeight="1">
      <c r="A875" s="73"/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  <c r="AA875" s="73"/>
      <c r="AB875" s="73"/>
    </row>
    <row r="876" ht="15.75" customHeight="1">
      <c r="A876" s="73"/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  <c r="AA876" s="73"/>
      <c r="AB876" s="73"/>
    </row>
    <row r="877" ht="15.75" customHeight="1">
      <c r="A877" s="73"/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  <c r="AA877" s="73"/>
      <c r="AB877" s="73"/>
    </row>
    <row r="878" ht="15.75" customHeight="1">
      <c r="A878" s="73"/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  <c r="AA878" s="73"/>
      <c r="AB878" s="73"/>
    </row>
    <row r="879" ht="15.75" customHeight="1">
      <c r="A879" s="73"/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  <c r="AA879" s="73"/>
      <c r="AB879" s="73"/>
    </row>
    <row r="880" ht="15.75" customHeight="1">
      <c r="A880" s="73"/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  <c r="AA880" s="73"/>
      <c r="AB880" s="73"/>
    </row>
    <row r="881" ht="15.75" customHeight="1">
      <c r="A881" s="73"/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  <c r="AA881" s="73"/>
      <c r="AB881" s="73"/>
    </row>
    <row r="882" ht="15.75" customHeight="1">
      <c r="A882" s="73"/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  <c r="AA882" s="73"/>
      <c r="AB882" s="73"/>
    </row>
    <row r="883" ht="15.75" customHeight="1">
      <c r="A883" s="73"/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  <c r="AA883" s="73"/>
      <c r="AB883" s="73"/>
    </row>
    <row r="884" ht="15.75" customHeight="1">
      <c r="A884" s="73"/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  <c r="AA884" s="73"/>
      <c r="AB884" s="73"/>
    </row>
    <row r="885" ht="15.75" customHeight="1">
      <c r="A885" s="73"/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  <c r="AA885" s="73"/>
      <c r="AB885" s="73"/>
    </row>
    <row r="886" ht="15.75" customHeight="1">
      <c r="A886" s="73"/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  <c r="AA886" s="73"/>
      <c r="AB886" s="73"/>
    </row>
    <row r="887" ht="15.75" customHeight="1">
      <c r="A887" s="73"/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  <c r="AA887" s="73"/>
      <c r="AB887" s="73"/>
    </row>
    <row r="888" ht="15.75" customHeight="1">
      <c r="A888" s="73"/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  <c r="AA888" s="73"/>
      <c r="AB888" s="73"/>
    </row>
    <row r="889" ht="15.75" customHeight="1">
      <c r="A889" s="73"/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  <c r="AA889" s="73"/>
      <c r="AB889" s="73"/>
    </row>
    <row r="890" ht="15.75" customHeight="1">
      <c r="A890" s="73"/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  <c r="AA890" s="73"/>
      <c r="AB890" s="73"/>
    </row>
    <row r="891" ht="15.75" customHeight="1">
      <c r="A891" s="73"/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  <c r="AA891" s="73"/>
      <c r="AB891" s="73"/>
    </row>
    <row r="892" ht="15.75" customHeight="1">
      <c r="A892" s="73"/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  <c r="AA892" s="73"/>
      <c r="AB892" s="73"/>
    </row>
    <row r="893" ht="15.75" customHeight="1">
      <c r="A893" s="73"/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  <c r="AA893" s="73"/>
      <c r="AB893" s="73"/>
    </row>
    <row r="894" ht="15.75" customHeight="1">
      <c r="A894" s="73"/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  <c r="AA894" s="73"/>
      <c r="AB894" s="73"/>
    </row>
    <row r="895" ht="15.75" customHeight="1">
      <c r="A895" s="73"/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  <c r="AA895" s="73"/>
      <c r="AB895" s="73"/>
    </row>
    <row r="896" ht="15.75" customHeight="1">
      <c r="A896" s="73"/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  <c r="AA896" s="73"/>
      <c r="AB896" s="73"/>
    </row>
    <row r="897" ht="15.75" customHeight="1">
      <c r="A897" s="73"/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  <c r="AA897" s="73"/>
      <c r="AB897" s="73"/>
    </row>
    <row r="898" ht="15.75" customHeight="1">
      <c r="A898" s="73"/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  <c r="AA898" s="73"/>
      <c r="AB898" s="73"/>
    </row>
    <row r="899" ht="15.75" customHeight="1">
      <c r="A899" s="73"/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  <c r="AA899" s="73"/>
      <c r="AB899" s="73"/>
    </row>
    <row r="900" ht="15.75" customHeight="1">
      <c r="A900" s="73"/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  <c r="AA900" s="73"/>
      <c r="AB900" s="73"/>
    </row>
    <row r="901" ht="15.75" customHeight="1">
      <c r="A901" s="73"/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  <c r="AA901" s="73"/>
      <c r="AB901" s="73"/>
    </row>
    <row r="902" ht="15.75" customHeight="1">
      <c r="A902" s="73"/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  <c r="AA902" s="73"/>
      <c r="AB902" s="73"/>
    </row>
    <row r="903" ht="15.75" customHeight="1">
      <c r="A903" s="73"/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  <c r="AA903" s="73"/>
      <c r="AB903" s="73"/>
    </row>
    <row r="904" ht="15.75" customHeight="1">
      <c r="A904" s="73"/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  <c r="AA904" s="73"/>
      <c r="AB904" s="73"/>
    </row>
    <row r="905" ht="15.75" customHeight="1">
      <c r="A905" s="73"/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  <c r="AA905" s="73"/>
      <c r="AB905" s="73"/>
    </row>
    <row r="906" ht="15.75" customHeight="1">
      <c r="A906" s="73"/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  <c r="AA906" s="73"/>
      <c r="AB906" s="73"/>
    </row>
    <row r="907" ht="15.75" customHeight="1">
      <c r="A907" s="73"/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  <c r="AA907" s="73"/>
      <c r="AB907" s="73"/>
    </row>
    <row r="908" ht="15.75" customHeight="1">
      <c r="A908" s="73"/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  <c r="AA908" s="73"/>
      <c r="AB908" s="73"/>
    </row>
    <row r="909" ht="15.75" customHeight="1">
      <c r="A909" s="73"/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  <c r="AA909" s="73"/>
      <c r="AB909" s="73"/>
    </row>
    <row r="910" ht="15.75" customHeight="1">
      <c r="A910" s="73"/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  <c r="AA910" s="73"/>
      <c r="AB910" s="73"/>
    </row>
    <row r="911" ht="15.75" customHeight="1">
      <c r="A911" s="73"/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  <c r="AA911" s="73"/>
      <c r="AB911" s="73"/>
    </row>
    <row r="912" ht="15.75" customHeight="1">
      <c r="A912" s="73"/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  <c r="AA912" s="73"/>
      <c r="AB912" s="73"/>
    </row>
    <row r="913" ht="15.75" customHeight="1">
      <c r="A913" s="73"/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  <c r="AA913" s="73"/>
      <c r="AB913" s="73"/>
    </row>
    <row r="914" ht="15.75" customHeight="1">
      <c r="A914" s="73"/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  <c r="AA914" s="73"/>
      <c r="AB914" s="73"/>
    </row>
    <row r="915" ht="15.75" customHeight="1">
      <c r="A915" s="73"/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  <c r="AA915" s="73"/>
      <c r="AB915" s="73"/>
    </row>
    <row r="916" ht="15.75" customHeight="1">
      <c r="A916" s="73"/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  <c r="AA916" s="73"/>
      <c r="AB916" s="73"/>
    </row>
    <row r="917" ht="15.75" customHeight="1">
      <c r="A917" s="73"/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  <c r="AA917" s="73"/>
      <c r="AB917" s="73"/>
    </row>
    <row r="918" ht="15.75" customHeight="1">
      <c r="A918" s="73"/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  <c r="AA918" s="73"/>
      <c r="AB918" s="73"/>
    </row>
    <row r="919" ht="15.75" customHeight="1">
      <c r="A919" s="73"/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  <c r="AA919" s="73"/>
      <c r="AB919" s="73"/>
    </row>
    <row r="920" ht="15.75" customHeight="1">
      <c r="A920" s="73"/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  <c r="AA920" s="73"/>
      <c r="AB920" s="73"/>
    </row>
    <row r="921" ht="15.75" customHeight="1">
      <c r="A921" s="73"/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  <c r="AA921" s="73"/>
      <c r="AB921" s="73"/>
    </row>
    <row r="922" ht="15.75" customHeight="1">
      <c r="A922" s="73"/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  <c r="AA922" s="73"/>
      <c r="AB922" s="73"/>
    </row>
    <row r="923" ht="15.75" customHeight="1">
      <c r="A923" s="73"/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  <c r="AA923" s="73"/>
      <c r="AB923" s="73"/>
    </row>
    <row r="924" ht="15.75" customHeight="1">
      <c r="A924" s="73"/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  <c r="AA924" s="73"/>
      <c r="AB924" s="73"/>
    </row>
    <row r="925" ht="15.75" customHeight="1">
      <c r="A925" s="73"/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  <c r="AA925" s="73"/>
      <c r="AB925" s="73"/>
    </row>
    <row r="926" ht="15.75" customHeight="1">
      <c r="A926" s="73"/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  <c r="AA926" s="73"/>
      <c r="AB926" s="73"/>
    </row>
    <row r="927" ht="15.75" customHeight="1">
      <c r="A927" s="73"/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  <c r="AA927" s="73"/>
      <c r="AB927" s="73"/>
    </row>
    <row r="928" ht="15.75" customHeight="1">
      <c r="A928" s="73"/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  <c r="AA928" s="73"/>
      <c r="AB928" s="73"/>
    </row>
    <row r="929" ht="15.75" customHeight="1">
      <c r="A929" s="73"/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  <c r="AA929" s="73"/>
      <c r="AB929" s="73"/>
    </row>
    <row r="930" ht="15.75" customHeight="1">
      <c r="A930" s="73"/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  <c r="AA930" s="73"/>
      <c r="AB930" s="73"/>
    </row>
    <row r="931" ht="15.75" customHeight="1">
      <c r="A931" s="73"/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  <c r="AA931" s="73"/>
      <c r="AB931" s="73"/>
    </row>
    <row r="932" ht="15.75" customHeight="1">
      <c r="A932" s="73"/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  <c r="AA932" s="73"/>
      <c r="AB932" s="73"/>
    </row>
    <row r="933" ht="15.75" customHeight="1">
      <c r="A933" s="73"/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  <c r="AA933" s="73"/>
      <c r="AB933" s="73"/>
    </row>
    <row r="934" ht="15.75" customHeight="1">
      <c r="A934" s="73"/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  <c r="AA934" s="73"/>
      <c r="AB934" s="73"/>
    </row>
    <row r="935" ht="15.75" customHeight="1">
      <c r="A935" s="73"/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  <c r="AA935" s="73"/>
      <c r="AB935" s="73"/>
    </row>
    <row r="936" ht="15.75" customHeight="1">
      <c r="A936" s="73"/>
      <c r="B936" s="73"/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  <c r="AA936" s="73"/>
      <c r="AB936" s="73"/>
    </row>
    <row r="937" ht="15.75" customHeight="1">
      <c r="A937" s="73"/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  <c r="AA937" s="73"/>
      <c r="AB937" s="73"/>
    </row>
    <row r="938" ht="15.75" customHeight="1">
      <c r="A938" s="73"/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  <c r="AA938" s="73"/>
      <c r="AB938" s="73"/>
    </row>
    <row r="939" ht="15.75" customHeight="1">
      <c r="A939" s="73"/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  <c r="AA939" s="73"/>
      <c r="AB939" s="73"/>
    </row>
    <row r="940" ht="15.75" customHeight="1">
      <c r="A940" s="73"/>
      <c r="B940" s="73"/>
      <c r="C940" s="73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  <c r="AA940" s="73"/>
      <c r="AB940" s="73"/>
    </row>
    <row r="941" ht="15.75" customHeight="1">
      <c r="A941" s="73"/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  <c r="AA941" s="73"/>
      <c r="AB941" s="73"/>
    </row>
    <row r="942" ht="15.75" customHeight="1">
      <c r="A942" s="73"/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  <c r="AA942" s="73"/>
      <c r="AB942" s="73"/>
    </row>
    <row r="943" ht="15.75" customHeight="1">
      <c r="A943" s="73"/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  <c r="AA943" s="73"/>
      <c r="AB943" s="73"/>
    </row>
    <row r="944" ht="15.75" customHeight="1">
      <c r="A944" s="73"/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  <c r="AA944" s="73"/>
      <c r="AB944" s="73"/>
    </row>
    <row r="945" ht="15.75" customHeight="1">
      <c r="A945" s="73"/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  <c r="AA945" s="73"/>
      <c r="AB945" s="73"/>
    </row>
    <row r="946" ht="15.75" customHeight="1">
      <c r="A946" s="73"/>
      <c r="B946" s="73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  <c r="AA946" s="73"/>
      <c r="AB946" s="73"/>
    </row>
    <row r="947" ht="15.75" customHeight="1">
      <c r="A947" s="73"/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  <c r="AA947" s="73"/>
      <c r="AB947" s="73"/>
    </row>
    <row r="948" ht="15.75" customHeight="1">
      <c r="A948" s="73"/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  <c r="AA948" s="73"/>
      <c r="AB948" s="73"/>
    </row>
    <row r="949" ht="15.75" customHeight="1">
      <c r="A949" s="73"/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  <c r="AA949" s="73"/>
      <c r="AB949" s="73"/>
    </row>
    <row r="950" ht="15.75" customHeight="1">
      <c r="A950" s="73"/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  <c r="AA950" s="73"/>
      <c r="AB950" s="73"/>
    </row>
    <row r="951" ht="15.75" customHeight="1">
      <c r="A951" s="73"/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  <c r="AA951" s="73"/>
      <c r="AB951" s="73"/>
    </row>
    <row r="952" ht="15.75" customHeight="1">
      <c r="A952" s="73"/>
      <c r="B952" s="73"/>
      <c r="C952" s="73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  <c r="AA952" s="73"/>
      <c r="AB952" s="73"/>
    </row>
    <row r="953" ht="15.75" customHeight="1">
      <c r="A953" s="73"/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  <c r="AA953" s="73"/>
      <c r="AB953" s="73"/>
    </row>
    <row r="954" ht="15.75" customHeight="1">
      <c r="A954" s="73"/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  <c r="AA954" s="73"/>
      <c r="AB954" s="73"/>
    </row>
    <row r="955" ht="15.75" customHeight="1">
      <c r="A955" s="73"/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  <c r="AA955" s="73"/>
      <c r="AB955" s="73"/>
    </row>
    <row r="956" ht="15.75" customHeight="1">
      <c r="A956" s="73"/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  <c r="AA956" s="73"/>
      <c r="AB956" s="73"/>
    </row>
    <row r="957" ht="15.75" customHeight="1">
      <c r="A957" s="73"/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  <c r="AA957" s="73"/>
      <c r="AB957" s="73"/>
    </row>
    <row r="958" ht="15.75" customHeight="1">
      <c r="A958" s="73"/>
      <c r="B958" s="73"/>
      <c r="C958" s="73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  <c r="AA958" s="73"/>
      <c r="AB958" s="73"/>
    </row>
    <row r="959" ht="15.75" customHeight="1">
      <c r="A959" s="73"/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  <c r="AA959" s="73"/>
      <c r="AB959" s="73"/>
    </row>
    <row r="960" ht="15.75" customHeight="1">
      <c r="A960" s="73"/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  <c r="AA960" s="73"/>
      <c r="AB960" s="73"/>
    </row>
    <row r="961" ht="15.75" customHeight="1">
      <c r="A961" s="73"/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  <c r="AA961" s="73"/>
      <c r="AB961" s="73"/>
    </row>
    <row r="962" ht="15.75" customHeight="1">
      <c r="A962" s="73"/>
      <c r="B962" s="73"/>
      <c r="C962" s="73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  <c r="AA962" s="73"/>
      <c r="AB962" s="73"/>
    </row>
    <row r="963" ht="15.75" customHeight="1">
      <c r="A963" s="73"/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  <c r="AA963" s="73"/>
      <c r="AB963" s="73"/>
    </row>
    <row r="964" ht="15.75" customHeight="1">
      <c r="A964" s="73"/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  <c r="AA964" s="73"/>
      <c r="AB964" s="73"/>
    </row>
    <row r="965" ht="15.75" customHeight="1">
      <c r="A965" s="73"/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  <c r="AA965" s="73"/>
      <c r="AB965" s="73"/>
    </row>
    <row r="966" ht="15.75" customHeight="1">
      <c r="A966" s="73"/>
      <c r="B966" s="73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  <c r="AA966" s="73"/>
      <c r="AB966" s="73"/>
    </row>
    <row r="967" ht="15.75" customHeight="1">
      <c r="A967" s="73"/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  <c r="AA967" s="73"/>
      <c r="AB967" s="73"/>
    </row>
    <row r="968" ht="15.75" customHeight="1">
      <c r="A968" s="73"/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  <c r="AA968" s="73"/>
      <c r="AB968" s="73"/>
    </row>
    <row r="969" ht="15.75" customHeight="1">
      <c r="A969" s="73"/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  <c r="AA969" s="73"/>
      <c r="AB969" s="73"/>
    </row>
    <row r="970" ht="15.75" customHeight="1">
      <c r="A970" s="73"/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  <c r="AA970" s="73"/>
      <c r="AB970" s="73"/>
    </row>
    <row r="971" ht="15.75" customHeight="1">
      <c r="A971" s="73"/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  <c r="AA971" s="73"/>
      <c r="AB971" s="73"/>
    </row>
    <row r="972" ht="15.75" customHeight="1">
      <c r="A972" s="73"/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  <c r="AA972" s="73"/>
      <c r="AB972" s="73"/>
    </row>
    <row r="973" ht="15.75" customHeight="1">
      <c r="A973" s="73"/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  <c r="AA973" s="73"/>
      <c r="AB973" s="73"/>
    </row>
    <row r="974" ht="15.75" customHeight="1">
      <c r="A974" s="73"/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  <c r="AA974" s="73"/>
      <c r="AB974" s="73"/>
    </row>
    <row r="975" ht="15.75" customHeight="1">
      <c r="A975" s="73"/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  <c r="AA975" s="73"/>
      <c r="AB975" s="73"/>
    </row>
    <row r="976" ht="15.75" customHeight="1">
      <c r="A976" s="73"/>
      <c r="B976" s="73"/>
      <c r="C976" s="73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  <c r="AA976" s="73"/>
      <c r="AB976" s="73"/>
    </row>
    <row r="977" ht="15.75" customHeight="1">
      <c r="A977" s="73"/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  <c r="AA977" s="73"/>
      <c r="AB977" s="73"/>
    </row>
    <row r="978" ht="15.75" customHeight="1">
      <c r="A978" s="73"/>
      <c r="B978" s="73"/>
      <c r="C978" s="73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  <c r="AA978" s="73"/>
      <c r="AB978" s="73"/>
    </row>
    <row r="979" ht="15.75" customHeight="1">
      <c r="A979" s="73"/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  <c r="AA979" s="73"/>
      <c r="AB979" s="73"/>
    </row>
    <row r="980" ht="15.75" customHeight="1">
      <c r="A980" s="73"/>
      <c r="B980" s="73"/>
      <c r="C980" s="73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  <c r="AA980" s="73"/>
      <c r="AB980" s="73"/>
    </row>
    <row r="981" ht="15.75" customHeight="1">
      <c r="A981" s="73"/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  <c r="AA981" s="73"/>
      <c r="AB981" s="73"/>
    </row>
    <row r="982" ht="15.75" customHeight="1">
      <c r="A982" s="73"/>
      <c r="B982" s="73"/>
      <c r="C982" s="73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  <c r="AA982" s="73"/>
      <c r="AB982" s="73"/>
    </row>
    <row r="983" ht="15.75" customHeight="1">
      <c r="A983" s="73"/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  <c r="AA983" s="73"/>
      <c r="AB983" s="73"/>
    </row>
    <row r="984" ht="15.75" customHeight="1">
      <c r="A984" s="73"/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  <c r="AA984" s="73"/>
      <c r="AB984" s="73"/>
    </row>
    <row r="985" ht="15.75" customHeight="1">
      <c r="A985" s="73"/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  <c r="AA985" s="73"/>
      <c r="AB985" s="73"/>
    </row>
    <row r="986" ht="15.75" customHeight="1">
      <c r="A986" s="73"/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  <c r="AA986" s="73"/>
      <c r="AB986" s="73"/>
    </row>
    <row r="987" ht="15.75" customHeight="1">
      <c r="A987" s="73"/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  <c r="AA987" s="73"/>
      <c r="AB987" s="73"/>
    </row>
    <row r="988" ht="15.75" customHeight="1">
      <c r="A988" s="73"/>
      <c r="B988" s="73"/>
      <c r="C988" s="73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  <c r="AA988" s="73"/>
      <c r="AB988" s="73"/>
    </row>
    <row r="989" ht="15.75" customHeight="1">
      <c r="A989" s="73"/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  <c r="AA989" s="73"/>
      <c r="AB989" s="73"/>
    </row>
    <row r="990" ht="15.75" customHeight="1">
      <c r="A990" s="73"/>
      <c r="B990" s="73"/>
      <c r="C990" s="73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  <c r="AA990" s="73"/>
      <c r="AB990" s="73"/>
    </row>
    <row r="991" ht="15.75" customHeight="1">
      <c r="A991" s="73"/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  <c r="AA991" s="73"/>
      <c r="AB991" s="73"/>
    </row>
    <row r="992" ht="15.75" customHeight="1">
      <c r="A992" s="73"/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  <c r="AA992" s="73"/>
      <c r="AB992" s="73"/>
    </row>
    <row r="993" ht="15.75" customHeight="1">
      <c r="A993" s="73"/>
      <c r="B993" s="73"/>
      <c r="C993" s="73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  <c r="AA993" s="73"/>
      <c r="AB993" s="73"/>
    </row>
    <row r="994" ht="15.75" customHeight="1">
      <c r="A994" s="73"/>
      <c r="B994" s="73"/>
      <c r="C994" s="73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  <c r="AA994" s="73"/>
      <c r="AB994" s="73"/>
    </row>
    <row r="995" ht="15.75" customHeight="1">
      <c r="A995" s="73"/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  <c r="AA995" s="73"/>
      <c r="AB995" s="73"/>
    </row>
    <row r="996" ht="15.75" customHeight="1">
      <c r="A996" s="73"/>
      <c r="B996" s="73"/>
      <c r="C996" s="73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  <c r="AA996" s="73"/>
      <c r="AB996" s="73"/>
    </row>
    <row r="997" ht="15.75" customHeight="1">
      <c r="A997" s="73"/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  <c r="AA997" s="73"/>
      <c r="AB997" s="73"/>
    </row>
    <row r="998" ht="15.75" customHeight="1">
      <c r="A998" s="73"/>
      <c r="B998" s="73"/>
      <c r="C998" s="73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  <c r="AA998" s="73"/>
      <c r="AB998" s="73"/>
    </row>
    <row r="999" ht="15.75" customHeight="1">
      <c r="A999" s="73"/>
      <c r="B999" s="73"/>
      <c r="C999" s="73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  <c r="AA999" s="73"/>
      <c r="AB999" s="73"/>
    </row>
    <row r="1000" ht="15.75" customHeight="1">
      <c r="A1000" s="73"/>
      <c r="B1000" s="73"/>
      <c r="C1000" s="73"/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  <c r="AA1000" s="73"/>
      <c r="AB1000" s="73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88"/>
    <col customWidth="1" min="2" max="26" width="9.38"/>
  </cols>
  <sheetData>
    <row r="2">
      <c r="A2" s="12" t="s">
        <v>44</v>
      </c>
      <c r="B2" s="11" t="s">
        <v>45</v>
      </c>
      <c r="C2" s="11" t="s">
        <v>46</v>
      </c>
      <c r="D2" s="11" t="s">
        <v>47</v>
      </c>
      <c r="E2" s="11" t="s">
        <v>48</v>
      </c>
      <c r="F2" s="11">
        <v>2020.0</v>
      </c>
      <c r="G2" s="11" t="s">
        <v>42</v>
      </c>
    </row>
    <row r="3">
      <c r="A3" s="13" t="s">
        <v>49</v>
      </c>
      <c r="B3" s="11" t="s">
        <v>50</v>
      </c>
      <c r="C3" s="11">
        <v>352019.0</v>
      </c>
      <c r="D3" s="11">
        <v>1705089.0</v>
      </c>
      <c r="E3" s="11">
        <v>3603995.0</v>
      </c>
      <c r="F3" s="11">
        <v>533334.0</v>
      </c>
      <c r="G3" s="11">
        <v>6194437.0</v>
      </c>
    </row>
    <row r="4">
      <c r="A4" s="13" t="s">
        <v>51</v>
      </c>
      <c r="B4" s="11" t="s">
        <v>52</v>
      </c>
      <c r="C4" s="11">
        <v>40555.0</v>
      </c>
      <c r="D4" s="11">
        <v>204918.0</v>
      </c>
      <c r="E4" s="11">
        <v>490850.0</v>
      </c>
      <c r="F4" s="11">
        <v>111213.0</v>
      </c>
      <c r="G4" s="11">
        <v>711619.0</v>
      </c>
    </row>
    <row r="21" ht="15.75" customHeight="1"/>
    <row r="22" ht="15.75" customHeight="1"/>
    <row r="23" ht="15.75" customHeight="1"/>
    <row r="24" ht="15.75" customHeight="1">
      <c r="B24" s="11" t="s">
        <v>53</v>
      </c>
    </row>
    <row r="25" ht="15.75" customHeight="1"/>
    <row r="26" ht="15.75" customHeight="1">
      <c r="B26" s="11" t="s">
        <v>54</v>
      </c>
      <c r="C26" s="11" t="s">
        <v>55</v>
      </c>
    </row>
    <row r="27" ht="15.75" customHeight="1">
      <c r="B27" s="11" t="s">
        <v>56</v>
      </c>
      <c r="C27" s="11" t="s">
        <v>57</v>
      </c>
    </row>
    <row r="28" ht="15.75" customHeight="1">
      <c r="B28" s="11" t="s">
        <v>58</v>
      </c>
      <c r="C28" s="11">
        <v>4428486.0</v>
      </c>
      <c r="D28" s="14">
        <f t="shared" ref="D28:D32" si="1">C28/$C$32</f>
        <v>0.7149133973</v>
      </c>
    </row>
    <row r="29" ht="15.75" customHeight="1">
      <c r="B29" s="11" t="s">
        <v>59</v>
      </c>
      <c r="C29" s="11">
        <v>1436196.0</v>
      </c>
      <c r="D29" s="14">
        <f t="shared" si="1"/>
        <v>0.2318525477</v>
      </c>
    </row>
    <row r="30" ht="15.75" customHeight="1">
      <c r="B30" s="11" t="s">
        <v>60</v>
      </c>
      <c r="C30" s="11">
        <v>184861.0</v>
      </c>
      <c r="D30" s="14">
        <f t="shared" si="1"/>
        <v>0.02984306726</v>
      </c>
    </row>
    <row r="31" ht="15.75" customHeight="1">
      <c r="B31" s="11" t="s">
        <v>61</v>
      </c>
      <c r="C31" s="11">
        <v>144894.0</v>
      </c>
      <c r="D31" s="14">
        <f t="shared" si="1"/>
        <v>0.02339098775</v>
      </c>
    </row>
    <row r="32" ht="15.75" customHeight="1">
      <c r="C32" s="15">
        <f>SUM(C28:C31)</f>
        <v>6194437</v>
      </c>
      <c r="D32" s="14">
        <f t="shared" si="1"/>
        <v>1</v>
      </c>
    </row>
    <row r="33" ht="15.75" customHeight="1">
      <c r="C33" s="11" t="s">
        <v>62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B40" s="11" t="s">
        <v>56</v>
      </c>
      <c r="C40" s="11" t="s">
        <v>46</v>
      </c>
      <c r="D40" s="11" t="s">
        <v>47</v>
      </c>
      <c r="E40" s="11" t="s">
        <v>48</v>
      </c>
      <c r="F40" s="11" t="s">
        <v>63</v>
      </c>
      <c r="G40" s="11" t="s">
        <v>57</v>
      </c>
    </row>
    <row r="41" ht="15.75" customHeight="1">
      <c r="B41" s="11" t="s">
        <v>59</v>
      </c>
      <c r="C41" s="11">
        <v>31150.0</v>
      </c>
      <c r="D41" s="11">
        <v>165206.0</v>
      </c>
      <c r="E41" s="11">
        <v>368135.0</v>
      </c>
      <c r="F41" s="11">
        <v>66576.0</v>
      </c>
      <c r="G41" s="11">
        <v>592483.0</v>
      </c>
    </row>
    <row r="42" ht="15.75" customHeight="1">
      <c r="B42" s="11" t="s">
        <v>61</v>
      </c>
      <c r="C42" s="11">
        <v>4450.0</v>
      </c>
      <c r="D42" s="11">
        <v>33774.0</v>
      </c>
      <c r="E42" s="11">
        <v>72241.0</v>
      </c>
      <c r="F42" s="11">
        <v>11927.0</v>
      </c>
      <c r="G42" s="11">
        <v>120641.0</v>
      </c>
    </row>
    <row r="43" ht="15.75" customHeight="1">
      <c r="B43" s="11" t="s">
        <v>64</v>
      </c>
      <c r="C43" s="11">
        <v>6279.0</v>
      </c>
      <c r="D43" s="11">
        <v>87622.0</v>
      </c>
      <c r="E43" s="11">
        <v>284239.0</v>
      </c>
      <c r="F43" s="11">
        <v>55649.0</v>
      </c>
      <c r="G43" s="11">
        <v>406429.0</v>
      </c>
    </row>
    <row r="44" ht="15.75" customHeight="1">
      <c r="B44" s="11" t="s">
        <v>58</v>
      </c>
      <c r="C44" s="11">
        <v>28984.0</v>
      </c>
      <c r="D44" s="11">
        <v>142227.0</v>
      </c>
      <c r="E44" s="11">
        <v>311909.0</v>
      </c>
      <c r="F44" s="11">
        <v>56749.0</v>
      </c>
      <c r="G44" s="11">
        <v>510185.0</v>
      </c>
    </row>
    <row r="45" ht="15.75" customHeight="1">
      <c r="B45" s="11" t="s">
        <v>65</v>
      </c>
      <c r="C45" s="11">
        <v>858.0</v>
      </c>
      <c r="D45" s="11">
        <v>9751.0</v>
      </c>
      <c r="E45" s="11">
        <v>25882.0</v>
      </c>
      <c r="F45" s="11">
        <v>4456.0</v>
      </c>
      <c r="G45" s="11">
        <v>40921.0</v>
      </c>
    </row>
    <row r="46" ht="15.75" customHeight="1">
      <c r="B46" s="11" t="s">
        <v>60</v>
      </c>
      <c r="C46" s="11">
        <v>8221.0</v>
      </c>
      <c r="D46" s="11">
        <v>42693.0</v>
      </c>
      <c r="E46" s="11">
        <v>84294.0</v>
      </c>
      <c r="F46" s="11">
        <v>11700.0</v>
      </c>
      <c r="G46" s="11">
        <v>143384.0</v>
      </c>
    </row>
    <row r="47" ht="15.75" customHeight="1">
      <c r="B47" s="11" t="s">
        <v>57</v>
      </c>
      <c r="C47" s="11">
        <v>40555.0</v>
      </c>
      <c r="D47" s="11">
        <v>204918.0</v>
      </c>
      <c r="E47" s="11">
        <v>490850.0</v>
      </c>
      <c r="F47" s="11">
        <v>111213.0</v>
      </c>
      <c r="G47" s="15">
        <v>711619.0</v>
      </c>
    </row>
    <row r="48" ht="15.75" customHeight="1">
      <c r="G48" s="11" t="s">
        <v>66</v>
      </c>
    </row>
    <row r="49" ht="15.75" customHeight="1"/>
    <row r="50" ht="15.75" customHeight="1">
      <c r="B50" s="16" t="s">
        <v>67</v>
      </c>
      <c r="C50" s="16" t="s">
        <v>68</v>
      </c>
      <c r="D50" s="16"/>
    </row>
    <row r="51" ht="15.75" customHeight="1">
      <c r="B51" s="17" t="s">
        <v>69</v>
      </c>
      <c r="C51" s="18">
        <v>1.4381478E7</v>
      </c>
      <c r="D51" s="19"/>
    </row>
    <row r="52" ht="15.75" customHeight="1">
      <c r="B52" s="20" t="s">
        <v>70</v>
      </c>
      <c r="C52" s="21">
        <v>8995463.0</v>
      </c>
      <c r="D52" s="19"/>
    </row>
    <row r="53" ht="15.75" customHeight="1">
      <c r="B53" s="20" t="s">
        <v>71</v>
      </c>
      <c r="C53" s="21">
        <v>3821424.0</v>
      </c>
      <c r="D53" s="19"/>
    </row>
    <row r="54" ht="15.75" customHeight="1">
      <c r="B54" s="17" t="s">
        <v>72</v>
      </c>
      <c r="C54" s="18">
        <v>2545000.0</v>
      </c>
      <c r="D54" s="19"/>
    </row>
    <row r="55" ht="15.75" customHeight="1">
      <c r="B55" s="17" t="s">
        <v>73</v>
      </c>
      <c r="C55" s="18">
        <v>1458769.0</v>
      </c>
      <c r="D55" s="19"/>
    </row>
    <row r="56" ht="15.75" customHeight="1">
      <c r="B56" s="20" t="s">
        <v>74</v>
      </c>
      <c r="C56" s="21">
        <v>1015043.0</v>
      </c>
      <c r="D56" s="19"/>
    </row>
    <row r="57" ht="15.75" customHeight="1">
      <c r="B57" s="20" t="s">
        <v>75</v>
      </c>
      <c r="C57" s="21">
        <v>789357.0</v>
      </c>
      <c r="D57" s="19"/>
    </row>
    <row r="58" ht="15.75" customHeight="1">
      <c r="B58" s="17" t="s">
        <v>76</v>
      </c>
      <c r="C58" s="18">
        <v>520436.0</v>
      </c>
      <c r="D58" s="19"/>
    </row>
    <row r="59" ht="15.75" customHeight="1">
      <c r="B59" s="17" t="s">
        <v>77</v>
      </c>
      <c r="C59" s="18">
        <v>503679.0</v>
      </c>
      <c r="D59" s="19"/>
    </row>
    <row r="60" ht="15.75" customHeight="1">
      <c r="B60" s="20" t="s">
        <v>78</v>
      </c>
      <c r="C60" s="21">
        <v>198365.0</v>
      </c>
      <c r="D60" s="19"/>
    </row>
    <row r="61" ht="15.75" customHeight="1">
      <c r="B61" s="17" t="s">
        <v>79</v>
      </c>
      <c r="C61" s="18">
        <v>191258.0</v>
      </c>
      <c r="D61" s="19"/>
    </row>
    <row r="62" ht="15.75" customHeight="1">
      <c r="B62" s="20" t="s">
        <v>80</v>
      </c>
      <c r="C62" s="21">
        <v>180472.0</v>
      </c>
      <c r="D62" s="19"/>
    </row>
    <row r="63" ht="15.75" customHeight="1">
      <c r="B63" s="20" t="s">
        <v>81</v>
      </c>
      <c r="C63" s="21">
        <v>145687.0</v>
      </c>
      <c r="D63" s="19"/>
    </row>
    <row r="64" ht="15.75" customHeight="1">
      <c r="B64" s="17" t="s">
        <v>82</v>
      </c>
      <c r="C64" s="18">
        <v>163258.0</v>
      </c>
      <c r="D64" s="19"/>
    </row>
    <row r="65" ht="15.75" customHeight="1">
      <c r="B65" s="20" t="s">
        <v>83</v>
      </c>
      <c r="C65" s="21">
        <v>110256.0</v>
      </c>
      <c r="D65" s="19"/>
    </row>
    <row r="66" ht="15.75" customHeight="1">
      <c r="B66" s="17" t="s">
        <v>84</v>
      </c>
      <c r="C66" s="18">
        <v>109458.0</v>
      </c>
      <c r="D66" s="19"/>
    </row>
    <row r="67" ht="15.75" customHeight="1">
      <c r="B67" s="20" t="s">
        <v>85</v>
      </c>
      <c r="C67" s="21">
        <v>99478.0</v>
      </c>
      <c r="D67" s="19"/>
    </row>
    <row r="68" ht="15.75" customHeight="1">
      <c r="B68" s="17" t="s">
        <v>86</v>
      </c>
      <c r="C68" s="18">
        <v>85469.0</v>
      </c>
      <c r="D68" s="19"/>
    </row>
    <row r="69" ht="15.75" customHeight="1">
      <c r="B69" s="20" t="s">
        <v>87</v>
      </c>
      <c r="C69" s="21">
        <v>80012.0</v>
      </c>
      <c r="D69" s="19"/>
    </row>
    <row r="70" ht="15.75" customHeight="1">
      <c r="B70" s="17" t="s">
        <v>42</v>
      </c>
      <c r="C70" s="18">
        <f>SUM(C51:C69)</f>
        <v>35394362</v>
      </c>
      <c r="D70" s="22">
        <f>C51+C54+C55+C58+C59+C61+C64+C66+C68</f>
        <v>19958805</v>
      </c>
    </row>
    <row r="71" ht="15.75" customHeight="1">
      <c r="D71" s="15" t="s">
        <v>88</v>
      </c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B$27:$C$27">
    <sortState ref="B27:C27">
      <sortCondition descending="1" ref="C27"/>
    </sortState>
  </autoFilter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9.38"/>
    <col customWidth="1" min="3" max="3" width="13.75"/>
    <col customWidth="1" min="4" max="26" width="9.38"/>
  </cols>
  <sheetData>
    <row r="2">
      <c r="B2" s="23" t="s">
        <v>89</v>
      </c>
      <c r="C2" s="2"/>
      <c r="D2" s="2"/>
      <c r="E2" s="2"/>
      <c r="F2" s="2"/>
      <c r="G2" s="2"/>
      <c r="H2" s="3"/>
    </row>
    <row r="3">
      <c r="B3" s="4" t="s">
        <v>90</v>
      </c>
      <c r="C3" s="4" t="s">
        <v>91</v>
      </c>
      <c r="D3" s="4" t="s">
        <v>46</v>
      </c>
      <c r="E3" s="4" t="s">
        <v>47</v>
      </c>
      <c r="F3" s="4" t="s">
        <v>48</v>
      </c>
      <c r="G3" s="4" t="s">
        <v>63</v>
      </c>
      <c r="H3" s="4" t="s">
        <v>57</v>
      </c>
    </row>
    <row r="4">
      <c r="B4" s="5" t="s">
        <v>5</v>
      </c>
      <c r="C4" s="24" t="s">
        <v>92</v>
      </c>
      <c r="D4" s="25" t="s">
        <v>44</v>
      </c>
      <c r="E4" s="25" t="s">
        <v>44</v>
      </c>
      <c r="F4" s="25" t="s">
        <v>44</v>
      </c>
      <c r="G4" s="25" t="s">
        <v>44</v>
      </c>
      <c r="H4" s="26" t="s">
        <v>51</v>
      </c>
    </row>
    <row r="5">
      <c r="B5" s="4" t="s">
        <v>93</v>
      </c>
      <c r="C5" s="4"/>
      <c r="D5" s="4">
        <v>44265.0</v>
      </c>
      <c r="E5" s="4">
        <v>126101.0</v>
      </c>
      <c r="F5" s="4">
        <v>425544.0</v>
      </c>
      <c r="G5" s="4">
        <v>80462.0</v>
      </c>
      <c r="H5" s="4">
        <v>676372.0</v>
      </c>
    </row>
    <row r="6">
      <c r="B6" s="4" t="s">
        <v>94</v>
      </c>
      <c r="C6" s="4"/>
      <c r="D6" s="4">
        <v>10589.0</v>
      </c>
      <c r="E6" s="4">
        <v>101093.0</v>
      </c>
      <c r="F6" s="4">
        <v>132530.0</v>
      </c>
      <c r="G6" s="4">
        <v>11272.0</v>
      </c>
      <c r="H6" s="4">
        <v>255484.0</v>
      </c>
    </row>
    <row r="7">
      <c r="B7" s="4" t="s">
        <v>95</v>
      </c>
      <c r="C7" s="4"/>
      <c r="D7" s="4">
        <v>20275.0</v>
      </c>
      <c r="E7" s="4">
        <v>56967.0</v>
      </c>
      <c r="F7" s="4">
        <v>50347.0</v>
      </c>
      <c r="G7" s="4">
        <v>3309.0</v>
      </c>
      <c r="H7" s="4">
        <v>130898.0</v>
      </c>
    </row>
    <row r="8">
      <c r="B8" s="4" t="s">
        <v>96</v>
      </c>
      <c r="C8" s="4"/>
      <c r="D8" s="4">
        <v>25276.0</v>
      </c>
      <c r="E8" s="4">
        <v>234936.0</v>
      </c>
      <c r="F8" s="4">
        <v>751334.0</v>
      </c>
      <c r="G8" s="4">
        <v>132372.0</v>
      </c>
      <c r="H8" s="4">
        <v>1143918.0</v>
      </c>
    </row>
    <row r="9">
      <c r="B9" s="4" t="s">
        <v>97</v>
      </c>
      <c r="C9" s="4" t="s">
        <v>98</v>
      </c>
      <c r="D9" s="4">
        <v>7915.0</v>
      </c>
      <c r="E9" s="4">
        <v>18492.0</v>
      </c>
      <c r="F9" s="4">
        <v>143345.0</v>
      </c>
      <c r="G9" s="4">
        <v>21849.0</v>
      </c>
      <c r="H9" s="4">
        <v>191601.0</v>
      </c>
    </row>
    <row r="10">
      <c r="B10" s="4"/>
      <c r="C10" s="4" t="s">
        <v>99</v>
      </c>
      <c r="D10" s="4">
        <v>9.0</v>
      </c>
      <c r="E10" s="4">
        <v>189.0</v>
      </c>
      <c r="F10" s="4">
        <v>294.0</v>
      </c>
      <c r="G10" s="4">
        <v>77.0</v>
      </c>
      <c r="H10" s="4">
        <v>569.0</v>
      </c>
    </row>
    <row r="11">
      <c r="B11" s="4"/>
      <c r="C11" s="4" t="s">
        <v>100</v>
      </c>
      <c r="D11" s="4">
        <v>1.0</v>
      </c>
      <c r="E11" s="4"/>
      <c r="F11" s="4">
        <v>2643.0</v>
      </c>
      <c r="G11" s="4">
        <v>1026.0</v>
      </c>
      <c r="H11" s="4">
        <v>3670.0</v>
      </c>
    </row>
    <row r="12">
      <c r="B12" s="4"/>
      <c r="C12" s="4" t="s">
        <v>101</v>
      </c>
      <c r="D12" s="4"/>
      <c r="E12" s="4">
        <v>34.0</v>
      </c>
      <c r="F12" s="4">
        <v>140.0</v>
      </c>
      <c r="G12" s="4"/>
      <c r="H12" s="4">
        <v>174.0</v>
      </c>
    </row>
    <row r="13">
      <c r="B13" s="4"/>
      <c r="C13" s="4" t="s">
        <v>102</v>
      </c>
      <c r="D13" s="4"/>
      <c r="E13" s="4"/>
      <c r="F13" s="4">
        <v>186.0</v>
      </c>
      <c r="G13" s="4">
        <v>55.0</v>
      </c>
      <c r="H13" s="4">
        <v>241.0</v>
      </c>
    </row>
    <row r="14">
      <c r="B14" s="4"/>
      <c r="C14" s="4" t="s">
        <v>103</v>
      </c>
      <c r="D14" s="4"/>
      <c r="E14" s="4"/>
      <c r="F14" s="4">
        <v>160.0</v>
      </c>
      <c r="G14" s="4">
        <v>7.0</v>
      </c>
      <c r="H14" s="4">
        <v>167.0</v>
      </c>
    </row>
    <row r="15">
      <c r="B15" s="4"/>
      <c r="C15" s="4" t="s">
        <v>104</v>
      </c>
      <c r="D15" s="4"/>
      <c r="E15" s="4"/>
      <c r="F15" s="4">
        <v>3581.0</v>
      </c>
      <c r="G15" s="4"/>
      <c r="H15" s="4">
        <v>3581.0</v>
      </c>
    </row>
    <row r="16">
      <c r="B16" s="4"/>
      <c r="C16" s="4" t="s">
        <v>105</v>
      </c>
      <c r="D16" s="4"/>
      <c r="E16" s="4">
        <v>1022.0</v>
      </c>
      <c r="F16" s="4">
        <v>9630.0</v>
      </c>
      <c r="G16" s="4">
        <v>612.0</v>
      </c>
      <c r="H16" s="4">
        <v>11264.0</v>
      </c>
    </row>
    <row r="17">
      <c r="B17" s="4"/>
      <c r="C17" s="4" t="s">
        <v>106</v>
      </c>
      <c r="D17" s="4"/>
      <c r="E17" s="4"/>
      <c r="F17" s="4">
        <v>23.0</v>
      </c>
      <c r="G17" s="4"/>
      <c r="H17" s="4">
        <v>23.0</v>
      </c>
    </row>
    <row r="18">
      <c r="B18" s="4"/>
      <c r="C18" s="4" t="s">
        <v>107</v>
      </c>
      <c r="D18" s="4"/>
      <c r="E18" s="4"/>
      <c r="F18" s="4">
        <v>308.0</v>
      </c>
      <c r="G18" s="4">
        <v>182.0</v>
      </c>
      <c r="H18" s="4">
        <v>490.0</v>
      </c>
    </row>
    <row r="19">
      <c r="B19" s="4"/>
      <c r="C19" s="4" t="s">
        <v>108</v>
      </c>
      <c r="D19" s="4"/>
      <c r="E19" s="4"/>
      <c r="F19" s="4">
        <v>8.0</v>
      </c>
      <c r="G19" s="4"/>
      <c r="H19" s="4">
        <v>8.0</v>
      </c>
    </row>
    <row r="20">
      <c r="B20" s="4"/>
      <c r="C20" s="4" t="s">
        <v>109</v>
      </c>
      <c r="D20" s="4"/>
      <c r="E20" s="4">
        <v>130.0</v>
      </c>
      <c r="F20" s="4"/>
      <c r="G20" s="4"/>
      <c r="H20" s="4">
        <v>130.0</v>
      </c>
    </row>
    <row r="21">
      <c r="B21" s="4"/>
      <c r="C21" s="4" t="s">
        <v>110</v>
      </c>
      <c r="D21" s="4"/>
      <c r="E21" s="4">
        <v>64.0</v>
      </c>
      <c r="F21" s="4"/>
      <c r="G21" s="4"/>
      <c r="H21" s="4">
        <v>64.0</v>
      </c>
    </row>
    <row r="22" ht="15.75" customHeight="1">
      <c r="B22" s="4"/>
      <c r="C22" s="4" t="s">
        <v>111</v>
      </c>
      <c r="D22" s="4"/>
      <c r="E22" s="4"/>
      <c r="F22" s="4">
        <v>1008.0</v>
      </c>
      <c r="G22" s="4">
        <v>271.0</v>
      </c>
      <c r="H22" s="4">
        <v>1279.0</v>
      </c>
    </row>
    <row r="23" ht="15.75" customHeight="1">
      <c r="B23" s="4"/>
      <c r="C23" s="4" t="s">
        <v>112</v>
      </c>
      <c r="D23" s="4"/>
      <c r="E23" s="4">
        <v>72.0</v>
      </c>
      <c r="F23" s="4">
        <v>151.0</v>
      </c>
      <c r="G23" s="4">
        <v>12.0</v>
      </c>
      <c r="H23" s="4">
        <v>235.0</v>
      </c>
    </row>
    <row r="24" ht="15.75" customHeight="1">
      <c r="B24" s="4"/>
      <c r="C24" s="4" t="s">
        <v>113</v>
      </c>
      <c r="D24" s="4"/>
      <c r="E24" s="4">
        <v>35.0</v>
      </c>
      <c r="F24" s="4">
        <v>316.0</v>
      </c>
      <c r="G24" s="4">
        <v>77.0</v>
      </c>
      <c r="H24" s="4">
        <v>428.0</v>
      </c>
    </row>
    <row r="25" ht="15.75" customHeight="1">
      <c r="B25" s="4"/>
      <c r="C25" s="4" t="s">
        <v>114</v>
      </c>
      <c r="D25" s="4"/>
      <c r="E25" s="4">
        <v>241.0</v>
      </c>
      <c r="F25" s="4">
        <v>64.0</v>
      </c>
      <c r="G25" s="4"/>
      <c r="H25" s="4">
        <v>305.0</v>
      </c>
    </row>
    <row r="26" ht="15.75" customHeight="1">
      <c r="B26" s="4"/>
      <c r="C26" s="4" t="s">
        <v>115</v>
      </c>
      <c r="D26" s="4">
        <v>252.0</v>
      </c>
      <c r="E26" s="4">
        <v>2528.0</v>
      </c>
      <c r="F26" s="4">
        <v>2836.0</v>
      </c>
      <c r="G26" s="4">
        <v>294.0</v>
      </c>
      <c r="H26" s="4">
        <v>5910.0</v>
      </c>
    </row>
    <row r="27" ht="15.75" customHeight="1">
      <c r="B27" s="4"/>
      <c r="C27" s="4" t="s">
        <v>116</v>
      </c>
      <c r="D27" s="4"/>
      <c r="E27" s="4">
        <v>9.0</v>
      </c>
      <c r="F27" s="4">
        <v>538.0</v>
      </c>
      <c r="G27" s="4">
        <v>307.0</v>
      </c>
      <c r="H27" s="4">
        <v>854.0</v>
      </c>
    </row>
    <row r="28" ht="15.75" customHeight="1">
      <c r="B28" s="4"/>
      <c r="C28" s="4" t="s">
        <v>117</v>
      </c>
      <c r="D28" s="4"/>
      <c r="E28" s="4"/>
      <c r="F28" s="4">
        <v>23.0</v>
      </c>
      <c r="G28" s="4"/>
      <c r="H28" s="4">
        <v>23.0</v>
      </c>
    </row>
    <row r="29" ht="15.75" customHeight="1">
      <c r="B29" s="4"/>
      <c r="C29" s="4" t="s">
        <v>118</v>
      </c>
      <c r="D29" s="4"/>
      <c r="E29" s="4"/>
      <c r="F29" s="4">
        <v>434.0</v>
      </c>
      <c r="G29" s="4">
        <v>277.0</v>
      </c>
      <c r="H29" s="4">
        <v>711.0</v>
      </c>
    </row>
    <row r="30" ht="15.75" customHeight="1">
      <c r="B30" s="4" t="s">
        <v>119</v>
      </c>
      <c r="C30" s="4"/>
      <c r="D30" s="4">
        <v>8177.0</v>
      </c>
      <c r="E30" s="4">
        <v>22816.0</v>
      </c>
      <c r="F30" s="4">
        <v>165688.0</v>
      </c>
      <c r="G30" s="4">
        <v>25046.0</v>
      </c>
      <c r="H30" s="4">
        <v>221727.0</v>
      </c>
    </row>
    <row r="31" ht="15.75" customHeight="1">
      <c r="B31" s="4" t="s">
        <v>120</v>
      </c>
      <c r="C31" s="4"/>
      <c r="D31" s="4">
        <v>978.0</v>
      </c>
      <c r="E31" s="4">
        <v>12875.0</v>
      </c>
      <c r="F31" s="4">
        <v>59961.0</v>
      </c>
      <c r="G31" s="4">
        <v>7591.0</v>
      </c>
      <c r="H31" s="4">
        <v>81405.0</v>
      </c>
    </row>
    <row r="32" ht="15.75" customHeight="1">
      <c r="B32" s="4" t="s">
        <v>121</v>
      </c>
      <c r="C32" s="4"/>
      <c r="D32" s="4">
        <v>122.0</v>
      </c>
      <c r="E32" s="4">
        <v>1026.0</v>
      </c>
      <c r="F32" s="4">
        <v>5954.0</v>
      </c>
      <c r="G32" s="4">
        <v>1837.0</v>
      </c>
      <c r="H32" s="4">
        <v>8939.0</v>
      </c>
    </row>
    <row r="33" ht="15.75" customHeight="1">
      <c r="B33" s="4" t="s">
        <v>122</v>
      </c>
      <c r="C33" s="4"/>
      <c r="D33" s="4"/>
      <c r="E33" s="4">
        <v>41.0</v>
      </c>
      <c r="F33" s="4">
        <v>154.0</v>
      </c>
      <c r="G33" s="4">
        <v>502.0</v>
      </c>
      <c r="H33" s="4">
        <v>697.0</v>
      </c>
    </row>
    <row r="34" ht="15.75" customHeight="1">
      <c r="B34" s="4" t="s">
        <v>123</v>
      </c>
      <c r="C34" s="4"/>
      <c r="D34" s="4"/>
      <c r="E34" s="4">
        <v>2382.0</v>
      </c>
      <c r="F34" s="4">
        <v>15442.0</v>
      </c>
      <c r="G34" s="4">
        <v>4774.0</v>
      </c>
      <c r="H34" s="4">
        <v>22598.0</v>
      </c>
    </row>
    <row r="35" ht="15.75" customHeight="1">
      <c r="B35" s="4" t="s">
        <v>124</v>
      </c>
      <c r="C35" s="4"/>
      <c r="D35" s="4">
        <v>45401.0</v>
      </c>
      <c r="E35" s="4">
        <v>170632.0</v>
      </c>
      <c r="F35" s="4">
        <v>137809.0</v>
      </c>
      <c r="G35" s="4">
        <v>18285.0</v>
      </c>
      <c r="H35" s="4">
        <v>372127.0</v>
      </c>
    </row>
    <row r="36" ht="15.75" customHeight="1">
      <c r="B36" s="4" t="s">
        <v>125</v>
      </c>
      <c r="C36" s="4"/>
      <c r="D36" s="4">
        <v>804.0</v>
      </c>
      <c r="E36" s="4">
        <v>8220.0</v>
      </c>
      <c r="F36" s="4">
        <v>29247.0</v>
      </c>
      <c r="G36" s="4">
        <v>3105.0</v>
      </c>
      <c r="H36" s="4">
        <v>41376.0</v>
      </c>
    </row>
    <row r="37" ht="15.75" customHeight="1">
      <c r="B37" s="4" t="s">
        <v>126</v>
      </c>
      <c r="C37" s="4"/>
      <c r="D37" s="4">
        <v>16439.0</v>
      </c>
      <c r="E37" s="4">
        <v>36814.0</v>
      </c>
      <c r="F37" s="4">
        <v>105808.0</v>
      </c>
      <c r="G37" s="4">
        <v>15498.0</v>
      </c>
      <c r="H37" s="4">
        <v>174559.0</v>
      </c>
    </row>
    <row r="38" ht="15.75" customHeight="1">
      <c r="B38" s="4" t="s">
        <v>127</v>
      </c>
      <c r="C38" s="4"/>
      <c r="D38" s="4"/>
      <c r="E38" s="4">
        <v>99.0</v>
      </c>
      <c r="F38" s="4">
        <v>106.0</v>
      </c>
      <c r="G38" s="4">
        <v>7.0</v>
      </c>
      <c r="H38" s="4">
        <v>212.0</v>
      </c>
    </row>
    <row r="39" ht="15.75" customHeight="1">
      <c r="B39" s="4" t="s">
        <v>128</v>
      </c>
      <c r="C39" s="4"/>
      <c r="D39" s="4">
        <v>550.0</v>
      </c>
      <c r="E39" s="4">
        <v>3972.0</v>
      </c>
      <c r="F39" s="4">
        <v>15335.0</v>
      </c>
      <c r="G39" s="4">
        <v>3004.0</v>
      </c>
      <c r="H39" s="4">
        <v>22861.0</v>
      </c>
    </row>
    <row r="40" ht="15.75" customHeight="1">
      <c r="B40" s="4" t="s">
        <v>129</v>
      </c>
      <c r="C40" s="4" t="s">
        <v>130</v>
      </c>
      <c r="D40" s="4">
        <v>17347.0</v>
      </c>
      <c r="E40" s="4">
        <v>93248.0</v>
      </c>
      <c r="F40" s="4">
        <v>96104.0</v>
      </c>
      <c r="G40" s="4">
        <v>10587.0</v>
      </c>
      <c r="H40" s="4">
        <v>217286.0</v>
      </c>
    </row>
    <row r="41" ht="15.75" customHeight="1">
      <c r="B41" s="4"/>
      <c r="C41" s="4" t="s">
        <v>131</v>
      </c>
      <c r="D41" s="4">
        <v>1015.0</v>
      </c>
      <c r="E41" s="4">
        <v>5203.0</v>
      </c>
      <c r="F41" s="4">
        <v>3764.0</v>
      </c>
      <c r="G41" s="4">
        <v>444.0</v>
      </c>
      <c r="H41" s="4">
        <v>10426.0</v>
      </c>
    </row>
    <row r="42" ht="15.75" customHeight="1">
      <c r="B42" s="4"/>
      <c r="C42" s="4" t="s">
        <v>132</v>
      </c>
      <c r="D42" s="4">
        <v>232.0</v>
      </c>
      <c r="E42" s="4">
        <v>4496.0</v>
      </c>
      <c r="F42" s="4">
        <v>7172.0</v>
      </c>
      <c r="G42" s="4"/>
      <c r="H42" s="4">
        <v>11900.0</v>
      </c>
    </row>
    <row r="43" ht="15.75" customHeight="1">
      <c r="B43" s="4"/>
      <c r="C43" s="4" t="s">
        <v>133</v>
      </c>
      <c r="D43" s="4"/>
      <c r="E43" s="4">
        <v>576.0</v>
      </c>
      <c r="F43" s="4">
        <v>1331.0</v>
      </c>
      <c r="G43" s="4">
        <v>66.0</v>
      </c>
      <c r="H43" s="4">
        <v>1973.0</v>
      </c>
    </row>
    <row r="44" ht="15.75" customHeight="1">
      <c r="B44" s="4"/>
      <c r="C44" s="4" t="s">
        <v>134</v>
      </c>
      <c r="D44" s="4">
        <v>4.0</v>
      </c>
      <c r="E44" s="4">
        <v>479.0</v>
      </c>
      <c r="F44" s="4">
        <v>581.0</v>
      </c>
      <c r="G44" s="4">
        <v>47.0</v>
      </c>
      <c r="H44" s="4">
        <v>1111.0</v>
      </c>
    </row>
    <row r="45" ht="15.75" customHeight="1">
      <c r="B45" s="4"/>
      <c r="C45" s="4" t="s">
        <v>135</v>
      </c>
      <c r="D45" s="4">
        <v>31.0</v>
      </c>
      <c r="E45" s="4">
        <v>220.0</v>
      </c>
      <c r="F45" s="4"/>
      <c r="G45" s="4"/>
      <c r="H45" s="4">
        <v>251.0</v>
      </c>
    </row>
    <row r="46" ht="15.75" customHeight="1">
      <c r="B46" s="4"/>
      <c r="C46" s="4" t="s">
        <v>136</v>
      </c>
      <c r="D46" s="4">
        <v>444.0</v>
      </c>
      <c r="E46" s="4">
        <v>3380.0</v>
      </c>
      <c r="F46" s="4">
        <v>4422.0</v>
      </c>
      <c r="G46" s="4">
        <v>527.0</v>
      </c>
      <c r="H46" s="4">
        <v>8773.0</v>
      </c>
    </row>
    <row r="47" ht="15.75" customHeight="1">
      <c r="B47" s="4"/>
      <c r="C47" s="4" t="s">
        <v>137</v>
      </c>
      <c r="D47" s="4">
        <v>30.0</v>
      </c>
      <c r="E47" s="4">
        <v>819.0</v>
      </c>
      <c r="F47" s="4"/>
      <c r="G47" s="4"/>
      <c r="H47" s="4">
        <v>849.0</v>
      </c>
    </row>
    <row r="48" ht="15.75" customHeight="1">
      <c r="B48" s="4"/>
      <c r="C48" s="4" t="s">
        <v>138</v>
      </c>
      <c r="D48" s="4">
        <v>4464.0</v>
      </c>
      <c r="E48" s="4">
        <v>63549.0</v>
      </c>
      <c r="F48" s="4">
        <v>111704.0</v>
      </c>
      <c r="G48" s="4">
        <v>12068.0</v>
      </c>
      <c r="H48" s="4">
        <v>191785.0</v>
      </c>
    </row>
    <row r="49" ht="15.75" customHeight="1">
      <c r="B49" s="4"/>
      <c r="C49" s="4" t="s">
        <v>139</v>
      </c>
      <c r="D49" s="4">
        <v>5297.0</v>
      </c>
      <c r="E49" s="4">
        <v>18091.0</v>
      </c>
      <c r="F49" s="4">
        <v>30394.0</v>
      </c>
      <c r="G49" s="4">
        <v>2247.0</v>
      </c>
      <c r="H49" s="4">
        <v>56029.0</v>
      </c>
    </row>
    <row r="50" ht="15.75" customHeight="1">
      <c r="B50" s="4"/>
      <c r="C50" s="4" t="s">
        <v>140</v>
      </c>
      <c r="D50" s="4">
        <v>1505.0</v>
      </c>
      <c r="E50" s="4">
        <v>10926.0</v>
      </c>
      <c r="F50" s="4">
        <v>1830.0</v>
      </c>
      <c r="G50" s="4">
        <v>254.0</v>
      </c>
      <c r="H50" s="4">
        <v>14515.0</v>
      </c>
    </row>
    <row r="51" ht="15.75" customHeight="1">
      <c r="B51" s="4"/>
      <c r="C51" s="4" t="s">
        <v>141</v>
      </c>
      <c r="D51" s="4">
        <v>168.0</v>
      </c>
      <c r="E51" s="4">
        <v>264.0</v>
      </c>
      <c r="F51" s="4">
        <v>369.0</v>
      </c>
      <c r="G51" s="4">
        <v>19.0</v>
      </c>
      <c r="H51" s="4">
        <v>820.0</v>
      </c>
    </row>
    <row r="52" ht="15.75" customHeight="1">
      <c r="B52" s="4"/>
      <c r="C52" s="4" t="s">
        <v>142</v>
      </c>
      <c r="D52" s="4">
        <v>184.0</v>
      </c>
      <c r="E52" s="4">
        <v>1047.0</v>
      </c>
      <c r="F52" s="4">
        <v>805.0</v>
      </c>
      <c r="G52" s="4"/>
      <c r="H52" s="4">
        <v>2036.0</v>
      </c>
    </row>
    <row r="53" ht="15.75" customHeight="1">
      <c r="B53" s="4" t="s">
        <v>143</v>
      </c>
      <c r="C53" s="4"/>
      <c r="D53" s="4">
        <v>30721.0</v>
      </c>
      <c r="E53" s="4">
        <v>202298.0</v>
      </c>
      <c r="F53" s="4">
        <v>258476.0</v>
      </c>
      <c r="G53" s="4">
        <v>26259.0</v>
      </c>
      <c r="H53" s="4">
        <v>517754.0</v>
      </c>
    </row>
    <row r="54" ht="15.75" customHeight="1">
      <c r="B54" s="4" t="s">
        <v>144</v>
      </c>
      <c r="C54" s="4" t="s">
        <v>145</v>
      </c>
      <c r="D54" s="4">
        <v>11937.0</v>
      </c>
      <c r="E54" s="4">
        <v>49163.0</v>
      </c>
      <c r="F54" s="4">
        <v>72318.0</v>
      </c>
      <c r="G54" s="4">
        <v>2501.0</v>
      </c>
      <c r="H54" s="4">
        <v>135919.0</v>
      </c>
    </row>
    <row r="55" ht="15.75" customHeight="1">
      <c r="B55" s="4"/>
      <c r="C55" s="4" t="s">
        <v>146</v>
      </c>
      <c r="D55" s="4"/>
      <c r="E55" s="4">
        <v>87.0</v>
      </c>
      <c r="F55" s="4">
        <v>102.0</v>
      </c>
      <c r="G55" s="4"/>
      <c r="H55" s="4">
        <v>189.0</v>
      </c>
    </row>
    <row r="56" ht="15.75" customHeight="1">
      <c r="B56" s="4"/>
      <c r="C56" s="4" t="s">
        <v>147</v>
      </c>
      <c r="D56" s="4"/>
      <c r="E56" s="4">
        <v>1363.0</v>
      </c>
      <c r="F56" s="4">
        <v>705.0</v>
      </c>
      <c r="G56" s="4"/>
      <c r="H56" s="4">
        <v>2068.0</v>
      </c>
    </row>
    <row r="57" ht="15.75" customHeight="1">
      <c r="B57" s="4"/>
      <c r="C57" s="4" t="s">
        <v>148</v>
      </c>
      <c r="D57" s="4"/>
      <c r="E57" s="4">
        <v>1362.0</v>
      </c>
      <c r="F57" s="4">
        <v>2340.0</v>
      </c>
      <c r="G57" s="4">
        <v>177.0</v>
      </c>
      <c r="H57" s="4">
        <v>3879.0</v>
      </c>
    </row>
    <row r="58" ht="15.75" customHeight="1">
      <c r="B58" s="4"/>
      <c r="C58" s="4" t="s">
        <v>149</v>
      </c>
      <c r="D58" s="4"/>
      <c r="E58" s="4">
        <v>80.0</v>
      </c>
      <c r="F58" s="4"/>
      <c r="G58" s="4"/>
      <c r="H58" s="4">
        <v>80.0</v>
      </c>
    </row>
    <row r="59" ht="15.75" customHeight="1">
      <c r="B59" s="4"/>
      <c r="C59" s="4" t="s">
        <v>150</v>
      </c>
      <c r="D59" s="4">
        <v>5086.0</v>
      </c>
      <c r="E59" s="4">
        <v>21781.0</v>
      </c>
      <c r="F59" s="4">
        <v>27953.0</v>
      </c>
      <c r="G59" s="4">
        <v>4183.0</v>
      </c>
      <c r="H59" s="4">
        <v>59003.0</v>
      </c>
    </row>
    <row r="60" ht="15.75" customHeight="1">
      <c r="B60" s="4"/>
      <c r="C60" s="4" t="s">
        <v>151</v>
      </c>
      <c r="D60" s="4">
        <v>4.0</v>
      </c>
      <c r="E60" s="4">
        <v>97.0</v>
      </c>
      <c r="F60" s="4">
        <v>22.0</v>
      </c>
      <c r="G60" s="4"/>
      <c r="H60" s="4">
        <v>123.0</v>
      </c>
    </row>
    <row r="61" ht="15.75" customHeight="1">
      <c r="B61" s="4"/>
      <c r="C61" s="4" t="s">
        <v>152</v>
      </c>
      <c r="D61" s="4">
        <v>117.0</v>
      </c>
      <c r="E61" s="4">
        <v>5565.0</v>
      </c>
      <c r="F61" s="4">
        <v>10327.0</v>
      </c>
      <c r="G61" s="4">
        <v>1262.0</v>
      </c>
      <c r="H61" s="4">
        <v>17271.0</v>
      </c>
    </row>
    <row r="62" ht="15.75" customHeight="1">
      <c r="B62" s="4"/>
      <c r="C62" s="4" t="s">
        <v>153</v>
      </c>
      <c r="D62" s="4">
        <v>150.0</v>
      </c>
      <c r="E62" s="4">
        <v>275.0</v>
      </c>
      <c r="F62" s="4">
        <v>413.0</v>
      </c>
      <c r="G62" s="4"/>
      <c r="H62" s="4">
        <v>838.0</v>
      </c>
    </row>
    <row r="63" ht="15.75" customHeight="1">
      <c r="B63" s="4"/>
      <c r="C63" s="4" t="s">
        <v>154</v>
      </c>
      <c r="D63" s="4"/>
      <c r="E63" s="4">
        <v>7704.0</v>
      </c>
      <c r="F63" s="4">
        <v>17802.0</v>
      </c>
      <c r="G63" s="4">
        <v>1715.0</v>
      </c>
      <c r="H63" s="4">
        <v>27221.0</v>
      </c>
    </row>
    <row r="64" ht="15.75" customHeight="1">
      <c r="B64" s="4"/>
      <c r="C64" s="4" t="s">
        <v>155</v>
      </c>
      <c r="D64" s="4"/>
      <c r="E64" s="4">
        <v>350.0</v>
      </c>
      <c r="F64" s="4">
        <v>502.0</v>
      </c>
      <c r="G64" s="4">
        <v>81.0</v>
      </c>
      <c r="H64" s="4">
        <v>933.0</v>
      </c>
    </row>
    <row r="65" ht="15.75" customHeight="1">
      <c r="B65" s="4"/>
      <c r="C65" s="4" t="s">
        <v>156</v>
      </c>
      <c r="D65" s="4"/>
      <c r="E65" s="4">
        <v>238.0</v>
      </c>
      <c r="F65" s="4">
        <v>62.0</v>
      </c>
      <c r="G65" s="4"/>
      <c r="H65" s="4">
        <v>300.0</v>
      </c>
    </row>
    <row r="66" ht="15.75" customHeight="1">
      <c r="B66" s="4"/>
      <c r="C66" s="4" t="s">
        <v>157</v>
      </c>
      <c r="D66" s="4"/>
      <c r="E66" s="4">
        <v>361.0</v>
      </c>
      <c r="F66" s="4">
        <v>1421.0</v>
      </c>
      <c r="G66" s="4"/>
      <c r="H66" s="4">
        <v>1782.0</v>
      </c>
    </row>
    <row r="67" ht="15.75" customHeight="1">
      <c r="B67" s="4"/>
      <c r="C67" s="4" t="s">
        <v>158</v>
      </c>
      <c r="D67" s="4"/>
      <c r="E67" s="4"/>
      <c r="F67" s="4">
        <v>172.0</v>
      </c>
      <c r="G67" s="4">
        <v>9.0</v>
      </c>
      <c r="H67" s="4">
        <v>181.0</v>
      </c>
    </row>
    <row r="68" ht="15.75" customHeight="1">
      <c r="B68" s="4"/>
      <c r="C68" s="4" t="s">
        <v>159</v>
      </c>
      <c r="D68" s="4">
        <v>545.0</v>
      </c>
      <c r="E68" s="4">
        <v>3054.0</v>
      </c>
      <c r="F68" s="4">
        <v>3660.0</v>
      </c>
      <c r="G68" s="4">
        <v>144.0</v>
      </c>
      <c r="H68" s="4">
        <v>7403.0</v>
      </c>
    </row>
    <row r="69" ht="15.75" customHeight="1">
      <c r="B69" s="4"/>
      <c r="C69" s="4" t="s">
        <v>160</v>
      </c>
      <c r="D69" s="4"/>
      <c r="E69" s="4">
        <v>7609.0</v>
      </c>
      <c r="F69" s="4">
        <v>5721.0</v>
      </c>
      <c r="G69" s="4">
        <v>888.0</v>
      </c>
      <c r="H69" s="4">
        <v>14218.0</v>
      </c>
    </row>
    <row r="70" ht="15.75" customHeight="1">
      <c r="B70" s="4"/>
      <c r="C70" s="4" t="s">
        <v>161</v>
      </c>
      <c r="D70" s="4"/>
      <c r="E70" s="4">
        <v>105.0</v>
      </c>
      <c r="F70" s="4"/>
      <c r="G70" s="4"/>
      <c r="H70" s="4">
        <v>105.0</v>
      </c>
    </row>
    <row r="71" ht="15.75" customHeight="1">
      <c r="B71" s="4"/>
      <c r="C71" s="4" t="s">
        <v>162</v>
      </c>
      <c r="D71" s="4"/>
      <c r="E71" s="4">
        <v>78.0</v>
      </c>
      <c r="F71" s="4"/>
      <c r="G71" s="4"/>
      <c r="H71" s="4">
        <v>78.0</v>
      </c>
    </row>
    <row r="72" ht="15.75" customHeight="1">
      <c r="B72" s="4"/>
      <c r="C72" s="4" t="s">
        <v>163</v>
      </c>
      <c r="D72" s="4"/>
      <c r="E72" s="4">
        <v>12.0</v>
      </c>
      <c r="F72" s="4">
        <v>18.0</v>
      </c>
      <c r="G72" s="4"/>
      <c r="H72" s="4">
        <v>30.0</v>
      </c>
    </row>
    <row r="73" ht="15.75" customHeight="1">
      <c r="B73" s="4"/>
      <c r="C73" s="4" t="s">
        <v>164</v>
      </c>
      <c r="D73" s="4">
        <v>64.0</v>
      </c>
      <c r="E73" s="4">
        <v>475.0</v>
      </c>
      <c r="F73" s="4"/>
      <c r="G73" s="4"/>
      <c r="H73" s="4">
        <v>539.0</v>
      </c>
    </row>
    <row r="74" ht="15.75" customHeight="1">
      <c r="B74" s="4"/>
      <c r="C74" s="4" t="s">
        <v>165</v>
      </c>
      <c r="D74" s="4"/>
      <c r="E74" s="4">
        <v>240.0</v>
      </c>
      <c r="F74" s="4">
        <v>255.0</v>
      </c>
      <c r="G74" s="4"/>
      <c r="H74" s="4">
        <v>495.0</v>
      </c>
    </row>
    <row r="75" ht="15.75" customHeight="1">
      <c r="B75" s="4"/>
      <c r="C75" s="4" t="s">
        <v>166</v>
      </c>
      <c r="D75" s="4"/>
      <c r="E75" s="4">
        <v>44.0</v>
      </c>
      <c r="F75" s="4">
        <v>40.0</v>
      </c>
      <c r="G75" s="4">
        <v>5.0</v>
      </c>
      <c r="H75" s="4">
        <v>89.0</v>
      </c>
    </row>
    <row r="76" ht="15.75" customHeight="1">
      <c r="B76" s="4"/>
      <c r="C76" s="4" t="s">
        <v>167</v>
      </c>
      <c r="D76" s="4"/>
      <c r="E76" s="4">
        <v>64.0</v>
      </c>
      <c r="F76" s="4">
        <v>538.0</v>
      </c>
      <c r="G76" s="4"/>
      <c r="H76" s="4">
        <v>602.0</v>
      </c>
    </row>
    <row r="77" ht="15.75" customHeight="1">
      <c r="B77" s="4"/>
      <c r="C77" s="4" t="s">
        <v>168</v>
      </c>
      <c r="D77" s="4"/>
      <c r="E77" s="4">
        <v>3.0</v>
      </c>
      <c r="F77" s="4"/>
      <c r="G77" s="4"/>
      <c r="H77" s="4">
        <v>3.0</v>
      </c>
    </row>
    <row r="78" ht="15.75" customHeight="1">
      <c r="B78" s="4"/>
      <c r="C78" s="4" t="s">
        <v>169</v>
      </c>
      <c r="D78" s="4"/>
      <c r="E78" s="4">
        <v>33.0</v>
      </c>
      <c r="F78" s="4"/>
      <c r="G78" s="4"/>
      <c r="H78" s="4">
        <v>33.0</v>
      </c>
    </row>
    <row r="79" ht="15.75" customHeight="1">
      <c r="B79" s="4"/>
      <c r="C79" s="4" t="s">
        <v>170</v>
      </c>
      <c r="D79" s="4"/>
      <c r="E79" s="4">
        <v>82.0</v>
      </c>
      <c r="F79" s="4">
        <v>99.0</v>
      </c>
      <c r="G79" s="4"/>
      <c r="H79" s="4">
        <v>181.0</v>
      </c>
    </row>
    <row r="80" ht="15.75" customHeight="1">
      <c r="B80" s="4"/>
      <c r="C80" s="4" t="s">
        <v>171</v>
      </c>
      <c r="D80" s="4"/>
      <c r="E80" s="4">
        <v>21.0</v>
      </c>
      <c r="F80" s="4"/>
      <c r="G80" s="4"/>
      <c r="H80" s="4">
        <v>21.0</v>
      </c>
    </row>
    <row r="81" ht="15.75" customHeight="1">
      <c r="B81" s="4"/>
      <c r="C81" s="4" t="s">
        <v>172</v>
      </c>
      <c r="D81" s="4">
        <v>1.0</v>
      </c>
      <c r="E81" s="4">
        <v>946.0</v>
      </c>
      <c r="F81" s="4">
        <v>1351.0</v>
      </c>
      <c r="G81" s="4"/>
      <c r="H81" s="4">
        <v>2298.0</v>
      </c>
    </row>
    <row r="82" ht="15.75" customHeight="1">
      <c r="B82" s="4" t="s">
        <v>173</v>
      </c>
      <c r="C82" s="4"/>
      <c r="D82" s="4">
        <v>17904.0</v>
      </c>
      <c r="E82" s="4">
        <v>101192.0</v>
      </c>
      <c r="F82" s="4">
        <v>145821.0</v>
      </c>
      <c r="G82" s="4">
        <v>10965.0</v>
      </c>
      <c r="H82" s="4">
        <v>275882.0</v>
      </c>
    </row>
    <row r="83" ht="15.75" customHeight="1">
      <c r="B83" s="4" t="s">
        <v>174</v>
      </c>
      <c r="C83" s="4"/>
      <c r="D83" s="4">
        <v>146.0</v>
      </c>
      <c r="E83" s="4">
        <v>11540.0</v>
      </c>
      <c r="F83" s="4">
        <v>52671.0</v>
      </c>
      <c r="G83" s="4">
        <v>15648.0</v>
      </c>
      <c r="H83" s="4">
        <v>80005.0</v>
      </c>
    </row>
    <row r="84" ht="15.75" customHeight="1">
      <c r="B84" s="4" t="s">
        <v>175</v>
      </c>
      <c r="C84" s="4"/>
      <c r="D84" s="4">
        <v>62.0</v>
      </c>
      <c r="E84" s="4">
        <v>7172.0</v>
      </c>
      <c r="F84" s="4">
        <v>41085.0</v>
      </c>
      <c r="G84" s="4">
        <v>9781.0</v>
      </c>
      <c r="H84" s="4">
        <v>58100.0</v>
      </c>
    </row>
    <row r="85" ht="15.75" customHeight="1">
      <c r="B85" s="4" t="s">
        <v>176</v>
      </c>
      <c r="C85" s="4"/>
      <c r="D85" s="4">
        <v>74145.0</v>
      </c>
      <c r="E85" s="4">
        <v>259916.0</v>
      </c>
      <c r="F85" s="4">
        <v>399047.0</v>
      </c>
      <c r="G85" s="4">
        <v>60754.0</v>
      </c>
      <c r="H85" s="4">
        <v>793862.0</v>
      </c>
    </row>
    <row r="86" ht="15.75" customHeight="1">
      <c r="B86" s="4" t="s">
        <v>177</v>
      </c>
      <c r="C86" s="4"/>
      <c r="D86" s="4">
        <v>4.0</v>
      </c>
      <c r="E86" s="4">
        <v>50.0</v>
      </c>
      <c r="F86" s="4">
        <v>10664.0</v>
      </c>
      <c r="G86" s="4">
        <v>2102.0</v>
      </c>
      <c r="H86" s="4">
        <v>12820.0</v>
      </c>
    </row>
    <row r="87" ht="15.75" customHeight="1">
      <c r="B87" s="4" t="s">
        <v>178</v>
      </c>
      <c r="C87" s="4"/>
      <c r="D87" s="4">
        <v>2225.0</v>
      </c>
      <c r="E87" s="4">
        <v>15521.0</v>
      </c>
      <c r="F87" s="4">
        <v>82734.0</v>
      </c>
      <c r="G87" s="4">
        <v>13106.0</v>
      </c>
      <c r="H87" s="4">
        <v>113586.0</v>
      </c>
    </row>
    <row r="88" ht="15.75" customHeight="1">
      <c r="B88" s="4" t="s">
        <v>179</v>
      </c>
      <c r="C88" s="4"/>
      <c r="D88" s="4">
        <v>13113.0</v>
      </c>
      <c r="E88" s="4">
        <v>124643.0</v>
      </c>
      <c r="F88" s="4">
        <v>176030.0</v>
      </c>
      <c r="G88" s="4">
        <v>10963.0</v>
      </c>
      <c r="H88" s="4">
        <v>324749.0</v>
      </c>
    </row>
    <row r="89" ht="15.75" customHeight="1">
      <c r="B89" s="4" t="s">
        <v>180</v>
      </c>
      <c r="C89" s="4"/>
      <c r="D89" s="4">
        <v>1308.0</v>
      </c>
      <c r="E89" s="4">
        <v>4357.0</v>
      </c>
      <c r="F89" s="4">
        <v>15802.0</v>
      </c>
      <c r="G89" s="4">
        <v>2340.0</v>
      </c>
      <c r="H89" s="4">
        <v>23807.0</v>
      </c>
    </row>
    <row r="90" ht="15.75" customHeight="1">
      <c r="B90" s="4" t="s">
        <v>181</v>
      </c>
      <c r="C90" s="4"/>
      <c r="D90" s="4">
        <v>37.0</v>
      </c>
      <c r="E90" s="4">
        <v>1786.0</v>
      </c>
      <c r="F90" s="4">
        <v>8727.0</v>
      </c>
      <c r="G90" s="4">
        <v>182.0</v>
      </c>
      <c r="H90" s="4">
        <v>10732.0</v>
      </c>
    </row>
    <row r="91" ht="15.75" customHeight="1">
      <c r="B91" s="4" t="s">
        <v>182</v>
      </c>
      <c r="C91" s="4" t="s">
        <v>183</v>
      </c>
      <c r="D91" s="4">
        <v>17502.0</v>
      </c>
      <c r="E91" s="4">
        <v>117965.0</v>
      </c>
      <c r="F91" s="4">
        <v>270814.0</v>
      </c>
      <c r="G91" s="4">
        <v>38208.0</v>
      </c>
      <c r="H91" s="4">
        <v>444489.0</v>
      </c>
    </row>
    <row r="92" ht="15.75" customHeight="1">
      <c r="B92" s="4"/>
      <c r="C92" s="4" t="s">
        <v>184</v>
      </c>
      <c r="D92" s="4">
        <v>222.0</v>
      </c>
      <c r="E92" s="4">
        <v>207.0</v>
      </c>
      <c r="F92" s="4">
        <v>405.0</v>
      </c>
      <c r="G92" s="4"/>
      <c r="H92" s="4">
        <v>834.0</v>
      </c>
    </row>
    <row r="93" ht="15.75" customHeight="1">
      <c r="B93" s="4"/>
      <c r="C93" s="4" t="s">
        <v>185</v>
      </c>
      <c r="D93" s="4"/>
      <c r="E93" s="4"/>
      <c r="F93" s="4">
        <v>344.0</v>
      </c>
      <c r="G93" s="4"/>
      <c r="H93" s="4">
        <v>344.0</v>
      </c>
    </row>
    <row r="94" ht="15.75" customHeight="1">
      <c r="B94" s="4"/>
      <c r="C94" s="4" t="s">
        <v>186</v>
      </c>
      <c r="D94" s="4"/>
      <c r="E94" s="4">
        <v>63.0</v>
      </c>
      <c r="F94" s="4">
        <v>148.0</v>
      </c>
      <c r="G94" s="4">
        <v>62.0</v>
      </c>
      <c r="H94" s="4">
        <v>273.0</v>
      </c>
    </row>
    <row r="95" ht="15.75" customHeight="1">
      <c r="B95" s="4"/>
      <c r="C95" s="4" t="s">
        <v>187</v>
      </c>
      <c r="D95" s="4">
        <v>620.0</v>
      </c>
      <c r="E95" s="4">
        <v>1244.0</v>
      </c>
      <c r="F95" s="4">
        <v>4946.0</v>
      </c>
      <c r="G95" s="4">
        <v>870.0</v>
      </c>
      <c r="H95" s="4">
        <v>7680.0</v>
      </c>
    </row>
    <row r="96" ht="15.75" customHeight="1">
      <c r="B96" s="4"/>
      <c r="C96" s="4" t="s">
        <v>188</v>
      </c>
      <c r="D96" s="4"/>
      <c r="E96" s="4"/>
      <c r="F96" s="4">
        <v>552.0</v>
      </c>
      <c r="G96" s="4">
        <v>119.0</v>
      </c>
      <c r="H96" s="4">
        <v>671.0</v>
      </c>
    </row>
    <row r="97" ht="15.75" customHeight="1">
      <c r="B97" s="4"/>
      <c r="C97" s="4" t="s">
        <v>189</v>
      </c>
      <c r="D97" s="4"/>
      <c r="E97" s="4"/>
      <c r="F97" s="4">
        <v>495.0</v>
      </c>
      <c r="G97" s="4">
        <v>164.0</v>
      </c>
      <c r="H97" s="4">
        <v>659.0</v>
      </c>
    </row>
    <row r="98" ht="15.75" customHeight="1">
      <c r="B98" s="4"/>
      <c r="C98" s="4" t="s">
        <v>190</v>
      </c>
      <c r="D98" s="4">
        <v>33.0</v>
      </c>
      <c r="E98" s="4">
        <v>5.0</v>
      </c>
      <c r="F98" s="4">
        <v>193.0</v>
      </c>
      <c r="G98" s="4">
        <v>3.0</v>
      </c>
      <c r="H98" s="4">
        <v>234.0</v>
      </c>
    </row>
    <row r="99" ht="15.75" customHeight="1">
      <c r="B99" s="4"/>
      <c r="C99" s="4" t="s">
        <v>191</v>
      </c>
      <c r="D99" s="4"/>
      <c r="E99" s="4"/>
      <c r="F99" s="4">
        <v>383.0</v>
      </c>
      <c r="G99" s="4"/>
      <c r="H99" s="4">
        <v>383.0</v>
      </c>
    </row>
    <row r="100" ht="15.75" customHeight="1">
      <c r="B100" s="4"/>
      <c r="C100" s="4" t="s">
        <v>192</v>
      </c>
      <c r="D100" s="4"/>
      <c r="E100" s="4">
        <v>207.0</v>
      </c>
      <c r="F100" s="4">
        <v>2427.0</v>
      </c>
      <c r="G100" s="4">
        <v>93.0</v>
      </c>
      <c r="H100" s="4">
        <v>2727.0</v>
      </c>
    </row>
    <row r="101" ht="15.75" customHeight="1">
      <c r="B101" s="4"/>
      <c r="C101" s="4" t="s">
        <v>193</v>
      </c>
      <c r="D101" s="4"/>
      <c r="E101" s="4">
        <v>9.0</v>
      </c>
      <c r="F101" s="4">
        <v>8958.0</v>
      </c>
      <c r="G101" s="4">
        <v>1153.0</v>
      </c>
      <c r="H101" s="4">
        <v>10120.0</v>
      </c>
    </row>
    <row r="102" ht="15.75" customHeight="1">
      <c r="B102" s="4"/>
      <c r="C102" s="4" t="s">
        <v>194</v>
      </c>
      <c r="D102" s="4"/>
      <c r="E102" s="4"/>
      <c r="F102" s="4">
        <v>553.0</v>
      </c>
      <c r="G102" s="4"/>
      <c r="H102" s="4">
        <v>553.0</v>
      </c>
    </row>
    <row r="103" ht="15.75" customHeight="1">
      <c r="B103" s="4"/>
      <c r="C103" s="4" t="s">
        <v>195</v>
      </c>
      <c r="D103" s="4">
        <v>43.0</v>
      </c>
      <c r="E103" s="4">
        <v>256.0</v>
      </c>
      <c r="F103" s="4">
        <v>742.0</v>
      </c>
      <c r="G103" s="4"/>
      <c r="H103" s="4">
        <v>1041.0</v>
      </c>
    </row>
    <row r="104" ht="15.75" customHeight="1">
      <c r="B104" s="4"/>
      <c r="C104" s="4" t="s">
        <v>196</v>
      </c>
      <c r="D104" s="4">
        <v>4.0</v>
      </c>
      <c r="E104" s="4">
        <v>80.0</v>
      </c>
      <c r="F104" s="4">
        <v>617.0</v>
      </c>
      <c r="G104" s="4">
        <v>288.0</v>
      </c>
      <c r="H104" s="4">
        <v>989.0</v>
      </c>
    </row>
    <row r="105" ht="15.75" customHeight="1">
      <c r="B105" s="4"/>
      <c r="C105" s="4" t="s">
        <v>197</v>
      </c>
      <c r="D105" s="4"/>
      <c r="E105" s="4">
        <v>16.0</v>
      </c>
      <c r="F105" s="4">
        <v>1319.0</v>
      </c>
      <c r="G105" s="4">
        <v>585.0</v>
      </c>
      <c r="H105" s="4">
        <v>1920.0</v>
      </c>
    </row>
    <row r="106" ht="15.75" customHeight="1">
      <c r="B106" s="4"/>
      <c r="C106" s="4" t="s">
        <v>198</v>
      </c>
      <c r="D106" s="4"/>
      <c r="E106" s="4"/>
      <c r="F106" s="4">
        <v>193.0</v>
      </c>
      <c r="G106" s="4">
        <v>45.0</v>
      </c>
      <c r="H106" s="4">
        <v>238.0</v>
      </c>
    </row>
    <row r="107" ht="15.75" customHeight="1">
      <c r="B107" s="4"/>
      <c r="C107" s="4" t="s">
        <v>199</v>
      </c>
      <c r="D107" s="4"/>
      <c r="E107" s="4">
        <v>356.0</v>
      </c>
      <c r="F107" s="4">
        <v>3630.0</v>
      </c>
      <c r="G107" s="4">
        <v>996.0</v>
      </c>
      <c r="H107" s="4">
        <v>4982.0</v>
      </c>
    </row>
    <row r="108" ht="15.75" customHeight="1">
      <c r="B108" s="4"/>
      <c r="C108" s="4" t="s">
        <v>200</v>
      </c>
      <c r="D108" s="4"/>
      <c r="E108" s="4">
        <v>45.0</v>
      </c>
      <c r="F108" s="4">
        <v>374.0</v>
      </c>
      <c r="G108" s="4">
        <v>39.0</v>
      </c>
      <c r="H108" s="4">
        <v>458.0</v>
      </c>
    </row>
    <row r="109" ht="15.75" customHeight="1">
      <c r="B109" s="4"/>
      <c r="C109" s="4" t="s">
        <v>201</v>
      </c>
      <c r="D109" s="4">
        <v>40.0</v>
      </c>
      <c r="E109" s="4">
        <v>2083.0</v>
      </c>
      <c r="F109" s="4">
        <v>10516.0</v>
      </c>
      <c r="G109" s="4">
        <v>1303.0</v>
      </c>
      <c r="H109" s="4">
        <v>13942.0</v>
      </c>
    </row>
    <row r="110" ht="15.75" customHeight="1">
      <c r="B110" s="4"/>
      <c r="C110" s="4" t="s">
        <v>202</v>
      </c>
      <c r="D110" s="4">
        <v>13.0</v>
      </c>
      <c r="E110" s="4">
        <v>5.0</v>
      </c>
      <c r="F110" s="4">
        <v>40.0</v>
      </c>
      <c r="G110" s="4">
        <v>28.0</v>
      </c>
      <c r="H110" s="4">
        <v>86.0</v>
      </c>
    </row>
    <row r="111" ht="15.75" customHeight="1">
      <c r="B111" s="4"/>
      <c r="C111" s="4" t="s">
        <v>203</v>
      </c>
      <c r="D111" s="4"/>
      <c r="E111" s="4">
        <v>53.0</v>
      </c>
      <c r="F111" s="4">
        <v>1295.0</v>
      </c>
      <c r="G111" s="4"/>
      <c r="H111" s="4">
        <v>1348.0</v>
      </c>
    </row>
    <row r="112" ht="15.75" customHeight="1">
      <c r="B112" s="4"/>
      <c r="C112" s="4" t="s">
        <v>204</v>
      </c>
      <c r="D112" s="4"/>
      <c r="E112" s="4"/>
      <c r="F112" s="4">
        <v>101.0</v>
      </c>
      <c r="G112" s="4"/>
      <c r="H112" s="4">
        <v>101.0</v>
      </c>
    </row>
    <row r="113" ht="15.75" customHeight="1">
      <c r="B113" s="4" t="s">
        <v>205</v>
      </c>
      <c r="C113" s="4"/>
      <c r="D113" s="4">
        <v>18477.0</v>
      </c>
      <c r="E113" s="4">
        <v>122594.0</v>
      </c>
      <c r="F113" s="4">
        <v>309045.0</v>
      </c>
      <c r="G113" s="4">
        <v>43956.0</v>
      </c>
      <c r="H113" s="4">
        <v>494072.0</v>
      </c>
    </row>
    <row r="114" ht="15.75" customHeight="1">
      <c r="B114" s="4" t="s">
        <v>206</v>
      </c>
      <c r="C114" s="4"/>
      <c r="D114" s="4">
        <v>15482.0</v>
      </c>
      <c r="E114" s="4">
        <v>41831.0</v>
      </c>
      <c r="F114" s="4">
        <v>98083.0</v>
      </c>
      <c r="G114" s="4">
        <v>14518.0</v>
      </c>
      <c r="H114" s="4">
        <v>169914.0</v>
      </c>
    </row>
    <row r="115" ht="15.75" customHeight="1">
      <c r="B115" s="4" t="s">
        <v>207</v>
      </c>
      <c r="C115" s="4"/>
      <c r="D115" s="4">
        <v>2264.0</v>
      </c>
      <c r="E115" s="4">
        <v>20957.0</v>
      </c>
      <c r="F115" s="4">
        <v>54017.0</v>
      </c>
      <c r="G115" s="4">
        <v>9110.0</v>
      </c>
      <c r="H115" s="4">
        <v>86348.0</v>
      </c>
    </row>
    <row r="116" ht="15.75" customHeight="1">
      <c r="B116" s="4" t="s">
        <v>208</v>
      </c>
      <c r="C116" s="4"/>
      <c r="D116" s="4">
        <v>123.0</v>
      </c>
      <c r="E116" s="4">
        <v>4355.0</v>
      </c>
      <c r="F116" s="4">
        <v>18849.0</v>
      </c>
      <c r="G116" s="4">
        <v>3198.0</v>
      </c>
      <c r="H116" s="4">
        <v>26525.0</v>
      </c>
    </row>
    <row r="117" ht="15.75" customHeight="1">
      <c r="B117" s="4" t="s">
        <v>209</v>
      </c>
      <c r="C117" s="4"/>
      <c r="D117" s="4"/>
      <c r="E117" s="4">
        <v>8.0</v>
      </c>
      <c r="F117" s="4">
        <v>47.0</v>
      </c>
      <c r="G117" s="4">
        <v>12.0</v>
      </c>
      <c r="H117" s="4">
        <v>67.0</v>
      </c>
    </row>
    <row r="118" ht="15.75" customHeight="1">
      <c r="B118" s="4" t="s">
        <v>210</v>
      </c>
      <c r="C118" s="4"/>
      <c r="D118" s="4"/>
      <c r="E118" s="4">
        <v>1.0</v>
      </c>
      <c r="F118" s="4"/>
      <c r="G118" s="4">
        <v>1.0</v>
      </c>
      <c r="H118" s="4">
        <v>2.0</v>
      </c>
    </row>
    <row r="119" ht="15.75" customHeight="1">
      <c r="B119" s="4" t="s">
        <v>211</v>
      </c>
      <c r="C119" s="4"/>
      <c r="D119" s="4">
        <v>2259.0</v>
      </c>
      <c r="E119" s="4">
        <v>5028.0</v>
      </c>
      <c r="F119" s="4">
        <v>19882.0</v>
      </c>
      <c r="G119" s="4"/>
      <c r="H119" s="4">
        <v>27169.0</v>
      </c>
    </row>
    <row r="120" ht="15.75" customHeight="1">
      <c r="B120" s="4" t="s">
        <v>212</v>
      </c>
      <c r="C120" s="4"/>
      <c r="D120" s="4"/>
      <c r="E120" s="4"/>
      <c r="F120" s="4">
        <v>404.0</v>
      </c>
      <c r="G120" s="4">
        <v>447.0</v>
      </c>
      <c r="H120" s="4">
        <v>851.0</v>
      </c>
    </row>
    <row r="121" ht="15.75" customHeight="1">
      <c r="B121" s="4" t="s">
        <v>213</v>
      </c>
      <c r="C121" s="4"/>
      <c r="D121" s="4">
        <v>7.0</v>
      </c>
      <c r="E121" s="4"/>
      <c r="F121" s="4">
        <v>15.0</v>
      </c>
      <c r="G121" s="4">
        <v>2.0</v>
      </c>
      <c r="H121" s="4">
        <v>24.0</v>
      </c>
    </row>
    <row r="122" ht="15.75" customHeight="1">
      <c r="B122" s="4" t="s">
        <v>214</v>
      </c>
      <c r="C122" s="4"/>
      <c r="D122" s="4">
        <v>866.0</v>
      </c>
      <c r="E122" s="4">
        <v>3866.0</v>
      </c>
      <c r="F122" s="4">
        <v>17337.0</v>
      </c>
      <c r="G122" s="4">
        <v>2926.0</v>
      </c>
      <c r="H122" s="4">
        <v>24995.0</v>
      </c>
    </row>
    <row r="123" ht="15.75" customHeight="1">
      <c r="B123" s="4" t="s">
        <v>42</v>
      </c>
      <c r="C123" s="4"/>
      <c r="D123" s="4">
        <v>352019.0</v>
      </c>
      <c r="E123" s="4">
        <v>1705089.0</v>
      </c>
      <c r="F123" s="4">
        <v>3603995.0</v>
      </c>
      <c r="G123" s="4">
        <v>533334.0</v>
      </c>
      <c r="H123" s="4">
        <v>6194437.0</v>
      </c>
    </row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2:H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13.0"/>
    <col customWidth="1" min="3" max="3" width="16.0"/>
    <col customWidth="1" min="4" max="4" width="10.25"/>
    <col customWidth="1" min="5" max="26" width="9.38"/>
  </cols>
  <sheetData>
    <row r="3" ht="36.0" customHeight="1">
      <c r="B3" s="27" t="s">
        <v>215</v>
      </c>
      <c r="C3" s="2"/>
      <c r="D3" s="3"/>
    </row>
    <row r="4">
      <c r="B4" s="4" t="s">
        <v>90</v>
      </c>
      <c r="C4" s="4" t="s">
        <v>91</v>
      </c>
      <c r="D4" s="4" t="s">
        <v>57</v>
      </c>
    </row>
    <row r="5">
      <c r="B5" s="5" t="s">
        <v>5</v>
      </c>
      <c r="C5" s="28" t="s">
        <v>92</v>
      </c>
      <c r="D5" s="29" t="s">
        <v>51</v>
      </c>
    </row>
    <row r="6">
      <c r="B6" s="4" t="s">
        <v>216</v>
      </c>
      <c r="C6" s="4" t="s">
        <v>217</v>
      </c>
      <c r="D6" s="4">
        <v>23.0</v>
      </c>
    </row>
    <row r="7">
      <c r="B7" s="4" t="s">
        <v>218</v>
      </c>
      <c r="C7" s="4"/>
      <c r="D7" s="4">
        <v>23.0</v>
      </c>
    </row>
    <row r="8">
      <c r="B8" s="4" t="s">
        <v>219</v>
      </c>
      <c r="C8" s="4" t="s">
        <v>220</v>
      </c>
      <c r="D8" s="4">
        <v>20913.0</v>
      </c>
    </row>
    <row r="9">
      <c r="B9" s="4" t="s">
        <v>219</v>
      </c>
      <c r="C9" s="4" t="s">
        <v>221</v>
      </c>
      <c r="D9" s="4">
        <v>10.0</v>
      </c>
    </row>
    <row r="10">
      <c r="B10" s="4" t="s">
        <v>219</v>
      </c>
      <c r="C10" s="4" t="s">
        <v>222</v>
      </c>
      <c r="D10" s="4">
        <v>132.0</v>
      </c>
    </row>
    <row r="11">
      <c r="B11" s="4" t="s">
        <v>219</v>
      </c>
      <c r="C11" s="4" t="s">
        <v>223</v>
      </c>
      <c r="D11" s="4">
        <v>5.0</v>
      </c>
    </row>
    <row r="12">
      <c r="B12" s="4" t="s">
        <v>219</v>
      </c>
      <c r="C12" s="4" t="s">
        <v>224</v>
      </c>
      <c r="D12" s="4">
        <v>59.0</v>
      </c>
    </row>
    <row r="13">
      <c r="B13" s="4" t="s">
        <v>219</v>
      </c>
      <c r="C13" s="4" t="s">
        <v>225</v>
      </c>
      <c r="D13" s="4">
        <v>13.0</v>
      </c>
    </row>
    <row r="14">
      <c r="B14" s="4" t="s">
        <v>219</v>
      </c>
      <c r="C14" s="4" t="s">
        <v>226</v>
      </c>
      <c r="D14" s="4">
        <v>1.0</v>
      </c>
    </row>
    <row r="15">
      <c r="B15" s="4" t="s">
        <v>219</v>
      </c>
      <c r="C15" s="4" t="s">
        <v>227</v>
      </c>
      <c r="D15" s="4">
        <v>68.0</v>
      </c>
    </row>
    <row r="16">
      <c r="B16" s="4" t="s">
        <v>219</v>
      </c>
      <c r="C16" s="4" t="s">
        <v>228</v>
      </c>
      <c r="D16" s="4">
        <v>423.0</v>
      </c>
    </row>
    <row r="17">
      <c r="B17" s="4" t="s">
        <v>219</v>
      </c>
      <c r="C17" s="4" t="s">
        <v>229</v>
      </c>
      <c r="D17" s="4">
        <v>32.0</v>
      </c>
    </row>
    <row r="18">
      <c r="B18" s="4" t="s">
        <v>219</v>
      </c>
      <c r="C18" s="4" t="s">
        <v>230</v>
      </c>
      <c r="D18" s="4">
        <v>8.0</v>
      </c>
    </row>
    <row r="19">
      <c r="B19" s="4" t="s">
        <v>219</v>
      </c>
      <c r="C19" s="4" t="s">
        <v>231</v>
      </c>
      <c r="D19" s="4">
        <v>2.0</v>
      </c>
    </row>
    <row r="20">
      <c r="B20" s="4" t="s">
        <v>219</v>
      </c>
      <c r="C20" s="4" t="s">
        <v>232</v>
      </c>
      <c r="D20" s="4">
        <v>121.0</v>
      </c>
    </row>
    <row r="21">
      <c r="B21" s="4" t="s">
        <v>219</v>
      </c>
      <c r="C21" s="4" t="s">
        <v>233</v>
      </c>
      <c r="D21" s="4">
        <v>2.0</v>
      </c>
    </row>
    <row r="22" ht="15.75" customHeight="1">
      <c r="B22" s="4" t="s">
        <v>219</v>
      </c>
      <c r="C22" s="4" t="s">
        <v>234</v>
      </c>
      <c r="D22" s="4">
        <v>2627.0</v>
      </c>
    </row>
    <row r="23" ht="15.75" customHeight="1">
      <c r="B23" s="4" t="s">
        <v>219</v>
      </c>
      <c r="C23" s="4" t="s">
        <v>235</v>
      </c>
      <c r="D23" s="4">
        <v>1.0</v>
      </c>
    </row>
    <row r="24" ht="15.75" customHeight="1">
      <c r="B24" s="4" t="s">
        <v>219</v>
      </c>
      <c r="C24" s="4" t="s">
        <v>236</v>
      </c>
      <c r="D24" s="4">
        <v>28.0</v>
      </c>
    </row>
    <row r="25" ht="15.75" customHeight="1">
      <c r="B25" s="4" t="s">
        <v>219</v>
      </c>
      <c r="C25" s="4" t="s">
        <v>237</v>
      </c>
      <c r="D25" s="4">
        <v>3.0</v>
      </c>
    </row>
    <row r="26" ht="15.75" customHeight="1">
      <c r="B26" s="4" t="s">
        <v>219</v>
      </c>
      <c r="C26" s="4" t="s">
        <v>238</v>
      </c>
      <c r="D26" s="4">
        <v>3.0</v>
      </c>
    </row>
    <row r="27" ht="15.75" customHeight="1">
      <c r="B27" s="4" t="s">
        <v>219</v>
      </c>
      <c r="C27" s="4" t="s">
        <v>239</v>
      </c>
      <c r="D27" s="4">
        <v>3.0</v>
      </c>
    </row>
    <row r="28" ht="15.75" customHeight="1">
      <c r="B28" s="4" t="s">
        <v>219</v>
      </c>
      <c r="C28" s="4" t="s">
        <v>240</v>
      </c>
      <c r="D28" s="4">
        <v>348.0</v>
      </c>
    </row>
    <row r="29" ht="15.75" customHeight="1">
      <c r="B29" s="4" t="s">
        <v>219</v>
      </c>
      <c r="C29" s="4" t="s">
        <v>241</v>
      </c>
      <c r="D29" s="4">
        <v>1.0</v>
      </c>
    </row>
    <row r="30" ht="15.75" customHeight="1">
      <c r="B30" s="4" t="s">
        <v>219</v>
      </c>
      <c r="C30" s="4" t="s">
        <v>242</v>
      </c>
      <c r="D30" s="4">
        <v>2.0</v>
      </c>
    </row>
    <row r="31" ht="15.75" customHeight="1">
      <c r="B31" s="4" t="s">
        <v>219</v>
      </c>
      <c r="C31" s="4" t="s">
        <v>243</v>
      </c>
      <c r="D31" s="4">
        <v>5.0</v>
      </c>
    </row>
    <row r="32" ht="15.75" customHeight="1">
      <c r="B32" s="4" t="s">
        <v>219</v>
      </c>
      <c r="C32" s="4" t="s">
        <v>244</v>
      </c>
      <c r="D32" s="4">
        <v>101.0</v>
      </c>
    </row>
    <row r="33" ht="15.75" customHeight="1">
      <c r="B33" s="4" t="s">
        <v>219</v>
      </c>
      <c r="C33" s="4" t="s">
        <v>245</v>
      </c>
      <c r="D33" s="4">
        <v>371.0</v>
      </c>
    </row>
    <row r="34" ht="15.75" customHeight="1">
      <c r="B34" s="4" t="s">
        <v>219</v>
      </c>
      <c r="C34" s="4" t="s">
        <v>246</v>
      </c>
      <c r="D34" s="4">
        <v>1.0</v>
      </c>
    </row>
    <row r="35" ht="15.75" customHeight="1">
      <c r="B35" s="4" t="s">
        <v>219</v>
      </c>
      <c r="C35" s="4" t="s">
        <v>247</v>
      </c>
      <c r="D35" s="4">
        <v>223.0</v>
      </c>
    </row>
    <row r="36" ht="15.75" customHeight="1">
      <c r="B36" s="4" t="s">
        <v>219</v>
      </c>
      <c r="C36" s="4" t="s">
        <v>248</v>
      </c>
      <c r="D36" s="4">
        <v>124.0</v>
      </c>
    </row>
    <row r="37" ht="15.75" customHeight="1">
      <c r="B37" s="4" t="s">
        <v>219</v>
      </c>
      <c r="C37" s="4" t="s">
        <v>249</v>
      </c>
      <c r="D37" s="4">
        <v>3.0</v>
      </c>
    </row>
    <row r="38" ht="15.75" customHeight="1">
      <c r="B38" s="4" t="s">
        <v>219</v>
      </c>
      <c r="C38" s="4" t="s">
        <v>250</v>
      </c>
      <c r="D38" s="4">
        <v>13.0</v>
      </c>
    </row>
    <row r="39" ht="15.75" customHeight="1">
      <c r="B39" s="4" t="s">
        <v>219</v>
      </c>
      <c r="C39" s="4" t="s">
        <v>251</v>
      </c>
      <c r="D39" s="4">
        <v>3.0</v>
      </c>
    </row>
    <row r="40" ht="15.75" customHeight="1">
      <c r="B40" s="4" t="s">
        <v>219</v>
      </c>
      <c r="C40" s="4" t="s">
        <v>252</v>
      </c>
      <c r="D40" s="4">
        <v>4.0</v>
      </c>
    </row>
    <row r="41" ht="15.75" customHeight="1">
      <c r="B41" s="4" t="s">
        <v>219</v>
      </c>
      <c r="C41" s="4" t="s">
        <v>253</v>
      </c>
      <c r="D41" s="4">
        <v>288.0</v>
      </c>
    </row>
    <row r="42" ht="15.75" customHeight="1">
      <c r="B42" s="4" t="s">
        <v>219</v>
      </c>
      <c r="C42" s="4" t="s">
        <v>254</v>
      </c>
      <c r="D42" s="4">
        <v>8.0</v>
      </c>
    </row>
    <row r="43" ht="15.75" customHeight="1">
      <c r="B43" s="4" t="s">
        <v>219</v>
      </c>
      <c r="C43" s="4" t="s">
        <v>255</v>
      </c>
      <c r="D43" s="4">
        <v>85.0</v>
      </c>
    </row>
    <row r="44" ht="15.75" customHeight="1">
      <c r="B44" s="4" t="s">
        <v>219</v>
      </c>
      <c r="C44" s="4" t="s">
        <v>256</v>
      </c>
      <c r="D44" s="4">
        <v>7.0</v>
      </c>
    </row>
    <row r="45" ht="15.75" customHeight="1">
      <c r="B45" s="4" t="s">
        <v>219</v>
      </c>
      <c r="C45" s="4" t="s">
        <v>257</v>
      </c>
      <c r="D45" s="4">
        <v>19.0</v>
      </c>
    </row>
    <row r="46" ht="15.75" customHeight="1">
      <c r="B46" s="4" t="s">
        <v>219</v>
      </c>
      <c r="C46" s="4" t="s">
        <v>258</v>
      </c>
      <c r="D46" s="4">
        <v>52.0</v>
      </c>
    </row>
    <row r="47" ht="15.75" customHeight="1">
      <c r="B47" s="4" t="s">
        <v>219</v>
      </c>
      <c r="C47" s="4" t="s">
        <v>259</v>
      </c>
      <c r="D47" s="4">
        <v>1240.0</v>
      </c>
    </row>
    <row r="48" ht="15.75" customHeight="1">
      <c r="B48" s="4" t="s">
        <v>219</v>
      </c>
      <c r="C48" s="4" t="s">
        <v>260</v>
      </c>
      <c r="D48" s="4">
        <v>19.0</v>
      </c>
    </row>
    <row r="49" ht="15.75" customHeight="1">
      <c r="B49" s="4" t="s">
        <v>219</v>
      </c>
      <c r="C49" s="4" t="s">
        <v>261</v>
      </c>
      <c r="D49" s="4">
        <v>5.0</v>
      </c>
    </row>
    <row r="50" ht="15.75" customHeight="1">
      <c r="B50" s="4" t="s">
        <v>219</v>
      </c>
      <c r="C50" s="4" t="s">
        <v>262</v>
      </c>
      <c r="D50" s="4">
        <v>1.0</v>
      </c>
    </row>
    <row r="51" ht="15.75" customHeight="1">
      <c r="B51" s="4" t="s">
        <v>219</v>
      </c>
      <c r="C51" s="4" t="s">
        <v>263</v>
      </c>
      <c r="D51" s="4">
        <v>236.0</v>
      </c>
    </row>
    <row r="52" ht="15.75" customHeight="1">
      <c r="B52" s="4" t="s">
        <v>219</v>
      </c>
      <c r="C52" s="4" t="s">
        <v>264</v>
      </c>
      <c r="D52" s="4">
        <v>6.0</v>
      </c>
    </row>
    <row r="53" ht="15.75" customHeight="1">
      <c r="B53" s="4" t="s">
        <v>219</v>
      </c>
      <c r="C53" s="4" t="s">
        <v>265</v>
      </c>
      <c r="D53" s="4">
        <v>11.0</v>
      </c>
    </row>
    <row r="54" ht="15.75" customHeight="1">
      <c r="B54" s="4" t="s">
        <v>219</v>
      </c>
      <c r="C54" s="4" t="s">
        <v>266</v>
      </c>
      <c r="D54" s="4">
        <v>2.0</v>
      </c>
    </row>
    <row r="55" ht="15.75" customHeight="1">
      <c r="B55" s="4" t="s">
        <v>219</v>
      </c>
      <c r="C55" s="4" t="s">
        <v>267</v>
      </c>
      <c r="D55" s="4">
        <v>254.0</v>
      </c>
    </row>
    <row r="56" ht="15.75" customHeight="1">
      <c r="B56" s="4" t="s">
        <v>219</v>
      </c>
      <c r="C56" s="4" t="s">
        <v>268</v>
      </c>
      <c r="D56" s="4">
        <v>80.0</v>
      </c>
    </row>
    <row r="57" ht="15.75" customHeight="1">
      <c r="B57" s="4" t="s">
        <v>219</v>
      </c>
      <c r="C57" s="4" t="s">
        <v>269</v>
      </c>
      <c r="D57" s="4">
        <v>5.0</v>
      </c>
    </row>
    <row r="58" ht="15.75" customHeight="1">
      <c r="B58" s="4" t="s">
        <v>219</v>
      </c>
      <c r="C58" s="4" t="s">
        <v>270</v>
      </c>
      <c r="D58" s="4">
        <v>4.0</v>
      </c>
    </row>
    <row r="59" ht="15.75" customHeight="1">
      <c r="B59" s="4" t="s">
        <v>219</v>
      </c>
      <c r="C59" s="4" t="s">
        <v>271</v>
      </c>
      <c r="D59" s="4">
        <v>2738.0</v>
      </c>
    </row>
    <row r="60" ht="15.75" customHeight="1">
      <c r="B60" s="4" t="s">
        <v>219</v>
      </c>
      <c r="C60" s="4" t="s">
        <v>272</v>
      </c>
      <c r="D60" s="4">
        <v>1.0</v>
      </c>
    </row>
    <row r="61" ht="15.75" customHeight="1">
      <c r="B61" s="4" t="s">
        <v>219</v>
      </c>
      <c r="C61" s="4" t="s">
        <v>273</v>
      </c>
      <c r="D61" s="4">
        <v>10.0</v>
      </c>
    </row>
    <row r="62" ht="15.75" customHeight="1">
      <c r="B62" s="4" t="s">
        <v>219</v>
      </c>
      <c r="C62" s="4" t="s">
        <v>274</v>
      </c>
      <c r="D62" s="4">
        <v>16.0</v>
      </c>
    </row>
    <row r="63" ht="15.75" customHeight="1">
      <c r="B63" s="4" t="s">
        <v>219</v>
      </c>
      <c r="C63" s="4" t="s">
        <v>275</v>
      </c>
      <c r="D63" s="4">
        <v>437.0</v>
      </c>
    </row>
    <row r="64" ht="15.75" customHeight="1">
      <c r="B64" s="4" t="s">
        <v>219</v>
      </c>
      <c r="C64" s="4" t="s">
        <v>276</v>
      </c>
      <c r="D64" s="4">
        <v>330.0</v>
      </c>
    </row>
    <row r="65" ht="15.75" customHeight="1">
      <c r="B65" s="4" t="s">
        <v>219</v>
      </c>
      <c r="C65" s="4" t="s">
        <v>277</v>
      </c>
      <c r="D65" s="4">
        <v>17.0</v>
      </c>
    </row>
    <row r="66" ht="15.75" customHeight="1">
      <c r="B66" s="4" t="s">
        <v>219</v>
      </c>
      <c r="C66" s="4" t="s">
        <v>278</v>
      </c>
      <c r="D66" s="4">
        <v>35.0</v>
      </c>
    </row>
    <row r="67" ht="15.75" customHeight="1">
      <c r="B67" s="4" t="s">
        <v>219</v>
      </c>
      <c r="C67" s="4" t="s">
        <v>279</v>
      </c>
      <c r="D67" s="4">
        <v>2.0</v>
      </c>
    </row>
    <row r="68" ht="15.75" customHeight="1">
      <c r="B68" s="4" t="s">
        <v>219</v>
      </c>
      <c r="C68" s="4" t="s">
        <v>280</v>
      </c>
      <c r="D68" s="4">
        <v>755.0</v>
      </c>
    </row>
    <row r="69" ht="15.75" customHeight="1">
      <c r="B69" s="4" t="s">
        <v>219</v>
      </c>
      <c r="C69" s="4" t="s">
        <v>281</v>
      </c>
      <c r="D69" s="4">
        <v>4.0</v>
      </c>
    </row>
    <row r="70" ht="15.75" customHeight="1">
      <c r="B70" s="4" t="s">
        <v>219</v>
      </c>
      <c r="C70" s="4" t="s">
        <v>282</v>
      </c>
      <c r="D70" s="4">
        <v>1.0</v>
      </c>
    </row>
    <row r="71" ht="15.75" customHeight="1">
      <c r="B71" s="4" t="s">
        <v>219</v>
      </c>
      <c r="C71" s="4" t="s">
        <v>283</v>
      </c>
      <c r="D71" s="4">
        <v>3.0</v>
      </c>
    </row>
    <row r="72" ht="15.75" customHeight="1">
      <c r="B72" s="4" t="s">
        <v>219</v>
      </c>
      <c r="C72" s="4" t="s">
        <v>284</v>
      </c>
      <c r="D72" s="4">
        <v>89.0</v>
      </c>
    </row>
    <row r="73" ht="15.75" customHeight="1">
      <c r="B73" s="4" t="s">
        <v>219</v>
      </c>
      <c r="C73" s="4" t="s">
        <v>285</v>
      </c>
      <c r="D73" s="4">
        <v>2.0</v>
      </c>
    </row>
    <row r="74" ht="15.75" customHeight="1">
      <c r="B74" s="4" t="s">
        <v>219</v>
      </c>
      <c r="C74" s="4" t="s">
        <v>286</v>
      </c>
      <c r="D74" s="4">
        <v>73.0</v>
      </c>
    </row>
    <row r="75" ht="15.75" customHeight="1">
      <c r="B75" s="4" t="s">
        <v>219</v>
      </c>
      <c r="C75" s="4" t="s">
        <v>287</v>
      </c>
      <c r="D75" s="4">
        <v>1.0</v>
      </c>
    </row>
    <row r="76" ht="15.75" customHeight="1">
      <c r="B76" s="4" t="s">
        <v>219</v>
      </c>
      <c r="C76" s="4" t="s">
        <v>288</v>
      </c>
      <c r="D76" s="4">
        <v>17.0</v>
      </c>
    </row>
    <row r="77" ht="15.75" customHeight="1">
      <c r="B77" s="4" t="s">
        <v>219</v>
      </c>
      <c r="C77" s="4" t="s">
        <v>289</v>
      </c>
      <c r="D77" s="4">
        <v>4.0</v>
      </c>
    </row>
    <row r="78" ht="15.75" customHeight="1">
      <c r="B78" s="4" t="s">
        <v>219</v>
      </c>
      <c r="C78" s="4" t="s">
        <v>290</v>
      </c>
      <c r="D78" s="4">
        <v>111.0</v>
      </c>
    </row>
    <row r="79" ht="15.75" customHeight="1">
      <c r="B79" s="4" t="s">
        <v>219</v>
      </c>
      <c r="C79" s="4" t="s">
        <v>291</v>
      </c>
      <c r="D79" s="4">
        <v>2071.0</v>
      </c>
    </row>
    <row r="80" ht="15.75" customHeight="1">
      <c r="B80" s="4" t="s">
        <v>219</v>
      </c>
      <c r="C80" s="4" t="s">
        <v>292</v>
      </c>
      <c r="D80" s="4">
        <v>2.0</v>
      </c>
    </row>
    <row r="81" ht="15.75" customHeight="1">
      <c r="B81" s="4" t="s">
        <v>219</v>
      </c>
      <c r="C81" s="4" t="s">
        <v>293</v>
      </c>
      <c r="D81" s="4">
        <v>746.0</v>
      </c>
    </row>
    <row r="82" ht="15.75" customHeight="1">
      <c r="B82" s="4" t="s">
        <v>219</v>
      </c>
      <c r="C82" s="4" t="s">
        <v>294</v>
      </c>
      <c r="D82" s="4">
        <v>18.0</v>
      </c>
    </row>
    <row r="83" ht="15.75" customHeight="1">
      <c r="B83" s="4" t="s">
        <v>219</v>
      </c>
      <c r="C83" s="4" t="s">
        <v>295</v>
      </c>
      <c r="D83" s="4">
        <v>1.0</v>
      </c>
    </row>
    <row r="84" ht="15.75" customHeight="1">
      <c r="B84" s="4" t="s">
        <v>219</v>
      </c>
      <c r="C84" s="4" t="s">
        <v>296</v>
      </c>
      <c r="D84" s="4">
        <v>10.0</v>
      </c>
    </row>
    <row r="85" ht="15.75" customHeight="1">
      <c r="B85" s="4" t="s">
        <v>219</v>
      </c>
      <c r="C85" s="4" t="s">
        <v>297</v>
      </c>
      <c r="D85" s="4">
        <v>247.0</v>
      </c>
    </row>
    <row r="86" ht="15.75" customHeight="1">
      <c r="B86" s="4" t="s">
        <v>219</v>
      </c>
      <c r="C86" s="4" t="s">
        <v>298</v>
      </c>
      <c r="D86" s="4">
        <v>17.0</v>
      </c>
    </row>
    <row r="87" ht="15.75" customHeight="1">
      <c r="B87" s="4" t="s">
        <v>219</v>
      </c>
      <c r="C87" s="4" t="s">
        <v>299</v>
      </c>
      <c r="D87" s="4">
        <v>8.0</v>
      </c>
    </row>
    <row r="88" ht="15.75" customHeight="1">
      <c r="B88" s="4" t="s">
        <v>219</v>
      </c>
      <c r="C88" s="4" t="s">
        <v>300</v>
      </c>
      <c r="D88" s="4">
        <v>123.0</v>
      </c>
    </row>
    <row r="89" ht="15.75" customHeight="1">
      <c r="B89" s="4" t="s">
        <v>219</v>
      </c>
      <c r="C89" s="4" t="s">
        <v>301</v>
      </c>
      <c r="D89" s="4">
        <v>3.0</v>
      </c>
    </row>
    <row r="90" ht="15.75" customHeight="1">
      <c r="B90" s="4" t="s">
        <v>219</v>
      </c>
      <c r="C90" s="4" t="s">
        <v>302</v>
      </c>
      <c r="D90" s="4">
        <v>13.0</v>
      </c>
    </row>
    <row r="91" ht="15.75" customHeight="1">
      <c r="B91" s="4" t="s">
        <v>219</v>
      </c>
      <c r="C91" s="4" t="s">
        <v>303</v>
      </c>
      <c r="D91" s="4">
        <v>5.0</v>
      </c>
    </row>
    <row r="92" ht="15.75" customHeight="1">
      <c r="B92" s="4" t="s">
        <v>219</v>
      </c>
      <c r="C92" s="4" t="s">
        <v>304</v>
      </c>
      <c r="D92" s="4">
        <v>30.0</v>
      </c>
    </row>
    <row r="93" ht="15.75" customHeight="1">
      <c r="B93" s="4" t="s">
        <v>219</v>
      </c>
      <c r="C93" s="4" t="s">
        <v>305</v>
      </c>
      <c r="D93" s="4">
        <v>10.0</v>
      </c>
    </row>
    <row r="94" ht="15.75" customHeight="1">
      <c r="B94" s="4" t="s">
        <v>219</v>
      </c>
      <c r="C94" s="4" t="s">
        <v>306</v>
      </c>
      <c r="D94" s="4">
        <v>73.0</v>
      </c>
    </row>
    <row r="95" ht="15.75" customHeight="1">
      <c r="B95" s="4" t="s">
        <v>219</v>
      </c>
      <c r="C95" s="4" t="s">
        <v>307</v>
      </c>
      <c r="D95" s="4">
        <v>256.0</v>
      </c>
    </row>
    <row r="96" ht="15.75" customHeight="1">
      <c r="B96" s="4" t="s">
        <v>219</v>
      </c>
      <c r="C96" s="4" t="s">
        <v>308</v>
      </c>
      <c r="D96" s="4">
        <v>30.0</v>
      </c>
    </row>
    <row r="97" ht="15.75" customHeight="1">
      <c r="B97" s="4" t="s">
        <v>219</v>
      </c>
      <c r="C97" s="4" t="s">
        <v>309</v>
      </c>
      <c r="D97" s="4">
        <v>27.0</v>
      </c>
    </row>
    <row r="98" ht="15.75" customHeight="1">
      <c r="B98" s="4" t="s">
        <v>219</v>
      </c>
      <c r="C98" s="4" t="s">
        <v>310</v>
      </c>
      <c r="D98" s="4">
        <v>86.0</v>
      </c>
    </row>
    <row r="99" ht="15.75" customHeight="1">
      <c r="B99" s="4" t="s">
        <v>219</v>
      </c>
      <c r="C99" s="4" t="s">
        <v>311</v>
      </c>
      <c r="D99" s="4">
        <v>1.0</v>
      </c>
    </row>
    <row r="100" ht="15.75" customHeight="1">
      <c r="B100" s="4" t="s">
        <v>219</v>
      </c>
      <c r="C100" s="4" t="s">
        <v>312</v>
      </c>
      <c r="D100" s="4">
        <v>1.0</v>
      </c>
    </row>
    <row r="101" ht="15.75" customHeight="1">
      <c r="B101" s="4" t="s">
        <v>219</v>
      </c>
      <c r="C101" s="4" t="s">
        <v>313</v>
      </c>
      <c r="D101" s="4">
        <v>4.0</v>
      </c>
    </row>
    <row r="102" ht="15.75" customHeight="1">
      <c r="B102" s="4" t="s">
        <v>219</v>
      </c>
      <c r="C102" s="4" t="s">
        <v>314</v>
      </c>
      <c r="D102" s="4">
        <v>3.0</v>
      </c>
    </row>
    <row r="103" ht="15.75" customHeight="1">
      <c r="B103" s="4" t="s">
        <v>219</v>
      </c>
      <c r="C103" s="4" t="s">
        <v>315</v>
      </c>
      <c r="D103" s="4">
        <v>45.0</v>
      </c>
    </row>
    <row r="104" ht="15.75" customHeight="1">
      <c r="B104" s="4" t="s">
        <v>219</v>
      </c>
      <c r="C104" s="4" t="s">
        <v>316</v>
      </c>
      <c r="D104" s="4">
        <v>4.0</v>
      </c>
    </row>
    <row r="105" ht="15.75" customHeight="1">
      <c r="B105" s="4" t="s">
        <v>219</v>
      </c>
      <c r="C105" s="4" t="s">
        <v>317</v>
      </c>
      <c r="D105" s="4">
        <v>5.0</v>
      </c>
    </row>
    <row r="106" ht="15.75" customHeight="1">
      <c r="B106" s="4" t="s">
        <v>219</v>
      </c>
      <c r="C106" s="4" t="s">
        <v>318</v>
      </c>
      <c r="D106" s="4">
        <v>1.0</v>
      </c>
    </row>
    <row r="107" ht="15.75" customHeight="1">
      <c r="B107" s="4" t="s">
        <v>219</v>
      </c>
      <c r="C107" s="4" t="s">
        <v>319</v>
      </c>
      <c r="D107" s="4">
        <v>8.0</v>
      </c>
    </row>
    <row r="108" ht="15.75" customHeight="1">
      <c r="B108" s="4" t="s">
        <v>219</v>
      </c>
      <c r="C108" s="4" t="s">
        <v>320</v>
      </c>
      <c r="D108" s="4">
        <v>8.0</v>
      </c>
    </row>
    <row r="109" ht="15.75" customHeight="1">
      <c r="B109" s="4" t="s">
        <v>219</v>
      </c>
      <c r="C109" s="4" t="s">
        <v>321</v>
      </c>
      <c r="D109" s="4">
        <v>7.0</v>
      </c>
    </row>
    <row r="110" ht="15.75" customHeight="1">
      <c r="B110" s="4" t="s">
        <v>219</v>
      </c>
      <c r="C110" s="4" t="s">
        <v>322</v>
      </c>
      <c r="D110" s="4">
        <v>11.0</v>
      </c>
    </row>
    <row r="111" ht="15.75" customHeight="1">
      <c r="B111" s="4" t="s">
        <v>219</v>
      </c>
      <c r="C111" s="4" t="s">
        <v>323</v>
      </c>
      <c r="D111" s="4">
        <v>14.0</v>
      </c>
    </row>
    <row r="112" ht="15.75" customHeight="1">
      <c r="B112" s="4" t="s">
        <v>219</v>
      </c>
      <c r="C112" s="4" t="s">
        <v>324</v>
      </c>
      <c r="D112" s="4">
        <v>1.0</v>
      </c>
    </row>
    <row r="113" ht="15.75" customHeight="1">
      <c r="B113" s="4" t="s">
        <v>325</v>
      </c>
      <c r="C113" s="4"/>
      <c r="D113" s="4">
        <v>36510.0</v>
      </c>
    </row>
    <row r="114" ht="15.75" customHeight="1">
      <c r="B114" s="4" t="s">
        <v>326</v>
      </c>
      <c r="C114" s="4" t="s">
        <v>327</v>
      </c>
      <c r="D114" s="4">
        <v>827.0</v>
      </c>
    </row>
    <row r="115" ht="15.75" customHeight="1">
      <c r="B115" s="4" t="s">
        <v>326</v>
      </c>
      <c r="C115" s="4" t="s">
        <v>328</v>
      </c>
      <c r="D115" s="4">
        <v>166.0</v>
      </c>
    </row>
    <row r="116" ht="15.75" customHeight="1">
      <c r="B116" s="4" t="s">
        <v>326</v>
      </c>
      <c r="C116" s="4" t="s">
        <v>329</v>
      </c>
      <c r="D116" s="4">
        <v>35.0</v>
      </c>
    </row>
    <row r="117" ht="15.75" customHeight="1">
      <c r="B117" s="4" t="s">
        <v>326</v>
      </c>
      <c r="C117" s="4" t="s">
        <v>330</v>
      </c>
      <c r="D117" s="4">
        <v>218.0</v>
      </c>
    </row>
    <row r="118" ht="15.75" customHeight="1">
      <c r="B118" s="4" t="s">
        <v>326</v>
      </c>
      <c r="C118" s="4" t="s">
        <v>331</v>
      </c>
      <c r="D118" s="4">
        <v>14.0</v>
      </c>
    </row>
    <row r="119" ht="15.75" customHeight="1">
      <c r="B119" s="4" t="s">
        <v>326</v>
      </c>
      <c r="C119" s="4" t="s">
        <v>332</v>
      </c>
      <c r="D119" s="4">
        <v>504.0</v>
      </c>
    </row>
    <row r="120" ht="15.75" customHeight="1">
      <c r="B120" s="4" t="s">
        <v>326</v>
      </c>
      <c r="C120" s="4" t="s">
        <v>333</v>
      </c>
      <c r="D120" s="4">
        <v>489.0</v>
      </c>
    </row>
    <row r="121" ht="15.75" customHeight="1">
      <c r="B121" s="4" t="s">
        <v>334</v>
      </c>
      <c r="C121" s="4"/>
      <c r="D121" s="4">
        <v>2253.0</v>
      </c>
    </row>
    <row r="122" ht="15.75" customHeight="1">
      <c r="B122" s="4" t="s">
        <v>335</v>
      </c>
      <c r="C122" s="4" t="s">
        <v>336</v>
      </c>
      <c r="D122" s="4">
        <v>5726.0</v>
      </c>
    </row>
    <row r="123" ht="15.75" customHeight="1">
      <c r="B123" s="4" t="s">
        <v>335</v>
      </c>
      <c r="C123" s="4" t="s">
        <v>337</v>
      </c>
      <c r="D123" s="4">
        <v>111.0</v>
      </c>
    </row>
    <row r="124" ht="15.75" customHeight="1">
      <c r="B124" s="4" t="s">
        <v>335</v>
      </c>
      <c r="C124" s="4" t="s">
        <v>338</v>
      </c>
      <c r="D124" s="4">
        <v>222.0</v>
      </c>
    </row>
    <row r="125" ht="15.75" customHeight="1">
      <c r="B125" s="4" t="s">
        <v>335</v>
      </c>
      <c r="C125" s="4" t="s">
        <v>339</v>
      </c>
      <c r="D125" s="4">
        <v>62.0</v>
      </c>
    </row>
    <row r="126" ht="15.75" customHeight="1">
      <c r="B126" s="4" t="s">
        <v>335</v>
      </c>
      <c r="C126" s="4" t="s">
        <v>340</v>
      </c>
      <c r="D126" s="4">
        <v>419.0</v>
      </c>
    </row>
    <row r="127" ht="15.75" customHeight="1">
      <c r="B127" s="4" t="s">
        <v>335</v>
      </c>
      <c r="C127" s="4" t="s">
        <v>341</v>
      </c>
      <c r="D127" s="4">
        <v>32.0</v>
      </c>
    </row>
    <row r="128" ht="15.75" customHeight="1">
      <c r="B128" s="4" t="s">
        <v>335</v>
      </c>
      <c r="C128" s="4" t="s">
        <v>342</v>
      </c>
      <c r="D128" s="4">
        <v>14.0</v>
      </c>
    </row>
    <row r="129" ht="15.75" customHeight="1">
      <c r="B129" s="4" t="s">
        <v>335</v>
      </c>
      <c r="C129" s="4" t="s">
        <v>343</v>
      </c>
      <c r="D129" s="4">
        <v>284.0</v>
      </c>
    </row>
    <row r="130" ht="15.75" customHeight="1">
      <c r="B130" s="4" t="s">
        <v>335</v>
      </c>
      <c r="C130" s="4" t="s">
        <v>344</v>
      </c>
      <c r="D130" s="4">
        <v>9.0</v>
      </c>
    </row>
    <row r="131" ht="15.75" customHeight="1">
      <c r="B131" s="4" t="s">
        <v>335</v>
      </c>
      <c r="C131" s="4" t="s">
        <v>345</v>
      </c>
      <c r="D131" s="4">
        <v>89.0</v>
      </c>
    </row>
    <row r="132" ht="15.75" customHeight="1">
      <c r="B132" s="4" t="s">
        <v>335</v>
      </c>
      <c r="C132" s="4" t="s">
        <v>346</v>
      </c>
      <c r="D132" s="4">
        <v>1.0</v>
      </c>
    </row>
    <row r="133" ht="15.75" customHeight="1">
      <c r="B133" s="4" t="s">
        <v>335</v>
      </c>
      <c r="C133" s="4" t="s">
        <v>347</v>
      </c>
      <c r="D133" s="4">
        <v>150.0</v>
      </c>
    </row>
    <row r="134" ht="15.75" customHeight="1">
      <c r="B134" s="4" t="s">
        <v>335</v>
      </c>
      <c r="C134" s="4" t="s">
        <v>348</v>
      </c>
      <c r="D134" s="4">
        <v>38.0</v>
      </c>
    </row>
    <row r="135" ht="15.75" customHeight="1">
      <c r="B135" s="4" t="s">
        <v>335</v>
      </c>
      <c r="C135" s="4" t="s">
        <v>349</v>
      </c>
      <c r="D135" s="4">
        <v>234.0</v>
      </c>
    </row>
    <row r="136" ht="15.75" customHeight="1">
      <c r="B136" s="4" t="s">
        <v>335</v>
      </c>
      <c r="C136" s="4" t="s">
        <v>350</v>
      </c>
      <c r="D136" s="4">
        <v>45.0</v>
      </c>
    </row>
    <row r="137" ht="15.75" customHeight="1">
      <c r="B137" s="4" t="s">
        <v>335</v>
      </c>
      <c r="C137" s="4" t="s">
        <v>351</v>
      </c>
      <c r="D137" s="4">
        <v>71.0</v>
      </c>
    </row>
    <row r="138" ht="15.75" customHeight="1">
      <c r="B138" s="4" t="s">
        <v>335</v>
      </c>
      <c r="C138" s="4" t="s">
        <v>352</v>
      </c>
      <c r="D138" s="4">
        <v>310.0</v>
      </c>
    </row>
    <row r="139" ht="15.75" customHeight="1">
      <c r="B139" s="4" t="s">
        <v>335</v>
      </c>
      <c r="C139" s="4" t="s">
        <v>353</v>
      </c>
      <c r="D139" s="4">
        <v>244.0</v>
      </c>
    </row>
    <row r="140" ht="15.75" customHeight="1">
      <c r="B140" s="4" t="s">
        <v>335</v>
      </c>
      <c r="C140" s="4" t="s">
        <v>354</v>
      </c>
      <c r="D140" s="4">
        <v>185.0</v>
      </c>
    </row>
    <row r="141" ht="15.75" customHeight="1">
      <c r="B141" s="4" t="s">
        <v>335</v>
      </c>
      <c r="C141" s="4" t="s">
        <v>355</v>
      </c>
      <c r="D141" s="4">
        <v>3210.0</v>
      </c>
    </row>
    <row r="142" ht="15.75" customHeight="1">
      <c r="B142" s="4" t="s">
        <v>335</v>
      </c>
      <c r="C142" s="4" t="s">
        <v>356</v>
      </c>
      <c r="D142" s="4">
        <v>122.0</v>
      </c>
    </row>
    <row r="143" ht="15.75" customHeight="1">
      <c r="B143" s="4" t="s">
        <v>335</v>
      </c>
      <c r="C143" s="4" t="s">
        <v>357</v>
      </c>
      <c r="D143" s="4">
        <v>33.0</v>
      </c>
    </row>
    <row r="144" ht="15.75" customHeight="1">
      <c r="B144" s="4" t="s">
        <v>335</v>
      </c>
      <c r="C144" s="4" t="s">
        <v>358</v>
      </c>
      <c r="D144" s="4">
        <v>3.0</v>
      </c>
    </row>
    <row r="145" ht="15.75" customHeight="1">
      <c r="B145" s="4" t="s">
        <v>359</v>
      </c>
      <c r="C145" s="4"/>
      <c r="D145" s="4">
        <v>11614.0</v>
      </c>
    </row>
    <row r="146" ht="15.75" customHeight="1">
      <c r="B146" s="4" t="s">
        <v>360</v>
      </c>
      <c r="C146" s="4" t="s">
        <v>361</v>
      </c>
      <c r="D146" s="4">
        <v>52601.0</v>
      </c>
    </row>
    <row r="147" ht="15.75" customHeight="1">
      <c r="B147" s="4" t="s">
        <v>362</v>
      </c>
      <c r="C147" s="4"/>
      <c r="D147" s="4">
        <v>52601.0</v>
      </c>
    </row>
    <row r="148" ht="15.75" customHeight="1">
      <c r="B148" s="4" t="s">
        <v>363</v>
      </c>
      <c r="C148" s="4" t="s">
        <v>364</v>
      </c>
      <c r="D148" s="4">
        <v>3381.0</v>
      </c>
    </row>
    <row r="149" ht="15.75" customHeight="1">
      <c r="B149" s="4" t="s">
        <v>363</v>
      </c>
      <c r="C149" s="4" t="s">
        <v>365</v>
      </c>
      <c r="D149" s="4">
        <v>1.0</v>
      </c>
    </row>
    <row r="150" ht="15.75" customHeight="1">
      <c r="B150" s="4" t="s">
        <v>363</v>
      </c>
      <c r="C150" s="4" t="s">
        <v>366</v>
      </c>
      <c r="D150" s="4">
        <v>5.0</v>
      </c>
    </row>
    <row r="151" ht="15.75" customHeight="1">
      <c r="B151" s="4" t="s">
        <v>363</v>
      </c>
      <c r="C151" s="4" t="s">
        <v>367</v>
      </c>
      <c r="D151" s="4">
        <v>239.0</v>
      </c>
    </row>
    <row r="152" ht="15.75" customHeight="1">
      <c r="B152" s="4" t="s">
        <v>363</v>
      </c>
      <c r="C152" s="4" t="s">
        <v>368</v>
      </c>
      <c r="D152" s="4">
        <v>4.0</v>
      </c>
    </row>
    <row r="153" ht="15.75" customHeight="1">
      <c r="B153" s="4" t="s">
        <v>363</v>
      </c>
      <c r="C153" s="4" t="s">
        <v>369</v>
      </c>
      <c r="D153" s="4">
        <v>2.0</v>
      </c>
    </row>
    <row r="154" ht="15.75" customHeight="1">
      <c r="B154" s="4" t="s">
        <v>363</v>
      </c>
      <c r="C154" s="4" t="s">
        <v>370</v>
      </c>
      <c r="D154" s="4">
        <v>24.0</v>
      </c>
    </row>
    <row r="155" ht="15.75" customHeight="1">
      <c r="B155" s="4" t="s">
        <v>363</v>
      </c>
      <c r="C155" s="4" t="s">
        <v>371</v>
      </c>
      <c r="D155" s="4">
        <v>9.0</v>
      </c>
    </row>
    <row r="156" ht="15.75" customHeight="1">
      <c r="B156" s="4" t="s">
        <v>363</v>
      </c>
      <c r="C156" s="4" t="s">
        <v>372</v>
      </c>
      <c r="D156" s="4">
        <v>10.0</v>
      </c>
    </row>
    <row r="157" ht="15.75" customHeight="1">
      <c r="B157" s="4" t="s">
        <v>363</v>
      </c>
      <c r="C157" s="4" t="s">
        <v>373</v>
      </c>
      <c r="D157" s="4">
        <v>57.0</v>
      </c>
    </row>
    <row r="158" ht="15.75" customHeight="1">
      <c r="B158" s="4" t="s">
        <v>363</v>
      </c>
      <c r="C158" s="4" t="s">
        <v>374</v>
      </c>
      <c r="D158" s="4">
        <v>61.0</v>
      </c>
    </row>
    <row r="159" ht="15.75" customHeight="1">
      <c r="B159" s="4" t="s">
        <v>363</v>
      </c>
      <c r="C159" s="4" t="s">
        <v>375</v>
      </c>
      <c r="D159" s="4">
        <v>480.0</v>
      </c>
    </row>
    <row r="160" ht="15.75" customHeight="1">
      <c r="B160" s="4" t="s">
        <v>363</v>
      </c>
      <c r="C160" s="4" t="s">
        <v>376</v>
      </c>
      <c r="D160" s="4">
        <v>47.0</v>
      </c>
    </row>
    <row r="161" ht="15.75" customHeight="1">
      <c r="B161" s="4" t="s">
        <v>363</v>
      </c>
      <c r="C161" s="4" t="s">
        <v>377</v>
      </c>
      <c r="D161" s="4">
        <v>10.0</v>
      </c>
    </row>
    <row r="162" ht="15.75" customHeight="1">
      <c r="B162" s="4" t="s">
        <v>363</v>
      </c>
      <c r="C162" s="4" t="s">
        <v>378</v>
      </c>
      <c r="D162" s="4">
        <v>62.0</v>
      </c>
    </row>
    <row r="163" ht="15.75" customHeight="1">
      <c r="B163" s="4" t="s">
        <v>363</v>
      </c>
      <c r="C163" s="4" t="s">
        <v>379</v>
      </c>
      <c r="D163" s="4">
        <v>12.0</v>
      </c>
    </row>
    <row r="164" ht="15.75" customHeight="1">
      <c r="B164" s="4" t="s">
        <v>363</v>
      </c>
      <c r="C164" s="4" t="s">
        <v>380</v>
      </c>
      <c r="D164" s="4">
        <v>6.0</v>
      </c>
    </row>
    <row r="165" ht="15.75" customHeight="1">
      <c r="B165" s="4" t="s">
        <v>363</v>
      </c>
      <c r="C165" s="4" t="s">
        <v>381</v>
      </c>
      <c r="D165" s="4">
        <v>6.0</v>
      </c>
    </row>
    <row r="166" ht="15.75" customHeight="1">
      <c r="B166" s="4" t="s">
        <v>363</v>
      </c>
      <c r="C166" s="4" t="s">
        <v>382</v>
      </c>
      <c r="D166" s="4">
        <v>43.0</v>
      </c>
    </row>
    <row r="167" ht="15.75" customHeight="1">
      <c r="B167" s="4" t="s">
        <v>363</v>
      </c>
      <c r="C167" s="4" t="s">
        <v>383</v>
      </c>
      <c r="D167" s="4">
        <v>4.0</v>
      </c>
    </row>
    <row r="168" ht="15.75" customHeight="1">
      <c r="B168" s="4" t="s">
        <v>363</v>
      </c>
      <c r="C168" s="4" t="s">
        <v>384</v>
      </c>
      <c r="D168" s="4">
        <v>4.0</v>
      </c>
    </row>
    <row r="169" ht="15.75" customHeight="1">
      <c r="B169" s="4" t="s">
        <v>363</v>
      </c>
      <c r="C169" s="4" t="s">
        <v>385</v>
      </c>
      <c r="D169" s="4">
        <v>96.0</v>
      </c>
    </row>
    <row r="170" ht="15.75" customHeight="1">
      <c r="B170" s="4" t="s">
        <v>363</v>
      </c>
      <c r="C170" s="4" t="s">
        <v>386</v>
      </c>
      <c r="D170" s="4">
        <v>8.0</v>
      </c>
    </row>
    <row r="171" ht="15.75" customHeight="1">
      <c r="B171" s="4" t="s">
        <v>363</v>
      </c>
      <c r="C171" s="4" t="s">
        <v>387</v>
      </c>
      <c r="D171" s="4">
        <v>1.0</v>
      </c>
    </row>
    <row r="172" ht="15.75" customHeight="1">
      <c r="B172" s="4" t="s">
        <v>363</v>
      </c>
      <c r="C172" s="4" t="s">
        <v>388</v>
      </c>
      <c r="D172" s="4">
        <v>46.0</v>
      </c>
    </row>
    <row r="173" ht="15.75" customHeight="1">
      <c r="B173" s="4" t="s">
        <v>363</v>
      </c>
      <c r="C173" s="4" t="s">
        <v>389</v>
      </c>
      <c r="D173" s="4">
        <v>11.0</v>
      </c>
    </row>
    <row r="174" ht="15.75" customHeight="1">
      <c r="B174" s="4" t="s">
        <v>363</v>
      </c>
      <c r="C174" s="4" t="s">
        <v>390</v>
      </c>
      <c r="D174" s="4">
        <v>11.0</v>
      </c>
    </row>
    <row r="175" ht="15.75" customHeight="1">
      <c r="B175" s="4" t="s">
        <v>363</v>
      </c>
      <c r="C175" s="4" t="s">
        <v>391</v>
      </c>
      <c r="D175" s="4">
        <v>44.0</v>
      </c>
    </row>
    <row r="176" ht="15.75" customHeight="1">
      <c r="B176" s="4" t="s">
        <v>363</v>
      </c>
      <c r="C176" s="4" t="s">
        <v>392</v>
      </c>
      <c r="D176" s="4">
        <v>29.0</v>
      </c>
    </row>
    <row r="177" ht="15.75" customHeight="1">
      <c r="B177" s="4" t="s">
        <v>363</v>
      </c>
      <c r="C177" s="4" t="s">
        <v>393</v>
      </c>
      <c r="D177" s="4">
        <v>57.0</v>
      </c>
    </row>
    <row r="178" ht="15.75" customHeight="1">
      <c r="B178" s="4" t="s">
        <v>363</v>
      </c>
      <c r="C178" s="4" t="s">
        <v>394</v>
      </c>
      <c r="D178" s="4">
        <v>4.0</v>
      </c>
    </row>
    <row r="179" ht="15.75" customHeight="1">
      <c r="B179" s="4" t="s">
        <v>363</v>
      </c>
      <c r="C179" s="4" t="s">
        <v>395</v>
      </c>
      <c r="D179" s="4">
        <v>18.0</v>
      </c>
    </row>
    <row r="180" ht="15.75" customHeight="1">
      <c r="B180" s="4" t="s">
        <v>363</v>
      </c>
      <c r="C180" s="4" t="s">
        <v>396</v>
      </c>
      <c r="D180" s="4">
        <v>60.0</v>
      </c>
    </row>
    <row r="181" ht="15.75" customHeight="1">
      <c r="B181" s="4" t="s">
        <v>363</v>
      </c>
      <c r="C181" s="4" t="s">
        <v>397</v>
      </c>
      <c r="D181" s="4">
        <v>251.0</v>
      </c>
    </row>
    <row r="182" ht="15.75" customHeight="1">
      <c r="B182" s="4" t="s">
        <v>363</v>
      </c>
      <c r="C182" s="4" t="s">
        <v>398</v>
      </c>
      <c r="D182" s="4">
        <v>2.0</v>
      </c>
    </row>
    <row r="183" ht="15.75" customHeight="1">
      <c r="B183" s="4" t="s">
        <v>363</v>
      </c>
      <c r="C183" s="4" t="s">
        <v>399</v>
      </c>
      <c r="D183" s="4">
        <v>17.0</v>
      </c>
    </row>
    <row r="184" ht="15.75" customHeight="1">
      <c r="B184" s="4" t="s">
        <v>363</v>
      </c>
      <c r="C184" s="4" t="s">
        <v>400</v>
      </c>
      <c r="D184" s="4">
        <v>3.0</v>
      </c>
    </row>
    <row r="185" ht="15.75" customHeight="1">
      <c r="B185" s="4" t="s">
        <v>401</v>
      </c>
      <c r="C185" s="4"/>
      <c r="D185" s="4">
        <v>5125.0</v>
      </c>
    </row>
    <row r="186" ht="15.75" customHeight="1">
      <c r="B186" s="4" t="s">
        <v>402</v>
      </c>
      <c r="C186" s="4" t="s">
        <v>403</v>
      </c>
      <c r="D186" s="4">
        <v>613.0</v>
      </c>
    </row>
    <row r="187" ht="15.75" customHeight="1">
      <c r="B187" s="4" t="s">
        <v>402</v>
      </c>
      <c r="C187" s="4" t="s">
        <v>404</v>
      </c>
      <c r="D187" s="4">
        <v>20.0</v>
      </c>
    </row>
    <row r="188" ht="15.75" customHeight="1">
      <c r="B188" s="4" t="s">
        <v>402</v>
      </c>
      <c r="C188" s="4" t="s">
        <v>405</v>
      </c>
      <c r="D188" s="4">
        <v>7.0</v>
      </c>
    </row>
    <row r="189" ht="15.75" customHeight="1">
      <c r="B189" s="4" t="s">
        <v>402</v>
      </c>
      <c r="C189" s="4" t="s">
        <v>406</v>
      </c>
      <c r="D189" s="4">
        <v>18.0</v>
      </c>
    </row>
    <row r="190" ht="15.75" customHeight="1">
      <c r="B190" s="4" t="s">
        <v>402</v>
      </c>
      <c r="C190" s="4" t="s">
        <v>407</v>
      </c>
      <c r="D190" s="4">
        <v>5.0</v>
      </c>
    </row>
    <row r="191" ht="15.75" customHeight="1">
      <c r="B191" s="4" t="s">
        <v>402</v>
      </c>
      <c r="C191" s="4" t="s">
        <v>408</v>
      </c>
      <c r="D191" s="4">
        <v>1.0</v>
      </c>
    </row>
    <row r="192" ht="15.75" customHeight="1">
      <c r="B192" s="4" t="s">
        <v>402</v>
      </c>
      <c r="C192" s="4" t="s">
        <v>409</v>
      </c>
      <c r="D192" s="4">
        <v>2.0</v>
      </c>
    </row>
    <row r="193" ht="15.75" customHeight="1">
      <c r="B193" s="4" t="s">
        <v>402</v>
      </c>
      <c r="C193" s="4" t="s">
        <v>410</v>
      </c>
      <c r="D193" s="4">
        <v>50.0</v>
      </c>
    </row>
    <row r="194" ht="15.75" customHeight="1">
      <c r="B194" s="4" t="s">
        <v>402</v>
      </c>
      <c r="C194" s="4" t="s">
        <v>411</v>
      </c>
      <c r="D194" s="4">
        <v>19.0</v>
      </c>
    </row>
    <row r="195" ht="15.75" customHeight="1">
      <c r="B195" s="4" t="s">
        <v>402</v>
      </c>
      <c r="C195" s="4" t="s">
        <v>412</v>
      </c>
      <c r="D195" s="4">
        <v>105.0</v>
      </c>
    </row>
    <row r="196" ht="15.75" customHeight="1">
      <c r="B196" s="4" t="s">
        <v>402</v>
      </c>
      <c r="C196" s="4" t="s">
        <v>413</v>
      </c>
      <c r="D196" s="4">
        <v>4.0</v>
      </c>
    </row>
    <row r="197" ht="15.75" customHeight="1">
      <c r="B197" s="4" t="s">
        <v>402</v>
      </c>
      <c r="C197" s="4" t="s">
        <v>414</v>
      </c>
      <c r="D197" s="4">
        <v>1.0</v>
      </c>
    </row>
    <row r="198" ht="15.75" customHeight="1">
      <c r="B198" s="4" t="s">
        <v>402</v>
      </c>
      <c r="C198" s="4" t="s">
        <v>415</v>
      </c>
      <c r="D198" s="4">
        <v>4.0</v>
      </c>
    </row>
    <row r="199" ht="15.75" customHeight="1">
      <c r="B199" s="4" t="s">
        <v>402</v>
      </c>
      <c r="C199" s="4" t="s">
        <v>416</v>
      </c>
      <c r="D199" s="4">
        <v>1.0</v>
      </c>
    </row>
    <row r="200" ht="15.75" customHeight="1">
      <c r="B200" s="4" t="s">
        <v>402</v>
      </c>
      <c r="C200" s="4" t="s">
        <v>417</v>
      </c>
      <c r="D200" s="4">
        <v>34.0</v>
      </c>
    </row>
    <row r="201" ht="15.75" customHeight="1">
      <c r="B201" s="4" t="s">
        <v>402</v>
      </c>
      <c r="C201" s="4" t="s">
        <v>418</v>
      </c>
      <c r="D201" s="4">
        <v>7.0</v>
      </c>
    </row>
    <row r="202" ht="15.75" customHeight="1">
      <c r="B202" s="4" t="s">
        <v>402</v>
      </c>
      <c r="C202" s="4" t="s">
        <v>419</v>
      </c>
      <c r="D202" s="4">
        <v>1.0</v>
      </c>
    </row>
    <row r="203" ht="15.75" customHeight="1">
      <c r="B203" s="4" t="s">
        <v>402</v>
      </c>
      <c r="C203" s="4" t="s">
        <v>420</v>
      </c>
      <c r="D203" s="4">
        <v>419.0</v>
      </c>
    </row>
    <row r="204" ht="15.75" customHeight="1">
      <c r="B204" s="4" t="s">
        <v>402</v>
      </c>
      <c r="C204" s="4" t="s">
        <v>421</v>
      </c>
      <c r="D204" s="4">
        <v>12.0</v>
      </c>
    </row>
    <row r="205" ht="15.75" customHeight="1">
      <c r="B205" s="4" t="s">
        <v>402</v>
      </c>
      <c r="C205" s="4" t="s">
        <v>422</v>
      </c>
      <c r="D205" s="4">
        <v>3.0</v>
      </c>
    </row>
    <row r="206" ht="15.75" customHeight="1">
      <c r="B206" s="4" t="s">
        <v>402</v>
      </c>
      <c r="C206" s="4" t="s">
        <v>423</v>
      </c>
      <c r="D206" s="4">
        <v>3.0</v>
      </c>
    </row>
    <row r="207" ht="15.75" customHeight="1">
      <c r="B207" s="4" t="s">
        <v>402</v>
      </c>
      <c r="C207" s="4" t="s">
        <v>424</v>
      </c>
      <c r="D207" s="4">
        <v>7.0</v>
      </c>
    </row>
    <row r="208" ht="15.75" customHeight="1">
      <c r="B208" s="4" t="s">
        <v>402</v>
      </c>
      <c r="C208" s="4" t="s">
        <v>425</v>
      </c>
      <c r="D208" s="4">
        <v>7.0</v>
      </c>
    </row>
    <row r="209" ht="15.75" customHeight="1">
      <c r="B209" s="4" t="s">
        <v>402</v>
      </c>
      <c r="C209" s="4" t="s">
        <v>426</v>
      </c>
      <c r="D209" s="4">
        <v>5.0</v>
      </c>
    </row>
    <row r="210" ht="15.75" customHeight="1">
      <c r="B210" s="4" t="s">
        <v>402</v>
      </c>
      <c r="C210" s="4" t="s">
        <v>427</v>
      </c>
      <c r="D210" s="4">
        <v>3.0</v>
      </c>
    </row>
    <row r="211" ht="15.75" customHeight="1">
      <c r="B211" s="4" t="s">
        <v>402</v>
      </c>
      <c r="C211" s="4" t="s">
        <v>428</v>
      </c>
      <c r="D211" s="4">
        <v>6.0</v>
      </c>
    </row>
    <row r="212" ht="15.75" customHeight="1">
      <c r="B212" s="4" t="s">
        <v>402</v>
      </c>
      <c r="C212" s="4" t="s">
        <v>429</v>
      </c>
      <c r="D212" s="4">
        <v>1.0</v>
      </c>
    </row>
    <row r="213" ht="15.75" customHeight="1">
      <c r="B213" s="4" t="s">
        <v>402</v>
      </c>
      <c r="C213" s="4" t="s">
        <v>430</v>
      </c>
      <c r="D213" s="4">
        <v>118.0</v>
      </c>
    </row>
    <row r="214" ht="15.75" customHeight="1">
      <c r="B214" s="4" t="s">
        <v>402</v>
      </c>
      <c r="C214" s="4" t="s">
        <v>431</v>
      </c>
      <c r="D214" s="4">
        <v>1.0</v>
      </c>
    </row>
    <row r="215" ht="15.75" customHeight="1">
      <c r="B215" s="4" t="s">
        <v>402</v>
      </c>
      <c r="C215" s="4" t="s">
        <v>432</v>
      </c>
      <c r="D215" s="4">
        <v>1.0</v>
      </c>
    </row>
    <row r="216" ht="15.75" customHeight="1">
      <c r="B216" s="4" t="s">
        <v>402</v>
      </c>
      <c r="C216" s="4" t="s">
        <v>433</v>
      </c>
      <c r="D216" s="4">
        <v>4.0</v>
      </c>
    </row>
    <row r="217" ht="15.75" customHeight="1">
      <c r="B217" s="4" t="s">
        <v>402</v>
      </c>
      <c r="C217" s="4" t="s">
        <v>434</v>
      </c>
      <c r="D217" s="4">
        <v>3.0</v>
      </c>
    </row>
    <row r="218" ht="15.75" customHeight="1">
      <c r="B218" s="4" t="s">
        <v>402</v>
      </c>
      <c r="C218" s="4" t="s">
        <v>435</v>
      </c>
      <c r="D218" s="4">
        <v>201.0</v>
      </c>
    </row>
    <row r="219" ht="15.75" customHeight="1">
      <c r="B219" s="4" t="s">
        <v>402</v>
      </c>
      <c r="C219" s="4" t="s">
        <v>436</v>
      </c>
      <c r="D219" s="4">
        <v>1.0</v>
      </c>
    </row>
    <row r="220" ht="15.75" customHeight="1">
      <c r="B220" s="4" t="s">
        <v>402</v>
      </c>
      <c r="C220" s="4" t="s">
        <v>437</v>
      </c>
      <c r="D220" s="4">
        <v>9.0</v>
      </c>
    </row>
    <row r="221" ht="15.75" customHeight="1">
      <c r="B221" s="4" t="s">
        <v>402</v>
      </c>
      <c r="C221" s="4" t="s">
        <v>438</v>
      </c>
      <c r="D221" s="4">
        <v>21.0</v>
      </c>
    </row>
    <row r="222" ht="15.75" customHeight="1">
      <c r="B222" s="4" t="s">
        <v>402</v>
      </c>
      <c r="C222" s="4" t="s">
        <v>439</v>
      </c>
      <c r="D222" s="4">
        <v>3.0</v>
      </c>
    </row>
    <row r="223" ht="15.75" customHeight="1">
      <c r="B223" s="4" t="s">
        <v>402</v>
      </c>
      <c r="C223" s="4" t="s">
        <v>440</v>
      </c>
      <c r="D223" s="4">
        <v>82.0</v>
      </c>
    </row>
    <row r="224" ht="15.75" customHeight="1">
      <c r="B224" s="4" t="s">
        <v>402</v>
      </c>
      <c r="C224" s="4" t="s">
        <v>441</v>
      </c>
      <c r="D224" s="4">
        <v>1.0</v>
      </c>
    </row>
    <row r="225" ht="15.75" customHeight="1">
      <c r="B225" s="4" t="s">
        <v>402</v>
      </c>
      <c r="C225" s="4" t="s">
        <v>442</v>
      </c>
      <c r="D225" s="4">
        <v>2.0</v>
      </c>
    </row>
    <row r="226" ht="15.75" customHeight="1">
      <c r="B226" s="4" t="s">
        <v>402</v>
      </c>
      <c r="C226" s="4" t="s">
        <v>443</v>
      </c>
      <c r="D226" s="4">
        <v>2.0</v>
      </c>
    </row>
    <row r="227" ht="15.75" customHeight="1">
      <c r="B227" s="4" t="s">
        <v>402</v>
      </c>
      <c r="C227" s="4" t="s">
        <v>444</v>
      </c>
      <c r="D227" s="4">
        <v>6.0</v>
      </c>
    </row>
    <row r="228" ht="15.75" customHeight="1">
      <c r="B228" s="4" t="s">
        <v>402</v>
      </c>
      <c r="C228" s="4" t="s">
        <v>445</v>
      </c>
      <c r="D228" s="4">
        <v>52.0</v>
      </c>
    </row>
    <row r="229" ht="15.75" customHeight="1">
      <c r="B229" s="4" t="s">
        <v>402</v>
      </c>
      <c r="C229" s="4" t="s">
        <v>446</v>
      </c>
      <c r="D229" s="4">
        <v>2.0</v>
      </c>
    </row>
    <row r="230" ht="15.75" customHeight="1">
      <c r="B230" s="4" t="s">
        <v>402</v>
      </c>
      <c r="C230" s="4" t="s">
        <v>447</v>
      </c>
      <c r="D230" s="4">
        <v>9.0</v>
      </c>
    </row>
    <row r="231" ht="15.75" customHeight="1">
      <c r="B231" s="4" t="s">
        <v>402</v>
      </c>
      <c r="C231" s="4" t="s">
        <v>448</v>
      </c>
      <c r="D231" s="4">
        <v>72.0</v>
      </c>
    </row>
    <row r="232" ht="15.75" customHeight="1">
      <c r="B232" s="4" t="s">
        <v>402</v>
      </c>
      <c r="C232" s="4" t="s">
        <v>449</v>
      </c>
      <c r="D232" s="4">
        <v>1.0</v>
      </c>
    </row>
    <row r="233" ht="15.75" customHeight="1">
      <c r="B233" s="4" t="s">
        <v>402</v>
      </c>
      <c r="C233" s="4" t="s">
        <v>450</v>
      </c>
      <c r="D233" s="4">
        <v>22.0</v>
      </c>
    </row>
    <row r="234" ht="15.75" customHeight="1">
      <c r="B234" s="4" t="s">
        <v>402</v>
      </c>
      <c r="C234" s="4" t="s">
        <v>451</v>
      </c>
      <c r="D234" s="4">
        <v>48.0</v>
      </c>
    </row>
    <row r="235" ht="15.75" customHeight="1">
      <c r="B235" s="4" t="s">
        <v>402</v>
      </c>
      <c r="C235" s="4" t="s">
        <v>452</v>
      </c>
      <c r="D235" s="4">
        <v>23.0</v>
      </c>
    </row>
    <row r="236" ht="15.75" customHeight="1">
      <c r="B236" s="4" t="s">
        <v>402</v>
      </c>
      <c r="C236" s="4" t="s">
        <v>453</v>
      </c>
      <c r="D236" s="4">
        <v>16.0</v>
      </c>
    </row>
    <row r="237" ht="15.75" customHeight="1">
      <c r="B237" s="4" t="s">
        <v>402</v>
      </c>
      <c r="C237" s="4" t="s">
        <v>454</v>
      </c>
      <c r="D237" s="4">
        <v>8.0</v>
      </c>
    </row>
    <row r="238" ht="15.75" customHeight="1">
      <c r="B238" s="4" t="s">
        <v>402</v>
      </c>
      <c r="C238" s="4" t="s">
        <v>455</v>
      </c>
      <c r="D238" s="4">
        <v>1.0</v>
      </c>
    </row>
    <row r="239" ht="15.75" customHeight="1">
      <c r="B239" s="4" t="s">
        <v>402</v>
      </c>
      <c r="C239" s="4" t="s">
        <v>456</v>
      </c>
      <c r="D239" s="4">
        <v>4.0</v>
      </c>
    </row>
    <row r="240" ht="15.75" customHeight="1">
      <c r="B240" s="4" t="s">
        <v>402</v>
      </c>
      <c r="C240" s="4" t="s">
        <v>457</v>
      </c>
      <c r="D240" s="4">
        <v>8.0</v>
      </c>
    </row>
    <row r="241" ht="15.75" customHeight="1">
      <c r="B241" s="4" t="s">
        <v>402</v>
      </c>
      <c r="C241" s="4" t="s">
        <v>458</v>
      </c>
      <c r="D241" s="4">
        <v>15.0</v>
      </c>
    </row>
    <row r="242" ht="15.75" customHeight="1">
      <c r="B242" s="4" t="s">
        <v>402</v>
      </c>
      <c r="C242" s="4" t="s">
        <v>459</v>
      </c>
      <c r="D242" s="4">
        <v>9.0</v>
      </c>
    </row>
    <row r="243" ht="15.75" customHeight="1">
      <c r="B243" s="4" t="s">
        <v>402</v>
      </c>
      <c r="C243" s="4" t="s">
        <v>460</v>
      </c>
      <c r="D243" s="4">
        <v>3.0</v>
      </c>
    </row>
    <row r="244" ht="15.75" customHeight="1">
      <c r="B244" s="4" t="s">
        <v>402</v>
      </c>
      <c r="C244" s="4" t="s">
        <v>461</v>
      </c>
      <c r="D244" s="4">
        <v>3.0</v>
      </c>
    </row>
    <row r="245" ht="15.75" customHeight="1">
      <c r="B245" s="4" t="s">
        <v>402</v>
      </c>
      <c r="C245" s="4" t="s">
        <v>462</v>
      </c>
      <c r="D245" s="4">
        <v>33.0</v>
      </c>
    </row>
    <row r="246" ht="15.75" customHeight="1">
      <c r="B246" s="4" t="s">
        <v>402</v>
      </c>
      <c r="C246" s="4" t="s">
        <v>463</v>
      </c>
      <c r="D246" s="4">
        <v>4.0</v>
      </c>
    </row>
    <row r="247" ht="15.75" customHeight="1">
      <c r="B247" s="4" t="s">
        <v>402</v>
      </c>
      <c r="C247" s="4" t="s">
        <v>464</v>
      </c>
      <c r="D247" s="4">
        <v>31.0</v>
      </c>
    </row>
    <row r="248" ht="15.75" customHeight="1">
      <c r="B248" s="4" t="s">
        <v>402</v>
      </c>
      <c r="C248" s="4" t="s">
        <v>465</v>
      </c>
      <c r="D248" s="4">
        <v>352.0</v>
      </c>
    </row>
    <row r="249" ht="15.75" customHeight="1">
      <c r="B249" s="4" t="s">
        <v>402</v>
      </c>
      <c r="C249" s="4" t="s">
        <v>466</v>
      </c>
      <c r="D249" s="4">
        <v>5.0</v>
      </c>
    </row>
    <row r="250" ht="15.75" customHeight="1">
      <c r="B250" s="4" t="s">
        <v>402</v>
      </c>
      <c r="C250" s="4" t="s">
        <v>467</v>
      </c>
      <c r="D250" s="4">
        <v>36.0</v>
      </c>
    </row>
    <row r="251" ht="15.75" customHeight="1">
      <c r="B251" s="4" t="s">
        <v>402</v>
      </c>
      <c r="C251" s="4" t="s">
        <v>468</v>
      </c>
      <c r="D251" s="4">
        <v>1.0</v>
      </c>
    </row>
    <row r="252" ht="15.75" customHeight="1">
      <c r="B252" s="4" t="s">
        <v>402</v>
      </c>
      <c r="C252" s="4" t="s">
        <v>469</v>
      </c>
      <c r="D252" s="4">
        <v>12.0</v>
      </c>
    </row>
    <row r="253" ht="15.75" customHeight="1">
      <c r="B253" s="4" t="s">
        <v>402</v>
      </c>
      <c r="C253" s="4" t="s">
        <v>470</v>
      </c>
      <c r="D253" s="4">
        <v>10.0</v>
      </c>
    </row>
    <row r="254" ht="15.75" customHeight="1">
      <c r="B254" s="4" t="s">
        <v>402</v>
      </c>
      <c r="C254" s="4" t="s">
        <v>471</v>
      </c>
      <c r="D254" s="4">
        <v>7.0</v>
      </c>
    </row>
    <row r="255" ht="15.75" customHeight="1">
      <c r="B255" s="4" t="s">
        <v>402</v>
      </c>
      <c r="C255" s="4" t="s">
        <v>472</v>
      </c>
      <c r="D255" s="4">
        <v>15.0</v>
      </c>
    </row>
    <row r="256" ht="15.75" customHeight="1">
      <c r="B256" s="4" t="s">
        <v>402</v>
      </c>
      <c r="C256" s="4" t="s">
        <v>473</v>
      </c>
      <c r="D256" s="4">
        <v>5.0</v>
      </c>
    </row>
    <row r="257" ht="15.75" customHeight="1">
      <c r="B257" s="4" t="s">
        <v>402</v>
      </c>
      <c r="C257" s="4" t="s">
        <v>474</v>
      </c>
      <c r="D257" s="4">
        <v>4.0</v>
      </c>
    </row>
    <row r="258" ht="15.75" customHeight="1">
      <c r="B258" s="4" t="s">
        <v>402</v>
      </c>
      <c r="C258" s="4" t="s">
        <v>475</v>
      </c>
      <c r="D258" s="4">
        <v>11.0</v>
      </c>
    </row>
    <row r="259" ht="15.75" customHeight="1">
      <c r="B259" s="4" t="s">
        <v>402</v>
      </c>
      <c r="C259" s="4" t="s">
        <v>476</v>
      </c>
      <c r="D259" s="4">
        <v>13.0</v>
      </c>
    </row>
    <row r="260" ht="15.75" customHeight="1">
      <c r="B260" s="4" t="s">
        <v>402</v>
      </c>
      <c r="C260" s="4" t="s">
        <v>477</v>
      </c>
      <c r="D260" s="4">
        <v>29.0</v>
      </c>
    </row>
    <row r="261" ht="15.75" customHeight="1">
      <c r="B261" s="4" t="s">
        <v>402</v>
      </c>
      <c r="C261" s="4" t="s">
        <v>478</v>
      </c>
      <c r="D261" s="4">
        <v>2.0</v>
      </c>
    </row>
    <row r="262" ht="15.75" customHeight="1">
      <c r="B262" s="4" t="s">
        <v>479</v>
      </c>
      <c r="C262" s="4"/>
      <c r="D262" s="4">
        <v>2679.0</v>
      </c>
    </row>
    <row r="263" ht="15.75" customHeight="1">
      <c r="B263" s="4" t="s">
        <v>480</v>
      </c>
      <c r="C263" s="4" t="s">
        <v>481</v>
      </c>
      <c r="D263" s="4">
        <v>1014.0</v>
      </c>
    </row>
    <row r="264" ht="15.75" customHeight="1">
      <c r="B264" s="4" t="s">
        <v>480</v>
      </c>
      <c r="C264" s="4" t="s">
        <v>482</v>
      </c>
      <c r="D264" s="4">
        <v>40.0</v>
      </c>
    </row>
    <row r="265" ht="15.75" customHeight="1">
      <c r="B265" s="4" t="s">
        <v>480</v>
      </c>
      <c r="C265" s="4" t="s">
        <v>483</v>
      </c>
      <c r="D265" s="4">
        <v>14.0</v>
      </c>
    </row>
    <row r="266" ht="15.75" customHeight="1">
      <c r="B266" s="4" t="s">
        <v>480</v>
      </c>
      <c r="C266" s="4" t="s">
        <v>484</v>
      </c>
      <c r="D266" s="4">
        <v>13.0</v>
      </c>
    </row>
    <row r="267" ht="15.75" customHeight="1">
      <c r="B267" s="4" t="s">
        <v>480</v>
      </c>
      <c r="C267" s="4" t="s">
        <v>485</v>
      </c>
      <c r="D267" s="4">
        <v>2.0</v>
      </c>
    </row>
    <row r="268" ht="15.75" customHeight="1">
      <c r="B268" s="4" t="s">
        <v>480</v>
      </c>
      <c r="C268" s="4" t="s">
        <v>486</v>
      </c>
      <c r="D268" s="4">
        <v>66.0</v>
      </c>
    </row>
    <row r="269" ht="15.75" customHeight="1">
      <c r="B269" s="4" t="s">
        <v>480</v>
      </c>
      <c r="C269" s="4" t="s">
        <v>487</v>
      </c>
      <c r="D269" s="4">
        <v>32.0</v>
      </c>
    </row>
    <row r="270" ht="15.75" customHeight="1">
      <c r="B270" s="4" t="s">
        <v>480</v>
      </c>
      <c r="C270" s="4" t="s">
        <v>488</v>
      </c>
      <c r="D270" s="4">
        <v>1.0</v>
      </c>
    </row>
    <row r="271" ht="15.75" customHeight="1">
      <c r="B271" s="4" t="s">
        <v>480</v>
      </c>
      <c r="C271" s="4" t="s">
        <v>489</v>
      </c>
      <c r="D271" s="4">
        <v>10.0</v>
      </c>
    </row>
    <row r="272" ht="15.75" customHeight="1">
      <c r="B272" s="4" t="s">
        <v>480</v>
      </c>
      <c r="C272" s="4" t="s">
        <v>490</v>
      </c>
      <c r="D272" s="4">
        <v>13.0</v>
      </c>
    </row>
    <row r="273" ht="15.75" customHeight="1">
      <c r="B273" s="4" t="s">
        <v>480</v>
      </c>
      <c r="C273" s="4" t="s">
        <v>491</v>
      </c>
      <c r="D273" s="4">
        <v>54.0</v>
      </c>
    </row>
    <row r="274" ht="15.75" customHeight="1">
      <c r="B274" s="4" t="s">
        <v>480</v>
      </c>
      <c r="C274" s="4" t="s">
        <v>492</v>
      </c>
      <c r="D274" s="4">
        <v>1.0</v>
      </c>
    </row>
    <row r="275" ht="15.75" customHeight="1">
      <c r="B275" s="4" t="s">
        <v>480</v>
      </c>
      <c r="C275" s="4" t="s">
        <v>493</v>
      </c>
      <c r="D275" s="4">
        <v>5.0</v>
      </c>
    </row>
    <row r="276" ht="15.75" customHeight="1">
      <c r="B276" s="4" t="s">
        <v>480</v>
      </c>
      <c r="C276" s="4" t="s">
        <v>494</v>
      </c>
      <c r="D276" s="4">
        <v>10.0</v>
      </c>
    </row>
    <row r="277" ht="15.75" customHeight="1">
      <c r="B277" s="4" t="s">
        <v>480</v>
      </c>
      <c r="C277" s="4" t="s">
        <v>495</v>
      </c>
      <c r="D277" s="4">
        <v>24.0</v>
      </c>
    </row>
    <row r="278" ht="15.75" customHeight="1">
      <c r="B278" s="4" t="s">
        <v>480</v>
      </c>
      <c r="C278" s="4" t="s">
        <v>496</v>
      </c>
      <c r="D278" s="4">
        <v>8.0</v>
      </c>
    </row>
    <row r="279" ht="15.75" customHeight="1">
      <c r="B279" s="4" t="s">
        <v>480</v>
      </c>
      <c r="C279" s="4" t="s">
        <v>497</v>
      </c>
      <c r="D279" s="4">
        <v>7.0</v>
      </c>
    </row>
    <row r="280" ht="15.75" customHeight="1">
      <c r="B280" s="4" t="s">
        <v>480</v>
      </c>
      <c r="C280" s="4" t="s">
        <v>498</v>
      </c>
      <c r="D280" s="4">
        <v>3.0</v>
      </c>
    </row>
    <row r="281" ht="15.75" customHeight="1">
      <c r="B281" s="4" t="s">
        <v>480</v>
      </c>
      <c r="C281" s="4" t="s">
        <v>499</v>
      </c>
      <c r="D281" s="4">
        <v>38.0</v>
      </c>
    </row>
    <row r="282" ht="15.75" customHeight="1">
      <c r="B282" s="4" t="s">
        <v>480</v>
      </c>
      <c r="C282" s="4" t="s">
        <v>500</v>
      </c>
      <c r="D282" s="4">
        <v>47.0</v>
      </c>
    </row>
    <row r="283" ht="15.75" customHeight="1">
      <c r="B283" s="4" t="s">
        <v>480</v>
      </c>
      <c r="C283" s="4" t="s">
        <v>501</v>
      </c>
      <c r="D283" s="4">
        <v>9.0</v>
      </c>
    </row>
    <row r="284" ht="15.75" customHeight="1">
      <c r="B284" s="4" t="s">
        <v>502</v>
      </c>
      <c r="C284" s="4"/>
      <c r="D284" s="4">
        <v>1411.0</v>
      </c>
    </row>
    <row r="285" ht="15.75" customHeight="1">
      <c r="B285" s="4" t="s">
        <v>503</v>
      </c>
      <c r="C285" s="4" t="s">
        <v>504</v>
      </c>
      <c r="D285" s="4">
        <v>43.0</v>
      </c>
    </row>
    <row r="286" ht="15.75" customHeight="1">
      <c r="B286" s="4" t="s">
        <v>503</v>
      </c>
      <c r="C286" s="4" t="s">
        <v>505</v>
      </c>
      <c r="D286" s="4">
        <v>1.0</v>
      </c>
    </row>
    <row r="287" ht="15.75" customHeight="1">
      <c r="B287" s="4" t="s">
        <v>503</v>
      </c>
      <c r="C287" s="4" t="s">
        <v>506</v>
      </c>
      <c r="D287" s="4">
        <v>1.0</v>
      </c>
    </row>
    <row r="288" ht="15.75" customHeight="1">
      <c r="B288" s="4" t="s">
        <v>503</v>
      </c>
      <c r="C288" s="4" t="s">
        <v>507</v>
      </c>
      <c r="D288" s="4">
        <v>1.0</v>
      </c>
    </row>
    <row r="289" ht="15.75" customHeight="1">
      <c r="B289" s="4" t="s">
        <v>503</v>
      </c>
      <c r="C289" s="4" t="s">
        <v>508</v>
      </c>
      <c r="D289" s="4">
        <v>3.0</v>
      </c>
    </row>
    <row r="290" ht="15.75" customHeight="1">
      <c r="B290" s="4" t="s">
        <v>503</v>
      </c>
      <c r="C290" s="4" t="s">
        <v>509</v>
      </c>
      <c r="D290" s="4">
        <v>6.0</v>
      </c>
    </row>
    <row r="291" ht="15.75" customHeight="1">
      <c r="B291" s="4" t="s">
        <v>503</v>
      </c>
      <c r="C291" s="4" t="s">
        <v>510</v>
      </c>
      <c r="D291" s="4">
        <v>3.0</v>
      </c>
    </row>
    <row r="292" ht="15.75" customHeight="1">
      <c r="B292" s="4" t="s">
        <v>511</v>
      </c>
      <c r="C292" s="4"/>
      <c r="D292" s="4">
        <v>58.0</v>
      </c>
    </row>
    <row r="293" ht="15.75" customHeight="1">
      <c r="B293" s="4" t="s">
        <v>512</v>
      </c>
      <c r="C293" s="4" t="s">
        <v>513</v>
      </c>
      <c r="D293" s="4">
        <v>465.0</v>
      </c>
    </row>
    <row r="294" ht="15.75" customHeight="1">
      <c r="B294" s="4" t="s">
        <v>512</v>
      </c>
      <c r="C294" s="4" t="s">
        <v>514</v>
      </c>
      <c r="D294" s="4">
        <v>69.0</v>
      </c>
    </row>
    <row r="295" ht="15.75" customHeight="1">
      <c r="B295" s="4" t="s">
        <v>512</v>
      </c>
      <c r="C295" s="4" t="s">
        <v>515</v>
      </c>
      <c r="D295" s="4">
        <v>2.0</v>
      </c>
    </row>
    <row r="296" ht="15.75" customHeight="1">
      <c r="B296" s="4" t="s">
        <v>512</v>
      </c>
      <c r="C296" s="4" t="s">
        <v>516</v>
      </c>
      <c r="D296" s="4">
        <v>6.0</v>
      </c>
    </row>
    <row r="297" ht="15.75" customHeight="1">
      <c r="B297" s="4" t="s">
        <v>512</v>
      </c>
      <c r="C297" s="4" t="s">
        <v>517</v>
      </c>
      <c r="D297" s="4">
        <v>21.0</v>
      </c>
    </row>
    <row r="298" ht="15.75" customHeight="1">
      <c r="B298" s="4" t="s">
        <v>512</v>
      </c>
      <c r="C298" s="4" t="s">
        <v>518</v>
      </c>
      <c r="D298" s="4">
        <v>28.0</v>
      </c>
    </row>
    <row r="299" ht="15.75" customHeight="1">
      <c r="B299" s="4" t="s">
        <v>512</v>
      </c>
      <c r="C299" s="4" t="s">
        <v>519</v>
      </c>
      <c r="D299" s="4">
        <v>2.0</v>
      </c>
    </row>
    <row r="300" ht="15.75" customHeight="1">
      <c r="B300" s="4" t="s">
        <v>512</v>
      </c>
      <c r="C300" s="4" t="s">
        <v>520</v>
      </c>
      <c r="D300" s="4">
        <v>4.0</v>
      </c>
    </row>
    <row r="301" ht="15.75" customHeight="1">
      <c r="B301" s="4" t="s">
        <v>512</v>
      </c>
      <c r="C301" s="4" t="s">
        <v>521</v>
      </c>
      <c r="D301" s="4">
        <v>144.0</v>
      </c>
    </row>
    <row r="302" ht="15.75" customHeight="1">
      <c r="B302" s="4" t="s">
        <v>512</v>
      </c>
      <c r="C302" s="4" t="s">
        <v>522</v>
      </c>
      <c r="D302" s="4">
        <v>9.0</v>
      </c>
    </row>
    <row r="303" ht="15.75" customHeight="1">
      <c r="B303" s="4" t="s">
        <v>512</v>
      </c>
      <c r="C303" s="4" t="s">
        <v>523</v>
      </c>
      <c r="D303" s="4">
        <v>6.0</v>
      </c>
    </row>
    <row r="304" ht="15.75" customHeight="1">
      <c r="B304" s="4" t="s">
        <v>512</v>
      </c>
      <c r="C304" s="4" t="s">
        <v>524</v>
      </c>
      <c r="D304" s="4">
        <v>1.0</v>
      </c>
    </row>
    <row r="305" ht="15.75" customHeight="1">
      <c r="B305" s="4" t="s">
        <v>512</v>
      </c>
      <c r="C305" s="4" t="s">
        <v>525</v>
      </c>
      <c r="D305" s="4">
        <v>36.0</v>
      </c>
    </row>
    <row r="306" ht="15.75" customHeight="1">
      <c r="B306" s="4" t="s">
        <v>512</v>
      </c>
      <c r="C306" s="4" t="s">
        <v>526</v>
      </c>
      <c r="D306" s="4">
        <v>13.0</v>
      </c>
    </row>
    <row r="307" ht="15.75" customHeight="1">
      <c r="B307" s="4" t="s">
        <v>512</v>
      </c>
      <c r="C307" s="4" t="s">
        <v>527</v>
      </c>
      <c r="D307" s="4">
        <v>92.0</v>
      </c>
    </row>
    <row r="308" ht="15.75" customHeight="1">
      <c r="B308" s="4" t="s">
        <v>528</v>
      </c>
      <c r="C308" s="4"/>
      <c r="D308" s="4">
        <v>898.0</v>
      </c>
    </row>
    <row r="309" ht="15.75" customHeight="1">
      <c r="B309" s="4" t="s">
        <v>529</v>
      </c>
      <c r="C309" s="4" t="s">
        <v>530</v>
      </c>
      <c r="D309" s="4">
        <v>302.0</v>
      </c>
    </row>
    <row r="310" ht="15.75" customHeight="1">
      <c r="B310" s="4" t="s">
        <v>529</v>
      </c>
      <c r="C310" s="4" t="s">
        <v>531</v>
      </c>
      <c r="D310" s="4">
        <v>2.0</v>
      </c>
    </row>
    <row r="311" ht="15.75" customHeight="1">
      <c r="B311" s="4" t="s">
        <v>529</v>
      </c>
      <c r="C311" s="4" t="s">
        <v>532</v>
      </c>
      <c r="D311" s="4">
        <v>1.0</v>
      </c>
    </row>
    <row r="312" ht="15.75" customHeight="1">
      <c r="B312" s="4" t="s">
        <v>529</v>
      </c>
      <c r="C312" s="4" t="s">
        <v>533</v>
      </c>
      <c r="D312" s="4">
        <v>27.0</v>
      </c>
    </row>
    <row r="313" ht="15.75" customHeight="1">
      <c r="B313" s="4" t="s">
        <v>529</v>
      </c>
      <c r="C313" s="4" t="s">
        <v>534</v>
      </c>
      <c r="D313" s="4">
        <v>5.0</v>
      </c>
    </row>
    <row r="314" ht="15.75" customHeight="1">
      <c r="B314" s="4" t="s">
        <v>529</v>
      </c>
      <c r="C314" s="4" t="s">
        <v>535</v>
      </c>
      <c r="D314" s="4">
        <v>1.0</v>
      </c>
    </row>
    <row r="315" ht="15.75" customHeight="1">
      <c r="B315" s="4" t="s">
        <v>529</v>
      </c>
      <c r="C315" s="4" t="s">
        <v>536</v>
      </c>
      <c r="D315" s="4">
        <v>9.0</v>
      </c>
    </row>
    <row r="316" ht="15.75" customHeight="1">
      <c r="B316" s="4" t="s">
        <v>529</v>
      </c>
      <c r="C316" s="4" t="s">
        <v>537</v>
      </c>
      <c r="D316" s="4">
        <v>3.0</v>
      </c>
    </row>
    <row r="317" ht="15.75" customHeight="1">
      <c r="B317" s="4" t="s">
        <v>529</v>
      </c>
      <c r="C317" s="4" t="s">
        <v>538</v>
      </c>
      <c r="D317" s="4">
        <v>1.0</v>
      </c>
    </row>
    <row r="318" ht="15.75" customHeight="1">
      <c r="B318" s="4" t="s">
        <v>529</v>
      </c>
      <c r="C318" s="4" t="s">
        <v>539</v>
      </c>
      <c r="D318" s="4">
        <v>4.0</v>
      </c>
    </row>
    <row r="319" ht="15.75" customHeight="1">
      <c r="B319" s="4" t="s">
        <v>529</v>
      </c>
      <c r="C319" s="4" t="s">
        <v>540</v>
      </c>
      <c r="D319" s="4">
        <v>29.0</v>
      </c>
    </row>
    <row r="320" ht="15.75" customHeight="1">
      <c r="B320" s="4" t="s">
        <v>529</v>
      </c>
      <c r="C320" s="4" t="s">
        <v>541</v>
      </c>
      <c r="D320" s="4">
        <v>3.0</v>
      </c>
    </row>
    <row r="321" ht="15.75" customHeight="1">
      <c r="B321" s="4" t="s">
        <v>529</v>
      </c>
      <c r="C321" s="4" t="s">
        <v>542</v>
      </c>
      <c r="D321" s="4">
        <v>2.0</v>
      </c>
    </row>
    <row r="322" ht="15.75" customHeight="1">
      <c r="B322" s="4" t="s">
        <v>529</v>
      </c>
      <c r="C322" s="4" t="s">
        <v>543</v>
      </c>
      <c r="D322" s="4">
        <v>7.0</v>
      </c>
    </row>
    <row r="323" ht="15.75" customHeight="1">
      <c r="B323" s="4" t="s">
        <v>529</v>
      </c>
      <c r="C323" s="4" t="s">
        <v>544</v>
      </c>
      <c r="D323" s="4">
        <v>47.0</v>
      </c>
    </row>
    <row r="324" ht="15.75" customHeight="1">
      <c r="B324" s="4" t="s">
        <v>529</v>
      </c>
      <c r="C324" s="4" t="s">
        <v>545</v>
      </c>
      <c r="D324" s="4">
        <v>134.0</v>
      </c>
    </row>
    <row r="325" ht="15.75" customHeight="1">
      <c r="B325" s="4" t="s">
        <v>529</v>
      </c>
      <c r="C325" s="4" t="s">
        <v>546</v>
      </c>
      <c r="D325" s="4">
        <v>1.0</v>
      </c>
    </row>
    <row r="326" ht="15.75" customHeight="1">
      <c r="B326" s="4" t="s">
        <v>529</v>
      </c>
      <c r="C326" s="4" t="s">
        <v>547</v>
      </c>
      <c r="D326" s="4">
        <v>1.0</v>
      </c>
    </row>
    <row r="327" ht="15.75" customHeight="1">
      <c r="B327" s="4" t="s">
        <v>529</v>
      </c>
      <c r="C327" s="4" t="s">
        <v>548</v>
      </c>
      <c r="D327" s="4">
        <v>106.0</v>
      </c>
    </row>
    <row r="328" ht="15.75" customHeight="1">
      <c r="B328" s="4" t="s">
        <v>529</v>
      </c>
      <c r="C328" s="4" t="s">
        <v>549</v>
      </c>
      <c r="D328" s="4">
        <v>1.0</v>
      </c>
    </row>
    <row r="329" ht="15.75" customHeight="1">
      <c r="B329" s="4" t="s">
        <v>529</v>
      </c>
      <c r="C329" s="4" t="s">
        <v>550</v>
      </c>
      <c r="D329" s="4">
        <v>4.0</v>
      </c>
    </row>
    <row r="330" ht="15.75" customHeight="1">
      <c r="B330" s="4" t="s">
        <v>529</v>
      </c>
      <c r="C330" s="4" t="s">
        <v>551</v>
      </c>
      <c r="D330" s="4">
        <v>25.0</v>
      </c>
    </row>
    <row r="331" ht="15.75" customHeight="1">
      <c r="B331" s="4" t="s">
        <v>529</v>
      </c>
      <c r="C331" s="4" t="s">
        <v>552</v>
      </c>
      <c r="D331" s="4">
        <v>5.0</v>
      </c>
    </row>
    <row r="332" ht="15.75" customHeight="1">
      <c r="B332" s="4" t="s">
        <v>529</v>
      </c>
      <c r="C332" s="4" t="s">
        <v>553</v>
      </c>
      <c r="D332" s="4">
        <v>19.0</v>
      </c>
    </row>
    <row r="333" ht="15.75" customHeight="1">
      <c r="B333" s="4" t="s">
        <v>554</v>
      </c>
      <c r="C333" s="4"/>
      <c r="D333" s="4">
        <v>739.0</v>
      </c>
    </row>
    <row r="334" ht="15.75" customHeight="1">
      <c r="B334" s="4" t="s">
        <v>555</v>
      </c>
      <c r="C334" s="4" t="s">
        <v>556</v>
      </c>
      <c r="D334" s="4">
        <v>938.0</v>
      </c>
    </row>
    <row r="335" ht="15.75" customHeight="1">
      <c r="B335" s="4" t="s">
        <v>555</v>
      </c>
      <c r="C335" s="4" t="s">
        <v>557</v>
      </c>
      <c r="D335" s="4">
        <v>250.0</v>
      </c>
    </row>
    <row r="336" ht="15.75" customHeight="1">
      <c r="B336" s="4" t="s">
        <v>555</v>
      </c>
      <c r="C336" s="4" t="s">
        <v>558</v>
      </c>
      <c r="D336" s="4">
        <v>148.0</v>
      </c>
    </row>
    <row r="337" ht="15.75" customHeight="1">
      <c r="B337" s="4" t="s">
        <v>555</v>
      </c>
      <c r="C337" s="4" t="s">
        <v>559</v>
      </c>
      <c r="D337" s="4">
        <v>11.0</v>
      </c>
    </row>
    <row r="338" ht="15.75" customHeight="1">
      <c r="B338" s="4" t="s">
        <v>555</v>
      </c>
      <c r="C338" s="4" t="s">
        <v>560</v>
      </c>
      <c r="D338" s="4">
        <v>69.0</v>
      </c>
    </row>
    <row r="339" ht="15.75" customHeight="1">
      <c r="B339" s="4" t="s">
        <v>555</v>
      </c>
      <c r="C339" s="4" t="s">
        <v>561</v>
      </c>
      <c r="D339" s="4">
        <v>47.0</v>
      </c>
    </row>
    <row r="340" ht="15.75" customHeight="1">
      <c r="B340" s="4" t="s">
        <v>555</v>
      </c>
      <c r="C340" s="4" t="s">
        <v>562</v>
      </c>
      <c r="D340" s="4">
        <v>48.0</v>
      </c>
    </row>
    <row r="341" ht="15.75" customHeight="1">
      <c r="B341" s="4" t="s">
        <v>555</v>
      </c>
      <c r="C341" s="4" t="s">
        <v>563</v>
      </c>
      <c r="D341" s="4">
        <v>40.0</v>
      </c>
    </row>
    <row r="342" ht="15.75" customHeight="1">
      <c r="B342" s="4" t="s">
        <v>555</v>
      </c>
      <c r="C342" s="4" t="s">
        <v>564</v>
      </c>
      <c r="D342" s="4">
        <v>93.0</v>
      </c>
    </row>
    <row r="343" ht="15.75" customHeight="1">
      <c r="B343" s="4" t="s">
        <v>555</v>
      </c>
      <c r="C343" s="4" t="s">
        <v>565</v>
      </c>
      <c r="D343" s="4">
        <v>15.0</v>
      </c>
    </row>
    <row r="344" ht="15.75" customHeight="1">
      <c r="B344" s="4" t="s">
        <v>555</v>
      </c>
      <c r="C344" s="4" t="s">
        <v>566</v>
      </c>
      <c r="D344" s="4">
        <v>43.0</v>
      </c>
    </row>
    <row r="345" ht="15.75" customHeight="1">
      <c r="B345" s="4" t="s">
        <v>555</v>
      </c>
      <c r="C345" s="4" t="s">
        <v>567</v>
      </c>
      <c r="D345" s="4">
        <v>12.0</v>
      </c>
    </row>
    <row r="346" ht="15.75" customHeight="1">
      <c r="B346" s="4" t="s">
        <v>555</v>
      </c>
      <c r="C346" s="4" t="s">
        <v>568</v>
      </c>
      <c r="D346" s="4">
        <v>4.0</v>
      </c>
    </row>
    <row r="347" ht="15.75" customHeight="1">
      <c r="B347" s="4" t="s">
        <v>555</v>
      </c>
      <c r="C347" s="4" t="s">
        <v>569</v>
      </c>
      <c r="D347" s="4">
        <v>33.0</v>
      </c>
    </row>
    <row r="348" ht="15.75" customHeight="1">
      <c r="B348" s="4" t="s">
        <v>555</v>
      </c>
      <c r="C348" s="4" t="s">
        <v>570</v>
      </c>
      <c r="D348" s="4">
        <v>34.0</v>
      </c>
    </row>
    <row r="349" ht="15.75" customHeight="1">
      <c r="B349" s="4" t="s">
        <v>555</v>
      </c>
      <c r="C349" s="4" t="s">
        <v>571</v>
      </c>
      <c r="D349" s="4">
        <v>86.0</v>
      </c>
    </row>
    <row r="350" ht="15.75" customHeight="1">
      <c r="B350" s="4" t="s">
        <v>555</v>
      </c>
      <c r="C350" s="4" t="s">
        <v>572</v>
      </c>
      <c r="D350" s="4">
        <v>50.0</v>
      </c>
    </row>
    <row r="351" ht="15.75" customHeight="1">
      <c r="B351" s="4" t="s">
        <v>555</v>
      </c>
      <c r="C351" s="4" t="s">
        <v>573</v>
      </c>
      <c r="D351" s="4">
        <v>13.0</v>
      </c>
    </row>
    <row r="352" ht="15.75" customHeight="1">
      <c r="B352" s="4" t="s">
        <v>555</v>
      </c>
      <c r="C352" s="4" t="s">
        <v>574</v>
      </c>
      <c r="D352" s="4">
        <v>7.0</v>
      </c>
    </row>
    <row r="353" ht="15.75" customHeight="1">
      <c r="B353" s="4" t="s">
        <v>555</v>
      </c>
      <c r="C353" s="4" t="s">
        <v>575</v>
      </c>
      <c r="D353" s="4">
        <v>15.0</v>
      </c>
    </row>
    <row r="354" ht="15.75" customHeight="1">
      <c r="B354" s="4" t="s">
        <v>555</v>
      </c>
      <c r="C354" s="4" t="s">
        <v>576</v>
      </c>
      <c r="D354" s="4">
        <v>138.0</v>
      </c>
    </row>
    <row r="355" ht="15.75" customHeight="1">
      <c r="B355" s="4" t="s">
        <v>555</v>
      </c>
      <c r="C355" s="4" t="s">
        <v>577</v>
      </c>
      <c r="D355" s="4">
        <v>20.0</v>
      </c>
    </row>
    <row r="356" ht="15.75" customHeight="1">
      <c r="B356" s="4" t="s">
        <v>555</v>
      </c>
      <c r="C356" s="4" t="s">
        <v>578</v>
      </c>
      <c r="D356" s="4">
        <v>33.0</v>
      </c>
    </row>
    <row r="357" ht="15.75" customHeight="1">
      <c r="B357" s="4" t="s">
        <v>555</v>
      </c>
      <c r="C357" s="4" t="s">
        <v>579</v>
      </c>
      <c r="D357" s="4">
        <v>124.0</v>
      </c>
    </row>
    <row r="358" ht="15.75" customHeight="1">
      <c r="B358" s="4" t="s">
        <v>555</v>
      </c>
      <c r="C358" s="4" t="s">
        <v>580</v>
      </c>
      <c r="D358" s="4">
        <v>19.0</v>
      </c>
    </row>
    <row r="359" ht="15.75" customHeight="1">
      <c r="B359" s="4" t="s">
        <v>581</v>
      </c>
      <c r="C359" s="4"/>
      <c r="D359" s="4">
        <v>2290.0</v>
      </c>
    </row>
    <row r="360" ht="15.75" customHeight="1">
      <c r="B360" s="4" t="s">
        <v>582</v>
      </c>
      <c r="C360" s="4" t="s">
        <v>583</v>
      </c>
      <c r="D360" s="4">
        <v>27.0</v>
      </c>
    </row>
    <row r="361" ht="15.75" customHeight="1">
      <c r="B361" s="4" t="s">
        <v>582</v>
      </c>
      <c r="C361" s="4" t="s">
        <v>584</v>
      </c>
      <c r="D361" s="4">
        <v>1.0</v>
      </c>
    </row>
    <row r="362" ht="15.75" customHeight="1">
      <c r="B362" s="4" t="s">
        <v>582</v>
      </c>
      <c r="C362" s="4" t="s">
        <v>585</v>
      </c>
      <c r="D362" s="4">
        <v>1.0</v>
      </c>
    </row>
    <row r="363" ht="15.75" customHeight="1">
      <c r="B363" s="4" t="s">
        <v>582</v>
      </c>
      <c r="C363" s="4" t="s">
        <v>586</v>
      </c>
      <c r="D363" s="4">
        <v>1.0</v>
      </c>
    </row>
    <row r="364" ht="15.75" customHeight="1">
      <c r="B364" s="4" t="s">
        <v>582</v>
      </c>
      <c r="C364" s="4" t="s">
        <v>587</v>
      </c>
      <c r="D364" s="4">
        <v>11.0</v>
      </c>
    </row>
    <row r="365" ht="15.75" customHeight="1">
      <c r="B365" s="4" t="s">
        <v>582</v>
      </c>
      <c r="C365" s="4" t="s">
        <v>588</v>
      </c>
      <c r="D365" s="4">
        <v>2.0</v>
      </c>
    </row>
    <row r="366" ht="15.75" customHeight="1">
      <c r="B366" s="4" t="s">
        <v>589</v>
      </c>
      <c r="C366" s="4"/>
      <c r="D366" s="4">
        <v>43.0</v>
      </c>
    </row>
    <row r="367" ht="15.75" customHeight="1">
      <c r="B367" s="4" t="s">
        <v>590</v>
      </c>
      <c r="C367" s="4" t="s">
        <v>591</v>
      </c>
      <c r="D367" s="4">
        <v>1160.0</v>
      </c>
    </row>
    <row r="368" ht="15.75" customHeight="1">
      <c r="B368" s="4" t="s">
        <v>590</v>
      </c>
      <c r="C368" s="4" t="s">
        <v>592</v>
      </c>
      <c r="D368" s="4">
        <v>2.0</v>
      </c>
    </row>
    <row r="369" ht="15.75" customHeight="1">
      <c r="B369" s="4" t="s">
        <v>590</v>
      </c>
      <c r="C369" s="4" t="s">
        <v>593</v>
      </c>
      <c r="D369" s="4">
        <v>3.0</v>
      </c>
    </row>
    <row r="370" ht="15.75" customHeight="1">
      <c r="B370" s="4" t="s">
        <v>590</v>
      </c>
      <c r="C370" s="4" t="s">
        <v>594</v>
      </c>
      <c r="D370" s="4">
        <v>47.0</v>
      </c>
    </row>
    <row r="371" ht="15.75" customHeight="1">
      <c r="B371" s="4" t="s">
        <v>590</v>
      </c>
      <c r="C371" s="4" t="s">
        <v>595</v>
      </c>
      <c r="D371" s="4">
        <v>2.0</v>
      </c>
    </row>
    <row r="372" ht="15.75" customHeight="1">
      <c r="B372" s="4" t="s">
        <v>590</v>
      </c>
      <c r="C372" s="4" t="s">
        <v>596</v>
      </c>
      <c r="D372" s="4">
        <v>5.0</v>
      </c>
    </row>
    <row r="373" ht="15.75" customHeight="1">
      <c r="B373" s="4" t="s">
        <v>590</v>
      </c>
      <c r="C373" s="4" t="s">
        <v>597</v>
      </c>
      <c r="D373" s="4">
        <v>45.0</v>
      </c>
    </row>
    <row r="374" ht="15.75" customHeight="1">
      <c r="B374" s="4" t="s">
        <v>590</v>
      </c>
      <c r="C374" s="4" t="s">
        <v>598</v>
      </c>
      <c r="D374" s="4">
        <v>11.0</v>
      </c>
    </row>
    <row r="375" ht="15.75" customHeight="1">
      <c r="B375" s="4" t="s">
        <v>590</v>
      </c>
      <c r="C375" s="4" t="s">
        <v>599</v>
      </c>
      <c r="D375" s="4">
        <v>1.0</v>
      </c>
    </row>
    <row r="376" ht="15.75" customHeight="1">
      <c r="B376" s="4" t="s">
        <v>590</v>
      </c>
      <c r="C376" s="4" t="s">
        <v>600</v>
      </c>
      <c r="D376" s="4">
        <v>194.0</v>
      </c>
    </row>
    <row r="377" ht="15.75" customHeight="1">
      <c r="B377" s="4" t="s">
        <v>590</v>
      </c>
      <c r="C377" s="4" t="s">
        <v>601</v>
      </c>
      <c r="D377" s="4">
        <v>5.0</v>
      </c>
    </row>
    <row r="378" ht="15.75" customHeight="1">
      <c r="B378" s="4" t="s">
        <v>590</v>
      </c>
      <c r="C378" s="4" t="s">
        <v>602</v>
      </c>
      <c r="D378" s="4">
        <v>11.0</v>
      </c>
    </row>
    <row r="379" ht="15.75" customHeight="1">
      <c r="B379" s="4" t="s">
        <v>590</v>
      </c>
      <c r="C379" s="4" t="s">
        <v>603</v>
      </c>
      <c r="D379" s="4">
        <v>29.0</v>
      </c>
    </row>
    <row r="380" ht="15.75" customHeight="1">
      <c r="B380" s="4" t="s">
        <v>590</v>
      </c>
      <c r="C380" s="4" t="s">
        <v>604</v>
      </c>
      <c r="D380" s="4">
        <v>3.0</v>
      </c>
    </row>
    <row r="381" ht="15.75" customHeight="1">
      <c r="B381" s="4" t="s">
        <v>590</v>
      </c>
      <c r="C381" s="4" t="s">
        <v>605</v>
      </c>
      <c r="D381" s="4">
        <v>2.0</v>
      </c>
    </row>
    <row r="382" ht="15.75" customHeight="1">
      <c r="B382" s="4" t="s">
        <v>590</v>
      </c>
      <c r="C382" s="4" t="s">
        <v>606</v>
      </c>
      <c r="D382" s="4">
        <v>5.0</v>
      </c>
    </row>
    <row r="383" ht="15.75" customHeight="1">
      <c r="B383" s="4" t="s">
        <v>590</v>
      </c>
      <c r="C383" s="4" t="s">
        <v>607</v>
      </c>
      <c r="D383" s="4">
        <v>2.0</v>
      </c>
    </row>
    <row r="384" ht="15.75" customHeight="1">
      <c r="B384" s="4" t="s">
        <v>590</v>
      </c>
      <c r="C384" s="4" t="s">
        <v>608</v>
      </c>
      <c r="D384" s="4">
        <v>11.0</v>
      </c>
    </row>
    <row r="385" ht="15.75" customHeight="1">
      <c r="B385" s="4" t="s">
        <v>590</v>
      </c>
      <c r="C385" s="4" t="s">
        <v>609</v>
      </c>
      <c r="D385" s="4">
        <v>70.0</v>
      </c>
    </row>
    <row r="386" ht="15.75" customHeight="1">
      <c r="B386" s="4" t="s">
        <v>590</v>
      </c>
      <c r="C386" s="4" t="s">
        <v>610</v>
      </c>
      <c r="D386" s="4">
        <v>13.0</v>
      </c>
    </row>
    <row r="387" ht="15.75" customHeight="1">
      <c r="B387" s="4" t="s">
        <v>590</v>
      </c>
      <c r="C387" s="4" t="s">
        <v>611</v>
      </c>
      <c r="D387" s="4">
        <v>13.0</v>
      </c>
    </row>
    <row r="388" ht="15.75" customHeight="1">
      <c r="B388" s="4" t="s">
        <v>590</v>
      </c>
      <c r="C388" s="4" t="s">
        <v>612</v>
      </c>
      <c r="D388" s="4">
        <v>6.0</v>
      </c>
    </row>
    <row r="389" ht="15.75" customHeight="1">
      <c r="B389" s="4" t="s">
        <v>590</v>
      </c>
      <c r="C389" s="4" t="s">
        <v>613</v>
      </c>
      <c r="D389" s="4">
        <v>26.0</v>
      </c>
    </row>
    <row r="390" ht="15.75" customHeight="1">
      <c r="B390" s="4" t="s">
        <v>590</v>
      </c>
      <c r="C390" s="4" t="s">
        <v>614</v>
      </c>
      <c r="D390" s="4">
        <v>8.0</v>
      </c>
    </row>
    <row r="391" ht="15.75" customHeight="1">
      <c r="B391" s="4" t="s">
        <v>590</v>
      </c>
      <c r="C391" s="4" t="s">
        <v>615</v>
      </c>
      <c r="D391" s="4">
        <v>2.0</v>
      </c>
    </row>
    <row r="392" ht="15.75" customHeight="1">
      <c r="B392" s="4" t="s">
        <v>616</v>
      </c>
      <c r="C392" s="4"/>
      <c r="D392" s="4">
        <v>1676.0</v>
      </c>
    </row>
    <row r="393" ht="15.75" customHeight="1">
      <c r="B393" s="4" t="s">
        <v>617</v>
      </c>
      <c r="C393" s="4" t="s">
        <v>618</v>
      </c>
      <c r="D393" s="4">
        <v>1.0</v>
      </c>
    </row>
    <row r="394" ht="15.75" customHeight="1">
      <c r="B394" s="4" t="s">
        <v>617</v>
      </c>
      <c r="C394" s="4" t="s">
        <v>619</v>
      </c>
      <c r="D394" s="4">
        <v>11.0</v>
      </c>
    </row>
    <row r="395" ht="15.75" customHeight="1">
      <c r="B395" s="4" t="s">
        <v>617</v>
      </c>
      <c r="C395" s="4" t="s">
        <v>620</v>
      </c>
      <c r="D395" s="4">
        <v>68.0</v>
      </c>
    </row>
    <row r="396" ht="15.75" customHeight="1">
      <c r="B396" s="4" t="s">
        <v>617</v>
      </c>
      <c r="C396" s="4" t="s">
        <v>621</v>
      </c>
      <c r="D396" s="4">
        <v>6.0</v>
      </c>
    </row>
    <row r="397" ht="15.75" customHeight="1">
      <c r="B397" s="4" t="s">
        <v>617</v>
      </c>
      <c r="C397" s="4" t="s">
        <v>622</v>
      </c>
      <c r="D397" s="4">
        <v>12.0</v>
      </c>
    </row>
    <row r="398" ht="15.75" customHeight="1">
      <c r="B398" s="4" t="s">
        <v>617</v>
      </c>
      <c r="C398" s="4" t="s">
        <v>623</v>
      </c>
      <c r="D398" s="4">
        <v>16.0</v>
      </c>
    </row>
    <row r="399" ht="15.75" customHeight="1">
      <c r="B399" s="4" t="s">
        <v>617</v>
      </c>
      <c r="C399" s="4" t="s">
        <v>624</v>
      </c>
      <c r="D399" s="4">
        <v>491.0</v>
      </c>
    </row>
    <row r="400" ht="15.75" customHeight="1">
      <c r="B400" s="4" t="s">
        <v>617</v>
      </c>
      <c r="C400" s="4" t="s">
        <v>625</v>
      </c>
      <c r="D400" s="4">
        <v>6.0</v>
      </c>
    </row>
    <row r="401" ht="15.75" customHeight="1">
      <c r="B401" s="4" t="s">
        <v>617</v>
      </c>
      <c r="C401" s="4" t="s">
        <v>626</v>
      </c>
      <c r="D401" s="4">
        <v>48.0</v>
      </c>
    </row>
    <row r="402" ht="15.75" customHeight="1">
      <c r="B402" s="4" t="s">
        <v>617</v>
      </c>
      <c r="C402" s="4" t="s">
        <v>627</v>
      </c>
      <c r="D402" s="4">
        <v>1.0</v>
      </c>
    </row>
    <row r="403" ht="15.75" customHeight="1">
      <c r="B403" s="4" t="s">
        <v>617</v>
      </c>
      <c r="C403" s="4" t="s">
        <v>628</v>
      </c>
      <c r="D403" s="4">
        <v>16.0</v>
      </c>
    </row>
    <row r="404" ht="15.75" customHeight="1">
      <c r="B404" s="4" t="s">
        <v>617</v>
      </c>
      <c r="C404" s="4" t="s">
        <v>629</v>
      </c>
      <c r="D404" s="4">
        <v>1763.0</v>
      </c>
    </row>
    <row r="405" ht="15.75" customHeight="1">
      <c r="B405" s="4" t="s">
        <v>617</v>
      </c>
      <c r="C405" s="4" t="s">
        <v>630</v>
      </c>
      <c r="D405" s="4">
        <v>4.0</v>
      </c>
    </row>
    <row r="406" ht="15.75" customHeight="1">
      <c r="B406" s="4" t="s">
        <v>617</v>
      </c>
      <c r="C406" s="4" t="s">
        <v>631</v>
      </c>
      <c r="D406" s="4">
        <v>26.0</v>
      </c>
    </row>
    <row r="407" ht="15.75" customHeight="1">
      <c r="B407" s="4" t="s">
        <v>617</v>
      </c>
      <c r="C407" s="4" t="s">
        <v>632</v>
      </c>
      <c r="D407" s="4">
        <v>69.0</v>
      </c>
    </row>
    <row r="408" ht="15.75" customHeight="1">
      <c r="B408" s="4" t="s">
        <v>617</v>
      </c>
      <c r="C408" s="4" t="s">
        <v>633</v>
      </c>
      <c r="D408" s="4">
        <v>28.0</v>
      </c>
    </row>
    <row r="409" ht="15.75" customHeight="1">
      <c r="B409" s="4" t="s">
        <v>617</v>
      </c>
      <c r="C409" s="4" t="s">
        <v>634</v>
      </c>
      <c r="D409" s="4">
        <v>297.0</v>
      </c>
    </row>
    <row r="410" ht="15.75" customHeight="1">
      <c r="B410" s="4" t="s">
        <v>617</v>
      </c>
      <c r="C410" s="4" t="s">
        <v>635</v>
      </c>
      <c r="D410" s="4">
        <v>3.0</v>
      </c>
    </row>
    <row r="411" ht="15.75" customHeight="1">
      <c r="B411" s="4" t="s">
        <v>617</v>
      </c>
      <c r="C411" s="4" t="s">
        <v>636</v>
      </c>
      <c r="D411" s="4">
        <v>26.0</v>
      </c>
    </row>
    <row r="412" ht="15.75" customHeight="1">
      <c r="B412" s="4" t="s">
        <v>617</v>
      </c>
      <c r="C412" s="4" t="s">
        <v>637</v>
      </c>
      <c r="D412" s="4">
        <v>188.0</v>
      </c>
    </row>
    <row r="413" ht="15.75" customHeight="1">
      <c r="B413" s="4" t="s">
        <v>617</v>
      </c>
      <c r="C413" s="4" t="s">
        <v>638</v>
      </c>
      <c r="D413" s="4">
        <v>687.0</v>
      </c>
    </row>
    <row r="414" ht="15.75" customHeight="1">
      <c r="B414" s="4" t="s">
        <v>617</v>
      </c>
      <c r="C414" s="4" t="s">
        <v>639</v>
      </c>
      <c r="D414" s="4">
        <v>66.0</v>
      </c>
    </row>
    <row r="415" ht="15.75" customHeight="1">
      <c r="B415" s="4" t="s">
        <v>617</v>
      </c>
      <c r="C415" s="4" t="s">
        <v>640</v>
      </c>
      <c r="D415" s="4">
        <v>3.0</v>
      </c>
    </row>
    <row r="416" ht="15.75" customHeight="1">
      <c r="B416" s="4" t="s">
        <v>617</v>
      </c>
      <c r="C416" s="4" t="s">
        <v>641</v>
      </c>
      <c r="D416" s="4">
        <v>537.0</v>
      </c>
    </row>
    <row r="417" ht="15.75" customHeight="1">
      <c r="B417" s="4" t="s">
        <v>617</v>
      </c>
      <c r="C417" s="4" t="s">
        <v>642</v>
      </c>
      <c r="D417" s="4">
        <v>5.0</v>
      </c>
    </row>
    <row r="418" ht="15.75" customHeight="1">
      <c r="B418" s="4" t="s">
        <v>617</v>
      </c>
      <c r="C418" s="4" t="s">
        <v>643</v>
      </c>
      <c r="D418" s="4">
        <v>262.0</v>
      </c>
    </row>
    <row r="419" ht="15.75" customHeight="1">
      <c r="B419" s="4" t="s">
        <v>617</v>
      </c>
      <c r="C419" s="4" t="s">
        <v>644</v>
      </c>
      <c r="D419" s="4">
        <v>73.0</v>
      </c>
    </row>
    <row r="420" ht="15.75" customHeight="1">
      <c r="B420" s="4" t="s">
        <v>617</v>
      </c>
      <c r="C420" s="4" t="s">
        <v>645</v>
      </c>
      <c r="D420" s="4">
        <v>3.0</v>
      </c>
    </row>
    <row r="421" ht="15.75" customHeight="1">
      <c r="B421" s="4" t="s">
        <v>617</v>
      </c>
      <c r="C421" s="4" t="s">
        <v>646</v>
      </c>
      <c r="D421" s="4">
        <v>1.0</v>
      </c>
    </row>
    <row r="422" ht="15.75" customHeight="1">
      <c r="B422" s="4" t="s">
        <v>617</v>
      </c>
      <c r="C422" s="4" t="s">
        <v>647</v>
      </c>
      <c r="D422" s="4">
        <v>337.0</v>
      </c>
    </row>
    <row r="423" ht="15.75" customHeight="1">
      <c r="B423" s="4" t="s">
        <v>617</v>
      </c>
      <c r="C423" s="4" t="s">
        <v>648</v>
      </c>
      <c r="D423" s="4">
        <v>34.0</v>
      </c>
    </row>
    <row r="424" ht="15.75" customHeight="1">
      <c r="B424" s="4" t="s">
        <v>617</v>
      </c>
      <c r="C424" s="4" t="s">
        <v>649</v>
      </c>
      <c r="D424" s="4">
        <v>22.0</v>
      </c>
    </row>
    <row r="425" ht="15.75" customHeight="1">
      <c r="B425" s="4" t="s">
        <v>617</v>
      </c>
      <c r="C425" s="4" t="s">
        <v>650</v>
      </c>
      <c r="D425" s="4">
        <v>64.0</v>
      </c>
    </row>
    <row r="426" ht="15.75" customHeight="1">
      <c r="B426" s="4" t="s">
        <v>617</v>
      </c>
      <c r="C426" s="4" t="s">
        <v>651</v>
      </c>
      <c r="D426" s="4">
        <v>30.0</v>
      </c>
    </row>
    <row r="427" ht="15.75" customHeight="1">
      <c r="B427" s="4" t="s">
        <v>617</v>
      </c>
      <c r="C427" s="4" t="s">
        <v>652</v>
      </c>
      <c r="D427" s="4">
        <v>1.0</v>
      </c>
    </row>
    <row r="428" ht="15.75" customHeight="1">
      <c r="B428" s="4" t="s">
        <v>617</v>
      </c>
      <c r="C428" s="4" t="s">
        <v>653</v>
      </c>
      <c r="D428" s="4">
        <v>5.0</v>
      </c>
    </row>
    <row r="429" ht="15.75" customHeight="1">
      <c r="B429" s="4" t="s">
        <v>617</v>
      </c>
      <c r="C429" s="4" t="s">
        <v>654</v>
      </c>
      <c r="D429" s="4">
        <v>3.0</v>
      </c>
    </row>
    <row r="430" ht="15.75" customHeight="1">
      <c r="B430" s="4" t="s">
        <v>617</v>
      </c>
      <c r="C430" s="4" t="s">
        <v>655</v>
      </c>
      <c r="D430" s="4">
        <v>8.0</v>
      </c>
    </row>
    <row r="431" ht="15.75" customHeight="1">
      <c r="B431" s="4" t="s">
        <v>617</v>
      </c>
      <c r="C431" s="4" t="s">
        <v>656</v>
      </c>
      <c r="D431" s="4">
        <v>2.0</v>
      </c>
    </row>
    <row r="432" ht="15.75" customHeight="1">
      <c r="B432" s="4" t="s">
        <v>617</v>
      </c>
      <c r="C432" s="4" t="s">
        <v>657</v>
      </c>
      <c r="D432" s="4">
        <v>96.0</v>
      </c>
    </row>
    <row r="433" ht="15.75" customHeight="1">
      <c r="B433" s="4" t="s">
        <v>617</v>
      </c>
      <c r="C433" s="4" t="s">
        <v>658</v>
      </c>
      <c r="D433" s="4">
        <v>152.0</v>
      </c>
    </row>
    <row r="434" ht="15.75" customHeight="1">
      <c r="B434" s="4" t="s">
        <v>617</v>
      </c>
      <c r="C434" s="4" t="s">
        <v>659</v>
      </c>
      <c r="D434" s="4">
        <v>8.0</v>
      </c>
    </row>
    <row r="435" ht="15.75" customHeight="1">
      <c r="B435" s="4" t="s">
        <v>617</v>
      </c>
      <c r="C435" s="4" t="s">
        <v>660</v>
      </c>
      <c r="D435" s="4">
        <v>114.0</v>
      </c>
    </row>
    <row r="436" ht="15.75" customHeight="1">
      <c r="B436" s="4" t="s">
        <v>617</v>
      </c>
      <c r="C436" s="4" t="s">
        <v>661</v>
      </c>
      <c r="D436" s="4">
        <v>28.0</v>
      </c>
    </row>
    <row r="437" ht="15.75" customHeight="1">
      <c r="B437" s="4" t="s">
        <v>617</v>
      </c>
      <c r="C437" s="4" t="s">
        <v>662</v>
      </c>
      <c r="D437" s="4">
        <v>13.0</v>
      </c>
    </row>
    <row r="438" ht="15.75" customHeight="1">
      <c r="B438" s="4" t="s">
        <v>617</v>
      </c>
      <c r="C438" s="4" t="s">
        <v>663</v>
      </c>
      <c r="D438" s="4">
        <v>845.0</v>
      </c>
    </row>
    <row r="439" ht="15.75" customHeight="1">
      <c r="B439" s="4" t="s">
        <v>617</v>
      </c>
      <c r="C439" s="4" t="s">
        <v>664</v>
      </c>
      <c r="D439" s="4">
        <v>3.0</v>
      </c>
    </row>
    <row r="440" ht="15.75" customHeight="1">
      <c r="B440" s="4" t="s">
        <v>617</v>
      </c>
      <c r="C440" s="4" t="s">
        <v>665</v>
      </c>
      <c r="D440" s="4">
        <v>792.0</v>
      </c>
    </row>
    <row r="441" ht="15.75" customHeight="1">
      <c r="B441" s="4" t="s">
        <v>617</v>
      </c>
      <c r="C441" s="4" t="s">
        <v>666</v>
      </c>
      <c r="D441" s="4">
        <v>28.0</v>
      </c>
    </row>
    <row r="442" ht="15.75" customHeight="1">
      <c r="B442" s="4" t="s">
        <v>617</v>
      </c>
      <c r="C442" s="4" t="s">
        <v>667</v>
      </c>
      <c r="D442" s="4">
        <v>4.0</v>
      </c>
    </row>
    <row r="443" ht="15.75" customHeight="1">
      <c r="B443" s="4" t="s">
        <v>617</v>
      </c>
      <c r="C443" s="4" t="s">
        <v>668</v>
      </c>
      <c r="D443" s="4">
        <v>2.0</v>
      </c>
    </row>
    <row r="444" ht="15.75" customHeight="1">
      <c r="B444" s="4" t="s">
        <v>617</v>
      </c>
      <c r="C444" s="4" t="s">
        <v>669</v>
      </c>
      <c r="D444" s="4">
        <v>2.0</v>
      </c>
    </row>
    <row r="445" ht="15.75" customHeight="1">
      <c r="B445" s="4" t="s">
        <v>617</v>
      </c>
      <c r="C445" s="4" t="s">
        <v>670</v>
      </c>
      <c r="D445" s="4">
        <v>21.0</v>
      </c>
    </row>
    <row r="446" ht="15.75" customHeight="1">
      <c r="B446" s="4" t="s">
        <v>617</v>
      </c>
      <c r="C446" s="4" t="s">
        <v>671</v>
      </c>
      <c r="D446" s="4">
        <v>5.0</v>
      </c>
    </row>
    <row r="447" ht="15.75" customHeight="1">
      <c r="B447" s="4" t="s">
        <v>617</v>
      </c>
      <c r="C447" s="4" t="s">
        <v>672</v>
      </c>
      <c r="D447" s="4">
        <v>4.0</v>
      </c>
    </row>
    <row r="448" ht="15.75" customHeight="1">
      <c r="B448" s="4" t="s">
        <v>617</v>
      </c>
      <c r="C448" s="4" t="s">
        <v>673</v>
      </c>
      <c r="D448" s="4">
        <v>4.0</v>
      </c>
    </row>
    <row r="449" ht="15.75" customHeight="1">
      <c r="B449" s="4" t="s">
        <v>617</v>
      </c>
      <c r="C449" s="4" t="s">
        <v>674</v>
      </c>
      <c r="D449" s="4">
        <v>5.0</v>
      </c>
    </row>
    <row r="450" ht="15.75" customHeight="1">
      <c r="B450" s="4" t="s">
        <v>617</v>
      </c>
      <c r="C450" s="4" t="s">
        <v>675</v>
      </c>
      <c r="D450" s="4">
        <v>2.0</v>
      </c>
    </row>
    <row r="451" ht="15.75" customHeight="1">
      <c r="B451" s="4" t="s">
        <v>617</v>
      </c>
      <c r="C451" s="4" t="s">
        <v>676</v>
      </c>
      <c r="D451" s="4">
        <v>3.0</v>
      </c>
    </row>
    <row r="452" ht="15.75" customHeight="1">
      <c r="B452" s="4" t="s">
        <v>617</v>
      </c>
      <c r="C452" s="4" t="s">
        <v>677</v>
      </c>
      <c r="D452" s="4">
        <v>10.0</v>
      </c>
    </row>
    <row r="453" ht="15.75" customHeight="1">
      <c r="B453" s="4" t="s">
        <v>617</v>
      </c>
      <c r="C453" s="4" t="s">
        <v>678</v>
      </c>
      <c r="D453" s="4">
        <v>8.0</v>
      </c>
    </row>
    <row r="454" ht="15.75" customHeight="1">
      <c r="B454" s="4" t="s">
        <v>617</v>
      </c>
      <c r="C454" s="4" t="s">
        <v>679</v>
      </c>
      <c r="D454" s="4">
        <v>17.0</v>
      </c>
    </row>
    <row r="455" ht="15.75" customHeight="1">
      <c r="B455" s="4" t="s">
        <v>617</v>
      </c>
      <c r="C455" s="4" t="s">
        <v>680</v>
      </c>
      <c r="D455" s="4">
        <v>2.0</v>
      </c>
    </row>
    <row r="456" ht="15.75" customHeight="1">
      <c r="B456" s="4" t="s">
        <v>617</v>
      </c>
      <c r="C456" s="4" t="s">
        <v>681</v>
      </c>
      <c r="D456" s="4">
        <v>49.0</v>
      </c>
    </row>
    <row r="457" ht="15.75" customHeight="1">
      <c r="B457" s="4" t="s">
        <v>617</v>
      </c>
      <c r="C457" s="4" t="s">
        <v>682</v>
      </c>
      <c r="D457" s="4">
        <v>3.0</v>
      </c>
    </row>
    <row r="458" ht="15.75" customHeight="1">
      <c r="B458" s="4" t="s">
        <v>617</v>
      </c>
      <c r="C458" s="4" t="s">
        <v>683</v>
      </c>
      <c r="D458" s="4">
        <v>30.0</v>
      </c>
    </row>
    <row r="459" ht="15.75" customHeight="1">
      <c r="B459" s="4" t="s">
        <v>617</v>
      </c>
      <c r="C459" s="4" t="s">
        <v>684</v>
      </c>
      <c r="D459" s="4">
        <v>17.0</v>
      </c>
    </row>
    <row r="460" ht="15.75" customHeight="1">
      <c r="B460" s="4" t="s">
        <v>617</v>
      </c>
      <c r="C460" s="4" t="s">
        <v>685</v>
      </c>
      <c r="D460" s="4">
        <v>67.0</v>
      </c>
    </row>
    <row r="461" ht="15.75" customHeight="1">
      <c r="B461" s="4" t="s">
        <v>617</v>
      </c>
      <c r="C461" s="4" t="s">
        <v>686</v>
      </c>
      <c r="D461" s="4">
        <v>40.0</v>
      </c>
    </row>
    <row r="462" ht="15.75" customHeight="1">
      <c r="B462" s="4" t="s">
        <v>617</v>
      </c>
      <c r="C462" s="4" t="s">
        <v>687</v>
      </c>
      <c r="D462" s="4">
        <v>1.0</v>
      </c>
    </row>
    <row r="463" ht="15.75" customHeight="1">
      <c r="B463" s="4" t="s">
        <v>617</v>
      </c>
      <c r="C463" s="4" t="s">
        <v>688</v>
      </c>
      <c r="D463" s="4">
        <v>3740.0</v>
      </c>
    </row>
    <row r="464" ht="15.75" customHeight="1">
      <c r="B464" s="4" t="s">
        <v>617</v>
      </c>
      <c r="C464" s="4" t="s">
        <v>689</v>
      </c>
      <c r="D464" s="4">
        <v>101.0</v>
      </c>
    </row>
    <row r="465" ht="15.75" customHeight="1">
      <c r="B465" s="4" t="s">
        <v>617</v>
      </c>
      <c r="C465" s="4" t="s">
        <v>690</v>
      </c>
      <c r="D465" s="4">
        <v>49.0</v>
      </c>
    </row>
    <row r="466" ht="15.75" customHeight="1">
      <c r="B466" s="4" t="s">
        <v>617</v>
      </c>
      <c r="C466" s="4" t="s">
        <v>691</v>
      </c>
      <c r="D466" s="4">
        <v>122.0</v>
      </c>
    </row>
    <row r="467" ht="15.75" customHeight="1">
      <c r="B467" s="4" t="s">
        <v>617</v>
      </c>
      <c r="C467" s="4" t="s">
        <v>692</v>
      </c>
      <c r="D467" s="4">
        <v>1.0</v>
      </c>
    </row>
    <row r="468" ht="15.75" customHeight="1">
      <c r="B468" s="4" t="s">
        <v>617</v>
      </c>
      <c r="C468" s="4" t="s">
        <v>693</v>
      </c>
      <c r="D468" s="4">
        <v>3.0</v>
      </c>
    </row>
    <row r="469" ht="15.75" customHeight="1">
      <c r="B469" s="4" t="s">
        <v>617</v>
      </c>
      <c r="C469" s="4" t="s">
        <v>694</v>
      </c>
      <c r="D469" s="4">
        <v>4.0</v>
      </c>
    </row>
    <row r="470" ht="15.75" customHeight="1">
      <c r="B470" s="4" t="s">
        <v>617</v>
      </c>
      <c r="C470" s="4" t="s">
        <v>695</v>
      </c>
      <c r="D470" s="4">
        <v>58.0</v>
      </c>
    </row>
    <row r="471" ht="15.75" customHeight="1">
      <c r="B471" s="4" t="s">
        <v>617</v>
      </c>
      <c r="C471" s="4" t="s">
        <v>696</v>
      </c>
      <c r="D471" s="4">
        <v>1.0</v>
      </c>
    </row>
    <row r="472" ht="15.75" customHeight="1">
      <c r="B472" s="4" t="s">
        <v>617</v>
      </c>
      <c r="C472" s="4" t="s">
        <v>697</v>
      </c>
      <c r="D472" s="4">
        <v>4.0</v>
      </c>
    </row>
    <row r="473" ht="15.75" customHeight="1">
      <c r="B473" s="4" t="s">
        <v>617</v>
      </c>
      <c r="C473" s="4" t="s">
        <v>698</v>
      </c>
      <c r="D473" s="4">
        <v>81.0</v>
      </c>
    </row>
    <row r="474" ht="15.75" customHeight="1">
      <c r="B474" s="4" t="s">
        <v>617</v>
      </c>
      <c r="C474" s="4" t="s">
        <v>699</v>
      </c>
      <c r="D474" s="4">
        <v>1.0</v>
      </c>
    </row>
    <row r="475" ht="15.75" customHeight="1">
      <c r="B475" s="4" t="s">
        <v>617</v>
      </c>
      <c r="C475" s="4" t="s">
        <v>700</v>
      </c>
      <c r="D475" s="4">
        <v>24.0</v>
      </c>
    </row>
    <row r="476" ht="15.75" customHeight="1">
      <c r="B476" s="4" t="s">
        <v>617</v>
      </c>
      <c r="C476" s="4" t="s">
        <v>701</v>
      </c>
      <c r="D476" s="4">
        <v>264.0</v>
      </c>
    </row>
    <row r="477" ht="15.75" customHeight="1">
      <c r="B477" s="4" t="s">
        <v>617</v>
      </c>
      <c r="C477" s="4" t="s">
        <v>702</v>
      </c>
      <c r="D477" s="4">
        <v>2.0</v>
      </c>
    </row>
    <row r="478" ht="15.75" customHeight="1">
      <c r="B478" s="4" t="s">
        <v>617</v>
      </c>
      <c r="C478" s="4" t="s">
        <v>703</v>
      </c>
      <c r="D478" s="4">
        <v>64.0</v>
      </c>
    </row>
    <row r="479" ht="15.75" customHeight="1">
      <c r="B479" s="4" t="s">
        <v>617</v>
      </c>
      <c r="C479" s="4" t="s">
        <v>704</v>
      </c>
      <c r="D479" s="4">
        <v>7.0</v>
      </c>
    </row>
    <row r="480" ht="15.75" customHeight="1">
      <c r="B480" s="4" t="s">
        <v>617</v>
      </c>
      <c r="C480" s="4" t="s">
        <v>705</v>
      </c>
      <c r="D480" s="4">
        <v>2.0</v>
      </c>
    </row>
    <row r="481" ht="15.75" customHeight="1">
      <c r="B481" s="4" t="s">
        <v>617</v>
      </c>
      <c r="C481" s="4" t="s">
        <v>706</v>
      </c>
      <c r="D481" s="4">
        <v>6.0</v>
      </c>
    </row>
    <row r="482" ht="15.75" customHeight="1">
      <c r="B482" s="4" t="s">
        <v>617</v>
      </c>
      <c r="C482" s="4" t="s">
        <v>707</v>
      </c>
      <c r="D482" s="4">
        <v>1.0</v>
      </c>
    </row>
    <row r="483" ht="15.75" customHeight="1">
      <c r="B483" s="4" t="s">
        <v>617</v>
      </c>
      <c r="C483" s="4" t="s">
        <v>708</v>
      </c>
      <c r="D483" s="4">
        <v>9.0</v>
      </c>
    </row>
    <row r="484" ht="15.75" customHeight="1">
      <c r="B484" s="4" t="s">
        <v>617</v>
      </c>
      <c r="C484" s="4" t="s">
        <v>709</v>
      </c>
      <c r="D484" s="4">
        <v>151.0</v>
      </c>
    </row>
    <row r="485" ht="15.75" customHeight="1">
      <c r="B485" s="4" t="s">
        <v>617</v>
      </c>
      <c r="C485" s="4" t="s">
        <v>710</v>
      </c>
      <c r="D485" s="4">
        <v>4.0</v>
      </c>
    </row>
    <row r="486" ht="15.75" customHeight="1">
      <c r="B486" s="4" t="s">
        <v>617</v>
      </c>
      <c r="C486" s="4" t="s">
        <v>711</v>
      </c>
      <c r="D486" s="4">
        <v>1.0</v>
      </c>
    </row>
    <row r="487" ht="15.75" customHeight="1">
      <c r="B487" s="4" t="s">
        <v>617</v>
      </c>
      <c r="C487" s="4" t="s">
        <v>712</v>
      </c>
      <c r="D487" s="4">
        <v>5.0</v>
      </c>
    </row>
    <row r="488" ht="15.75" customHeight="1">
      <c r="B488" s="4" t="s">
        <v>617</v>
      </c>
      <c r="C488" s="4" t="s">
        <v>713</v>
      </c>
      <c r="D488" s="4">
        <v>843.0</v>
      </c>
    </row>
    <row r="489" ht="15.75" customHeight="1">
      <c r="B489" s="4" t="s">
        <v>714</v>
      </c>
      <c r="C489" s="4"/>
      <c r="D489" s="4">
        <v>13146.0</v>
      </c>
    </row>
    <row r="490" ht="15.75" customHeight="1">
      <c r="B490" s="4" t="s">
        <v>715</v>
      </c>
      <c r="C490" s="4" t="s">
        <v>716</v>
      </c>
      <c r="D490" s="4">
        <v>1.0</v>
      </c>
    </row>
    <row r="491" ht="15.75" customHeight="1">
      <c r="B491" s="4" t="s">
        <v>715</v>
      </c>
      <c r="C491" s="4" t="s">
        <v>717</v>
      </c>
      <c r="D491" s="4">
        <v>218.0</v>
      </c>
    </row>
    <row r="492" ht="15.75" customHeight="1">
      <c r="B492" s="4" t="s">
        <v>718</v>
      </c>
      <c r="C492" s="4"/>
      <c r="D492" s="4">
        <v>219.0</v>
      </c>
    </row>
    <row r="493" ht="15.75" customHeight="1">
      <c r="B493" s="4" t="s">
        <v>719</v>
      </c>
      <c r="C493" s="4" t="s">
        <v>720</v>
      </c>
      <c r="D493" s="4">
        <v>35.0</v>
      </c>
    </row>
    <row r="494" ht="15.75" customHeight="1">
      <c r="B494" s="4" t="s">
        <v>719</v>
      </c>
      <c r="C494" s="4" t="s">
        <v>721</v>
      </c>
      <c r="D494" s="4">
        <v>8.0</v>
      </c>
    </row>
    <row r="495" ht="15.75" customHeight="1">
      <c r="B495" s="4" t="s">
        <v>722</v>
      </c>
      <c r="C495" s="4"/>
      <c r="D495" s="4">
        <v>43.0</v>
      </c>
    </row>
    <row r="496" ht="15.75" customHeight="1">
      <c r="B496" s="4" t="s">
        <v>723</v>
      </c>
      <c r="C496" s="4" t="s">
        <v>724</v>
      </c>
      <c r="D496" s="4">
        <v>330.0</v>
      </c>
    </row>
    <row r="497" ht="15.75" customHeight="1">
      <c r="B497" s="4" t="s">
        <v>723</v>
      </c>
      <c r="C497" s="4" t="s">
        <v>725</v>
      </c>
      <c r="D497" s="4">
        <v>4.0</v>
      </c>
    </row>
    <row r="498" ht="15.75" customHeight="1">
      <c r="B498" s="4" t="s">
        <v>723</v>
      </c>
      <c r="C498" s="4" t="s">
        <v>726</v>
      </c>
      <c r="D498" s="4">
        <v>2.0</v>
      </c>
    </row>
    <row r="499" ht="15.75" customHeight="1">
      <c r="B499" s="4" t="s">
        <v>723</v>
      </c>
      <c r="C499" s="4" t="s">
        <v>727</v>
      </c>
      <c r="D499" s="4">
        <v>4.0</v>
      </c>
    </row>
    <row r="500" ht="15.75" customHeight="1">
      <c r="B500" s="4" t="s">
        <v>723</v>
      </c>
      <c r="C500" s="4" t="s">
        <v>728</v>
      </c>
      <c r="D500" s="4">
        <v>3.0</v>
      </c>
    </row>
    <row r="501" ht="15.75" customHeight="1">
      <c r="B501" s="4" t="s">
        <v>723</v>
      </c>
      <c r="C501" s="4" t="s">
        <v>729</v>
      </c>
      <c r="D501" s="4">
        <v>8.0</v>
      </c>
    </row>
    <row r="502" ht="15.75" customHeight="1">
      <c r="B502" s="4" t="s">
        <v>723</v>
      </c>
      <c r="C502" s="4" t="s">
        <v>730</v>
      </c>
      <c r="D502" s="4">
        <v>2.0</v>
      </c>
    </row>
    <row r="503" ht="15.75" customHeight="1">
      <c r="B503" s="4" t="s">
        <v>723</v>
      </c>
      <c r="C503" s="4" t="s">
        <v>731</v>
      </c>
      <c r="D503" s="4">
        <v>1.0</v>
      </c>
    </row>
    <row r="504" ht="15.75" customHeight="1">
      <c r="B504" s="4" t="s">
        <v>723</v>
      </c>
      <c r="C504" s="4" t="s">
        <v>732</v>
      </c>
      <c r="D504" s="4">
        <v>13.0</v>
      </c>
    </row>
    <row r="505" ht="15.75" customHeight="1">
      <c r="B505" s="4" t="s">
        <v>723</v>
      </c>
      <c r="C505" s="4" t="s">
        <v>733</v>
      </c>
      <c r="D505" s="4">
        <v>11.0</v>
      </c>
    </row>
    <row r="506" ht="15.75" customHeight="1">
      <c r="B506" s="4" t="s">
        <v>723</v>
      </c>
      <c r="C506" s="4" t="s">
        <v>734</v>
      </c>
      <c r="D506" s="4">
        <v>7.0</v>
      </c>
    </row>
    <row r="507" ht="15.75" customHeight="1">
      <c r="B507" s="4" t="s">
        <v>723</v>
      </c>
      <c r="C507" s="4" t="s">
        <v>735</v>
      </c>
      <c r="D507" s="4">
        <v>7.0</v>
      </c>
    </row>
    <row r="508" ht="15.75" customHeight="1">
      <c r="B508" s="4" t="s">
        <v>723</v>
      </c>
      <c r="C508" s="4" t="s">
        <v>736</v>
      </c>
      <c r="D508" s="4">
        <v>10.0</v>
      </c>
    </row>
    <row r="509" ht="15.75" customHeight="1">
      <c r="B509" s="4" t="s">
        <v>723</v>
      </c>
      <c r="C509" s="4" t="s">
        <v>737</v>
      </c>
      <c r="D509" s="4">
        <v>7.0</v>
      </c>
    </row>
    <row r="510" ht="15.75" customHeight="1">
      <c r="B510" s="4" t="s">
        <v>723</v>
      </c>
      <c r="C510" s="4" t="s">
        <v>738</v>
      </c>
      <c r="D510" s="4">
        <v>7.0</v>
      </c>
    </row>
    <row r="511" ht="15.75" customHeight="1">
      <c r="B511" s="4" t="s">
        <v>723</v>
      </c>
      <c r="C511" s="4" t="s">
        <v>739</v>
      </c>
      <c r="D511" s="4">
        <v>119.0</v>
      </c>
    </row>
    <row r="512" ht="15.75" customHeight="1">
      <c r="B512" s="4" t="s">
        <v>723</v>
      </c>
      <c r="C512" s="4" t="s">
        <v>740</v>
      </c>
      <c r="D512" s="4">
        <v>4.0</v>
      </c>
    </row>
    <row r="513" ht="15.75" customHeight="1">
      <c r="B513" s="4" t="s">
        <v>723</v>
      </c>
      <c r="C513" s="4" t="s">
        <v>741</v>
      </c>
      <c r="D513" s="4">
        <v>2.0</v>
      </c>
    </row>
    <row r="514" ht="15.75" customHeight="1">
      <c r="B514" s="4" t="s">
        <v>723</v>
      </c>
      <c r="C514" s="4" t="s">
        <v>742</v>
      </c>
      <c r="D514" s="4">
        <v>2.0</v>
      </c>
    </row>
    <row r="515" ht="15.75" customHeight="1">
      <c r="B515" s="4" t="s">
        <v>723</v>
      </c>
      <c r="C515" s="4" t="s">
        <v>743</v>
      </c>
      <c r="D515" s="4">
        <v>3.0</v>
      </c>
    </row>
    <row r="516" ht="15.75" customHeight="1">
      <c r="B516" s="4" t="s">
        <v>723</v>
      </c>
      <c r="C516" s="4" t="s">
        <v>744</v>
      </c>
      <c r="D516" s="4">
        <v>1.0</v>
      </c>
    </row>
    <row r="517" ht="15.75" customHeight="1">
      <c r="B517" s="4" t="s">
        <v>723</v>
      </c>
      <c r="C517" s="4" t="s">
        <v>745</v>
      </c>
      <c r="D517" s="4">
        <v>5.0</v>
      </c>
    </row>
    <row r="518" ht="15.75" customHeight="1">
      <c r="B518" s="4" t="s">
        <v>723</v>
      </c>
      <c r="C518" s="4" t="s">
        <v>746</v>
      </c>
      <c r="D518" s="4">
        <v>3.0</v>
      </c>
    </row>
    <row r="519" ht="15.75" customHeight="1">
      <c r="B519" s="4" t="s">
        <v>723</v>
      </c>
      <c r="C519" s="4" t="s">
        <v>747</v>
      </c>
      <c r="D519" s="4">
        <v>2.0</v>
      </c>
    </row>
    <row r="520" ht="15.75" customHeight="1">
      <c r="B520" s="4" t="s">
        <v>723</v>
      </c>
      <c r="C520" s="4" t="s">
        <v>748</v>
      </c>
      <c r="D520" s="4">
        <v>1.0</v>
      </c>
    </row>
    <row r="521" ht="15.75" customHeight="1">
      <c r="B521" s="4" t="s">
        <v>723</v>
      </c>
      <c r="C521" s="4" t="s">
        <v>749</v>
      </c>
      <c r="D521" s="4">
        <v>5.0</v>
      </c>
    </row>
    <row r="522" ht="15.75" customHeight="1">
      <c r="B522" s="4" t="s">
        <v>723</v>
      </c>
      <c r="C522" s="4" t="s">
        <v>750</v>
      </c>
      <c r="D522" s="4">
        <v>2.0</v>
      </c>
    </row>
    <row r="523" ht="15.75" customHeight="1">
      <c r="B523" s="4" t="s">
        <v>751</v>
      </c>
      <c r="C523" s="4"/>
      <c r="D523" s="4">
        <v>565.0</v>
      </c>
    </row>
    <row r="524" ht="15.75" customHeight="1">
      <c r="B524" s="4" t="s">
        <v>752</v>
      </c>
      <c r="C524" s="4" t="s">
        <v>753</v>
      </c>
      <c r="D524" s="4">
        <v>4076.0</v>
      </c>
    </row>
    <row r="525" ht="15.75" customHeight="1">
      <c r="B525" s="4" t="s">
        <v>752</v>
      </c>
      <c r="C525" s="4" t="s">
        <v>754</v>
      </c>
      <c r="D525" s="4">
        <v>109.0</v>
      </c>
    </row>
    <row r="526" ht="15.75" customHeight="1">
      <c r="B526" s="4" t="s">
        <v>752</v>
      </c>
      <c r="C526" s="4" t="s">
        <v>755</v>
      </c>
      <c r="D526" s="4">
        <v>43.0</v>
      </c>
    </row>
    <row r="527" ht="15.75" customHeight="1">
      <c r="B527" s="4" t="s">
        <v>752</v>
      </c>
      <c r="C527" s="4" t="s">
        <v>756</v>
      </c>
      <c r="D527" s="4">
        <v>161.0</v>
      </c>
    </row>
    <row r="528" ht="15.75" customHeight="1">
      <c r="B528" s="4" t="s">
        <v>752</v>
      </c>
      <c r="C528" s="4" t="s">
        <v>757</v>
      </c>
      <c r="D528" s="4">
        <v>34.0</v>
      </c>
    </row>
    <row r="529" ht="15.75" customHeight="1">
      <c r="B529" s="4" t="s">
        <v>752</v>
      </c>
      <c r="C529" s="4" t="s">
        <v>758</v>
      </c>
      <c r="D529" s="4">
        <v>92.0</v>
      </c>
    </row>
    <row r="530" ht="15.75" customHeight="1">
      <c r="B530" s="4" t="s">
        <v>752</v>
      </c>
      <c r="C530" s="4" t="s">
        <v>759</v>
      </c>
      <c r="D530" s="4">
        <v>425.0</v>
      </c>
    </row>
    <row r="531" ht="15.75" customHeight="1">
      <c r="B531" s="4" t="s">
        <v>752</v>
      </c>
      <c r="C531" s="4" t="s">
        <v>760</v>
      </c>
      <c r="D531" s="4">
        <v>142.0</v>
      </c>
    </row>
    <row r="532" ht="15.75" customHeight="1">
      <c r="B532" s="4" t="s">
        <v>752</v>
      </c>
      <c r="C532" s="4" t="s">
        <v>761</v>
      </c>
      <c r="D532" s="4">
        <v>19.0</v>
      </c>
    </row>
    <row r="533" ht="15.75" customHeight="1">
      <c r="B533" s="4" t="s">
        <v>752</v>
      </c>
      <c r="C533" s="4" t="s">
        <v>762</v>
      </c>
      <c r="D533" s="4">
        <v>1416.0</v>
      </c>
    </row>
    <row r="534" ht="15.75" customHeight="1">
      <c r="B534" s="4" t="s">
        <v>752</v>
      </c>
      <c r="C534" s="4" t="s">
        <v>763</v>
      </c>
      <c r="D534" s="4">
        <v>104.0</v>
      </c>
    </row>
    <row r="535" ht="15.75" customHeight="1">
      <c r="B535" s="4" t="s">
        <v>752</v>
      </c>
      <c r="C535" s="4" t="s">
        <v>764</v>
      </c>
      <c r="D535" s="4">
        <v>180.0</v>
      </c>
    </row>
    <row r="536" ht="15.75" customHeight="1">
      <c r="B536" s="4" t="s">
        <v>752</v>
      </c>
      <c r="C536" s="4" t="s">
        <v>765</v>
      </c>
      <c r="D536" s="4">
        <v>194.0</v>
      </c>
    </row>
    <row r="537" ht="15.75" customHeight="1">
      <c r="B537" s="4" t="s">
        <v>752</v>
      </c>
      <c r="C537" s="4" t="s">
        <v>766</v>
      </c>
      <c r="D537" s="4">
        <v>37.0</v>
      </c>
    </row>
    <row r="538" ht="15.75" customHeight="1">
      <c r="B538" s="4" t="s">
        <v>752</v>
      </c>
      <c r="C538" s="4" t="s">
        <v>767</v>
      </c>
      <c r="D538" s="4">
        <v>232.0</v>
      </c>
    </row>
    <row r="539" ht="15.75" customHeight="1">
      <c r="B539" s="4" t="s">
        <v>768</v>
      </c>
      <c r="C539" s="4"/>
      <c r="D539" s="4">
        <v>7264.0</v>
      </c>
    </row>
    <row r="540" ht="15.75" customHeight="1">
      <c r="B540" s="4" t="s">
        <v>769</v>
      </c>
      <c r="C540" s="4" t="s">
        <v>770</v>
      </c>
      <c r="D540" s="4">
        <v>6363.0</v>
      </c>
    </row>
    <row r="541" ht="15.75" customHeight="1">
      <c r="B541" s="4" t="s">
        <v>769</v>
      </c>
      <c r="C541" s="4" t="s">
        <v>771</v>
      </c>
      <c r="D541" s="4">
        <v>20.0</v>
      </c>
    </row>
    <row r="542" ht="15.75" customHeight="1">
      <c r="B542" s="4" t="s">
        <v>769</v>
      </c>
      <c r="C542" s="4" t="s">
        <v>772</v>
      </c>
      <c r="D542" s="4">
        <v>149.0</v>
      </c>
    </row>
    <row r="543" ht="15.75" customHeight="1">
      <c r="B543" s="4" t="s">
        <v>769</v>
      </c>
      <c r="C543" s="4" t="s">
        <v>773</v>
      </c>
      <c r="D543" s="4">
        <v>8.0</v>
      </c>
    </row>
    <row r="544" ht="15.75" customHeight="1">
      <c r="B544" s="4" t="s">
        <v>769</v>
      </c>
      <c r="C544" s="4" t="s">
        <v>774</v>
      </c>
      <c r="D544" s="4">
        <v>396.0</v>
      </c>
    </row>
    <row r="545" ht="15.75" customHeight="1">
      <c r="B545" s="4" t="s">
        <v>769</v>
      </c>
      <c r="C545" s="4" t="s">
        <v>775</v>
      </c>
      <c r="D545" s="4">
        <v>6.0</v>
      </c>
    </row>
    <row r="546" ht="15.75" customHeight="1">
      <c r="B546" s="4" t="s">
        <v>769</v>
      </c>
      <c r="C546" s="4" t="s">
        <v>776</v>
      </c>
      <c r="D546" s="4">
        <v>105.0</v>
      </c>
    </row>
    <row r="547" ht="15.75" customHeight="1">
      <c r="B547" s="4" t="s">
        <v>769</v>
      </c>
      <c r="C547" s="4" t="s">
        <v>777</v>
      </c>
      <c r="D547" s="4">
        <v>113.0</v>
      </c>
    </row>
    <row r="548" ht="15.75" customHeight="1">
      <c r="B548" s="4" t="s">
        <v>769</v>
      </c>
      <c r="C548" s="4" t="s">
        <v>778</v>
      </c>
      <c r="D548" s="4">
        <v>36.0</v>
      </c>
    </row>
    <row r="549" ht="15.75" customHeight="1">
      <c r="B549" s="4" t="s">
        <v>769</v>
      </c>
      <c r="C549" s="4" t="s">
        <v>779</v>
      </c>
      <c r="D549" s="4">
        <v>379.0</v>
      </c>
    </row>
    <row r="550" ht="15.75" customHeight="1">
      <c r="B550" s="4" t="s">
        <v>769</v>
      </c>
      <c r="C550" s="4" t="s">
        <v>780</v>
      </c>
      <c r="D550" s="4">
        <v>147.0</v>
      </c>
    </row>
    <row r="551" ht="15.75" customHeight="1">
      <c r="B551" s="4" t="s">
        <v>769</v>
      </c>
      <c r="C551" s="4" t="s">
        <v>781</v>
      </c>
      <c r="D551" s="4">
        <v>21.0</v>
      </c>
    </row>
    <row r="552" ht="15.75" customHeight="1">
      <c r="B552" s="4" t="s">
        <v>769</v>
      </c>
      <c r="C552" s="4" t="s">
        <v>782</v>
      </c>
      <c r="D552" s="4">
        <v>39.0</v>
      </c>
    </row>
    <row r="553" ht="15.75" customHeight="1">
      <c r="B553" s="4" t="s">
        <v>769</v>
      </c>
      <c r="C553" s="4" t="s">
        <v>783</v>
      </c>
      <c r="D553" s="4">
        <v>135.0</v>
      </c>
    </row>
    <row r="554" ht="15.75" customHeight="1">
      <c r="B554" s="4" t="s">
        <v>769</v>
      </c>
      <c r="C554" s="4" t="s">
        <v>784</v>
      </c>
      <c r="D554" s="4">
        <v>96.0</v>
      </c>
    </row>
    <row r="555" ht="15.75" customHeight="1">
      <c r="B555" s="4" t="s">
        <v>769</v>
      </c>
      <c r="C555" s="4" t="s">
        <v>785</v>
      </c>
      <c r="D555" s="4">
        <v>28.0</v>
      </c>
    </row>
    <row r="556" ht="15.75" customHeight="1">
      <c r="B556" s="4" t="s">
        <v>769</v>
      </c>
      <c r="C556" s="4" t="s">
        <v>786</v>
      </c>
      <c r="D556" s="4">
        <v>41.0</v>
      </c>
    </row>
    <row r="557" ht="15.75" customHeight="1">
      <c r="B557" s="4" t="s">
        <v>769</v>
      </c>
      <c r="C557" s="4" t="s">
        <v>787</v>
      </c>
      <c r="D557" s="4">
        <v>13.0</v>
      </c>
    </row>
    <row r="558" ht="15.75" customHeight="1">
      <c r="B558" s="4" t="s">
        <v>769</v>
      </c>
      <c r="C558" s="4" t="s">
        <v>788</v>
      </c>
      <c r="D558" s="4">
        <v>103.0</v>
      </c>
    </row>
    <row r="559" ht="15.75" customHeight="1">
      <c r="B559" s="4" t="s">
        <v>769</v>
      </c>
      <c r="C559" s="4" t="s">
        <v>789</v>
      </c>
      <c r="D559" s="4">
        <v>19.0</v>
      </c>
    </row>
    <row r="560" ht="15.75" customHeight="1">
      <c r="B560" s="4" t="s">
        <v>769</v>
      </c>
      <c r="C560" s="4" t="s">
        <v>790</v>
      </c>
      <c r="D560" s="4">
        <v>39.0</v>
      </c>
    </row>
    <row r="561" ht="15.75" customHeight="1">
      <c r="B561" s="4" t="s">
        <v>769</v>
      </c>
      <c r="C561" s="4" t="s">
        <v>791</v>
      </c>
      <c r="D561" s="4">
        <v>14.0</v>
      </c>
    </row>
    <row r="562" ht="15.75" customHeight="1">
      <c r="B562" s="4" t="s">
        <v>769</v>
      </c>
      <c r="C562" s="4" t="s">
        <v>792</v>
      </c>
      <c r="D562" s="4">
        <v>54.0</v>
      </c>
    </row>
    <row r="563" ht="15.75" customHeight="1">
      <c r="B563" s="4" t="s">
        <v>793</v>
      </c>
      <c r="C563" s="4"/>
      <c r="D563" s="4">
        <v>8324.0</v>
      </c>
    </row>
    <row r="564" ht="15.75" customHeight="1">
      <c r="B564" s="4" t="s">
        <v>794</v>
      </c>
      <c r="C564" s="4" t="s">
        <v>795</v>
      </c>
      <c r="D564" s="4">
        <v>1078.0</v>
      </c>
    </row>
    <row r="565" ht="15.75" customHeight="1">
      <c r="B565" s="4" t="s">
        <v>794</v>
      </c>
      <c r="C565" s="4" t="s">
        <v>796</v>
      </c>
      <c r="D565" s="4">
        <v>154.0</v>
      </c>
    </row>
    <row r="566" ht="15.75" customHeight="1">
      <c r="B566" s="4" t="s">
        <v>794</v>
      </c>
      <c r="C566" s="4" t="s">
        <v>797</v>
      </c>
      <c r="D566" s="4">
        <v>12.0</v>
      </c>
    </row>
    <row r="567" ht="15.75" customHeight="1">
      <c r="B567" s="4" t="s">
        <v>794</v>
      </c>
      <c r="C567" s="4" t="s">
        <v>798</v>
      </c>
      <c r="D567" s="4">
        <v>8.0</v>
      </c>
    </row>
    <row r="568" ht="15.75" customHeight="1">
      <c r="B568" s="4" t="s">
        <v>794</v>
      </c>
      <c r="C568" s="4" t="s">
        <v>799</v>
      </c>
      <c r="D568" s="4">
        <v>11.0</v>
      </c>
    </row>
    <row r="569" ht="15.75" customHeight="1">
      <c r="B569" s="4" t="s">
        <v>794</v>
      </c>
      <c r="C569" s="4" t="s">
        <v>800</v>
      </c>
      <c r="D569" s="4">
        <v>41.0</v>
      </c>
    </row>
    <row r="570" ht="15.75" customHeight="1">
      <c r="B570" s="4" t="s">
        <v>794</v>
      </c>
      <c r="C570" s="4" t="s">
        <v>801</v>
      </c>
      <c r="D570" s="4">
        <v>6.0</v>
      </c>
    </row>
    <row r="571" ht="15.75" customHeight="1">
      <c r="B571" s="4" t="s">
        <v>794</v>
      </c>
      <c r="C571" s="4" t="s">
        <v>802</v>
      </c>
      <c r="D571" s="4">
        <v>4.0</v>
      </c>
    </row>
    <row r="572" ht="15.75" customHeight="1">
      <c r="B572" s="4" t="s">
        <v>794</v>
      </c>
      <c r="C572" s="4" t="s">
        <v>803</v>
      </c>
      <c r="D572" s="4">
        <v>11.0</v>
      </c>
    </row>
    <row r="573" ht="15.75" customHeight="1">
      <c r="B573" s="4" t="s">
        <v>794</v>
      </c>
      <c r="C573" s="4" t="s">
        <v>804</v>
      </c>
      <c r="D573" s="4">
        <v>92.0</v>
      </c>
    </row>
    <row r="574" ht="15.75" customHeight="1">
      <c r="B574" s="4" t="s">
        <v>794</v>
      </c>
      <c r="C574" s="4" t="s">
        <v>805</v>
      </c>
      <c r="D574" s="4">
        <v>46.0</v>
      </c>
    </row>
    <row r="575" ht="15.75" customHeight="1">
      <c r="B575" s="4" t="s">
        <v>794</v>
      </c>
      <c r="C575" s="4" t="s">
        <v>806</v>
      </c>
      <c r="D575" s="4">
        <v>2.0</v>
      </c>
    </row>
    <row r="576" ht="15.75" customHeight="1">
      <c r="B576" s="4" t="s">
        <v>794</v>
      </c>
      <c r="C576" s="4" t="s">
        <v>807</v>
      </c>
      <c r="D576" s="4">
        <v>4.0</v>
      </c>
    </row>
    <row r="577" ht="15.75" customHeight="1">
      <c r="B577" s="4" t="s">
        <v>794</v>
      </c>
      <c r="C577" s="4" t="s">
        <v>808</v>
      </c>
      <c r="D577" s="4">
        <v>5.0</v>
      </c>
    </row>
    <row r="578" ht="15.75" customHeight="1">
      <c r="B578" s="4" t="s">
        <v>794</v>
      </c>
      <c r="C578" s="4" t="s">
        <v>809</v>
      </c>
      <c r="D578" s="4">
        <v>13.0</v>
      </c>
    </row>
    <row r="579" ht="15.75" customHeight="1">
      <c r="B579" s="4" t="s">
        <v>794</v>
      </c>
      <c r="C579" s="4" t="s">
        <v>810</v>
      </c>
      <c r="D579" s="4">
        <v>2.0</v>
      </c>
    </row>
    <row r="580" ht="15.75" customHeight="1">
      <c r="B580" s="4" t="s">
        <v>794</v>
      </c>
      <c r="C580" s="4" t="s">
        <v>811</v>
      </c>
      <c r="D580" s="4">
        <v>73.0</v>
      </c>
    </row>
    <row r="581" ht="15.75" customHeight="1">
      <c r="B581" s="4" t="s">
        <v>794</v>
      </c>
      <c r="C581" s="4" t="s">
        <v>812</v>
      </c>
      <c r="D581" s="4">
        <v>63.0</v>
      </c>
    </row>
    <row r="582" ht="15.75" customHeight="1">
      <c r="B582" s="4" t="s">
        <v>794</v>
      </c>
      <c r="C582" s="4" t="s">
        <v>813</v>
      </c>
      <c r="D582" s="4">
        <v>2.0</v>
      </c>
    </row>
    <row r="583" ht="15.75" customHeight="1">
      <c r="B583" s="4" t="s">
        <v>794</v>
      </c>
      <c r="C583" s="4" t="s">
        <v>814</v>
      </c>
      <c r="D583" s="4">
        <v>55.0</v>
      </c>
    </row>
    <row r="584" ht="15.75" customHeight="1">
      <c r="B584" s="4" t="s">
        <v>794</v>
      </c>
      <c r="C584" s="4" t="s">
        <v>815</v>
      </c>
      <c r="D584" s="4">
        <v>10.0</v>
      </c>
    </row>
    <row r="585" ht="15.75" customHeight="1">
      <c r="B585" s="4" t="s">
        <v>794</v>
      </c>
      <c r="C585" s="4" t="s">
        <v>816</v>
      </c>
      <c r="D585" s="4">
        <v>1.0</v>
      </c>
    </row>
    <row r="586" ht="15.75" customHeight="1">
      <c r="B586" s="4" t="s">
        <v>794</v>
      </c>
      <c r="C586" s="4" t="s">
        <v>817</v>
      </c>
      <c r="D586" s="4">
        <v>4.0</v>
      </c>
    </row>
    <row r="587" ht="15.75" customHeight="1">
      <c r="B587" s="4" t="s">
        <v>794</v>
      </c>
      <c r="C587" s="4" t="s">
        <v>818</v>
      </c>
      <c r="D587" s="4">
        <v>16.0</v>
      </c>
    </row>
    <row r="588" ht="15.75" customHeight="1">
      <c r="B588" s="4" t="s">
        <v>794</v>
      </c>
      <c r="C588" s="4" t="s">
        <v>819</v>
      </c>
      <c r="D588" s="4">
        <v>4.0</v>
      </c>
    </row>
    <row r="589" ht="15.75" customHeight="1">
      <c r="B589" s="4" t="s">
        <v>820</v>
      </c>
      <c r="C589" s="4"/>
      <c r="D589" s="4">
        <v>1717.0</v>
      </c>
    </row>
    <row r="590" ht="15.75" customHeight="1">
      <c r="B590" s="4" t="s">
        <v>821</v>
      </c>
      <c r="C590" s="4" t="s">
        <v>822</v>
      </c>
      <c r="D590" s="4">
        <v>382.0</v>
      </c>
    </row>
    <row r="591" ht="15.75" customHeight="1">
      <c r="B591" s="4" t="s">
        <v>821</v>
      </c>
      <c r="C591" s="4" t="s">
        <v>823</v>
      </c>
      <c r="D591" s="4">
        <v>1.0</v>
      </c>
    </row>
    <row r="592" ht="15.75" customHeight="1">
      <c r="B592" s="4" t="s">
        <v>821</v>
      </c>
      <c r="C592" s="4" t="s">
        <v>824</v>
      </c>
      <c r="D592" s="4">
        <v>1.0</v>
      </c>
    </row>
    <row r="593" ht="15.75" customHeight="1">
      <c r="B593" s="4" t="s">
        <v>821</v>
      </c>
      <c r="C593" s="4" t="s">
        <v>825</v>
      </c>
      <c r="D593" s="4">
        <v>2.0</v>
      </c>
    </row>
    <row r="594" ht="15.75" customHeight="1">
      <c r="B594" s="4" t="s">
        <v>821</v>
      </c>
      <c r="C594" s="4" t="s">
        <v>826</v>
      </c>
      <c r="D594" s="4">
        <v>5.0</v>
      </c>
    </row>
    <row r="595" ht="15.75" customHeight="1">
      <c r="B595" s="4" t="s">
        <v>821</v>
      </c>
      <c r="C595" s="4" t="s">
        <v>827</v>
      </c>
      <c r="D595" s="4">
        <v>4.0</v>
      </c>
    </row>
    <row r="596" ht="15.75" customHeight="1">
      <c r="B596" s="4" t="s">
        <v>821</v>
      </c>
      <c r="C596" s="4" t="s">
        <v>828</v>
      </c>
      <c r="D596" s="4">
        <v>1.0</v>
      </c>
    </row>
    <row r="597" ht="15.75" customHeight="1">
      <c r="B597" s="4" t="s">
        <v>821</v>
      </c>
      <c r="C597" s="4" t="s">
        <v>829</v>
      </c>
      <c r="D597" s="4">
        <v>6.0</v>
      </c>
    </row>
    <row r="598" ht="15.75" customHeight="1">
      <c r="B598" s="4" t="s">
        <v>821</v>
      </c>
      <c r="C598" s="4" t="s">
        <v>830</v>
      </c>
      <c r="D598" s="4">
        <v>3.0</v>
      </c>
    </row>
    <row r="599" ht="15.75" customHeight="1">
      <c r="B599" s="4" t="s">
        <v>821</v>
      </c>
      <c r="C599" s="4" t="s">
        <v>831</v>
      </c>
      <c r="D599" s="4">
        <v>174.0</v>
      </c>
    </row>
    <row r="600" ht="15.75" customHeight="1">
      <c r="B600" s="4" t="s">
        <v>821</v>
      </c>
      <c r="C600" s="4" t="s">
        <v>832</v>
      </c>
      <c r="D600" s="4">
        <v>4.0</v>
      </c>
    </row>
    <row r="601" ht="15.75" customHeight="1">
      <c r="B601" s="4" t="s">
        <v>821</v>
      </c>
      <c r="C601" s="4" t="s">
        <v>833</v>
      </c>
      <c r="D601" s="4">
        <v>1.0</v>
      </c>
    </row>
    <row r="602" ht="15.75" customHeight="1">
      <c r="B602" s="4" t="s">
        <v>821</v>
      </c>
      <c r="C602" s="4" t="s">
        <v>834</v>
      </c>
      <c r="D602" s="4">
        <v>8.0</v>
      </c>
    </row>
    <row r="603" ht="15.75" customHeight="1">
      <c r="B603" s="4" t="s">
        <v>821</v>
      </c>
      <c r="C603" s="4" t="s">
        <v>835</v>
      </c>
      <c r="D603" s="4">
        <v>1.0</v>
      </c>
    </row>
    <row r="604" ht="15.75" customHeight="1">
      <c r="B604" s="4" t="s">
        <v>821</v>
      </c>
      <c r="C604" s="4" t="s">
        <v>836</v>
      </c>
      <c r="D604" s="4">
        <v>2.0</v>
      </c>
    </row>
    <row r="605" ht="15.75" customHeight="1">
      <c r="B605" s="4" t="s">
        <v>821</v>
      </c>
      <c r="C605" s="4" t="s">
        <v>837</v>
      </c>
      <c r="D605" s="4">
        <v>2.0</v>
      </c>
    </row>
    <row r="606" ht="15.75" customHeight="1">
      <c r="B606" s="4" t="s">
        <v>821</v>
      </c>
      <c r="C606" s="4" t="s">
        <v>838</v>
      </c>
      <c r="D606" s="4">
        <v>2.0</v>
      </c>
    </row>
    <row r="607" ht="15.75" customHeight="1">
      <c r="B607" s="4" t="s">
        <v>821</v>
      </c>
      <c r="C607" s="4" t="s">
        <v>839</v>
      </c>
      <c r="D607" s="4">
        <v>1.0</v>
      </c>
    </row>
    <row r="608" ht="15.75" customHeight="1">
      <c r="B608" s="4" t="s">
        <v>821</v>
      </c>
      <c r="C608" s="4" t="s">
        <v>840</v>
      </c>
      <c r="D608" s="4">
        <v>6.0</v>
      </c>
    </row>
    <row r="609" ht="15.75" customHeight="1">
      <c r="B609" s="4" t="s">
        <v>821</v>
      </c>
      <c r="C609" s="4" t="s">
        <v>841</v>
      </c>
      <c r="D609" s="4">
        <v>1.0</v>
      </c>
    </row>
    <row r="610" ht="15.75" customHeight="1">
      <c r="B610" s="4" t="s">
        <v>821</v>
      </c>
      <c r="C610" s="4" t="s">
        <v>842</v>
      </c>
      <c r="D610" s="4">
        <v>7.0</v>
      </c>
    </row>
    <row r="611" ht="15.75" customHeight="1">
      <c r="B611" s="4" t="s">
        <v>821</v>
      </c>
      <c r="C611" s="4" t="s">
        <v>843</v>
      </c>
      <c r="D611" s="4">
        <v>4.0</v>
      </c>
    </row>
    <row r="612" ht="15.75" customHeight="1">
      <c r="B612" s="4" t="s">
        <v>821</v>
      </c>
      <c r="C612" s="4" t="s">
        <v>844</v>
      </c>
      <c r="D612" s="4">
        <v>17.0</v>
      </c>
    </row>
    <row r="613" ht="15.75" customHeight="1">
      <c r="B613" s="4" t="s">
        <v>821</v>
      </c>
      <c r="C613" s="4" t="s">
        <v>845</v>
      </c>
      <c r="D613" s="4">
        <v>5.0</v>
      </c>
    </row>
    <row r="614" ht="15.75" customHeight="1">
      <c r="B614" s="4" t="s">
        <v>846</v>
      </c>
      <c r="C614" s="4"/>
      <c r="D614" s="4">
        <v>640.0</v>
      </c>
    </row>
    <row r="615" ht="15.75" customHeight="1">
      <c r="B615" s="4" t="s">
        <v>847</v>
      </c>
      <c r="C615" s="4" t="s">
        <v>848</v>
      </c>
      <c r="D615" s="4">
        <v>3808.0</v>
      </c>
    </row>
    <row r="616" ht="15.75" customHeight="1">
      <c r="B616" s="4" t="s">
        <v>847</v>
      </c>
      <c r="C616" s="4" t="s">
        <v>849</v>
      </c>
      <c r="D616" s="4">
        <v>73.0</v>
      </c>
    </row>
    <row r="617" ht="15.75" customHeight="1">
      <c r="B617" s="4" t="s">
        <v>847</v>
      </c>
      <c r="C617" s="4" t="s">
        <v>850</v>
      </c>
      <c r="D617" s="4">
        <v>16.0</v>
      </c>
    </row>
    <row r="618" ht="15.75" customHeight="1">
      <c r="B618" s="4" t="s">
        <v>847</v>
      </c>
      <c r="C618" s="4" t="s">
        <v>851</v>
      </c>
      <c r="D618" s="4">
        <v>34.0</v>
      </c>
    </row>
    <row r="619" ht="15.75" customHeight="1">
      <c r="B619" s="4" t="s">
        <v>847</v>
      </c>
      <c r="C619" s="4" t="s">
        <v>852</v>
      </c>
      <c r="D619" s="4">
        <v>6.0</v>
      </c>
    </row>
    <row r="620" ht="15.75" customHeight="1">
      <c r="B620" s="4" t="s">
        <v>847</v>
      </c>
      <c r="C620" s="4" t="s">
        <v>853</v>
      </c>
      <c r="D620" s="4">
        <v>13.0</v>
      </c>
    </row>
    <row r="621" ht="15.75" customHeight="1">
      <c r="B621" s="4" t="s">
        <v>847</v>
      </c>
      <c r="C621" s="4" t="s">
        <v>854</v>
      </c>
      <c r="D621" s="4">
        <v>91.0</v>
      </c>
    </row>
    <row r="622" ht="15.75" customHeight="1">
      <c r="B622" s="4" t="s">
        <v>847</v>
      </c>
      <c r="C622" s="4" t="s">
        <v>855</v>
      </c>
      <c r="D622" s="4">
        <v>38.0</v>
      </c>
    </row>
    <row r="623" ht="15.75" customHeight="1">
      <c r="B623" s="4" t="s">
        <v>847</v>
      </c>
      <c r="C623" s="4" t="s">
        <v>856</v>
      </c>
      <c r="D623" s="4">
        <v>34.0</v>
      </c>
    </row>
    <row r="624" ht="15.75" customHeight="1">
      <c r="B624" s="4" t="s">
        <v>847</v>
      </c>
      <c r="C624" s="4" t="s">
        <v>857</v>
      </c>
      <c r="D624" s="4">
        <v>5.0</v>
      </c>
    </row>
    <row r="625" ht="15.75" customHeight="1">
      <c r="B625" s="4" t="s">
        <v>847</v>
      </c>
      <c r="C625" s="4" t="s">
        <v>858</v>
      </c>
      <c r="D625" s="4">
        <v>18.0</v>
      </c>
    </row>
    <row r="626" ht="15.75" customHeight="1">
      <c r="B626" s="4" t="s">
        <v>847</v>
      </c>
      <c r="C626" s="4" t="s">
        <v>859</v>
      </c>
      <c r="D626" s="4">
        <v>5.0</v>
      </c>
    </row>
    <row r="627" ht="15.75" customHeight="1">
      <c r="B627" s="4" t="s">
        <v>847</v>
      </c>
      <c r="C627" s="4" t="s">
        <v>860</v>
      </c>
      <c r="D627" s="4">
        <v>58.0</v>
      </c>
    </row>
    <row r="628" ht="15.75" customHeight="1">
      <c r="B628" s="4" t="s">
        <v>847</v>
      </c>
      <c r="C628" s="4" t="s">
        <v>861</v>
      </c>
      <c r="D628" s="4">
        <v>162.0</v>
      </c>
    </row>
    <row r="629" ht="15.75" customHeight="1">
      <c r="B629" s="4" t="s">
        <v>847</v>
      </c>
      <c r="C629" s="4" t="s">
        <v>862</v>
      </c>
      <c r="D629" s="4">
        <v>2.0</v>
      </c>
    </row>
    <row r="630" ht="15.75" customHeight="1">
      <c r="B630" s="4" t="s">
        <v>847</v>
      </c>
      <c r="C630" s="4" t="s">
        <v>863</v>
      </c>
      <c r="D630" s="4">
        <v>4.0</v>
      </c>
    </row>
    <row r="631" ht="15.75" customHeight="1">
      <c r="B631" s="4" t="s">
        <v>847</v>
      </c>
      <c r="C631" s="4" t="s">
        <v>864</v>
      </c>
      <c r="D631" s="4">
        <v>15.0</v>
      </c>
    </row>
    <row r="632" ht="15.75" customHeight="1">
      <c r="B632" s="4" t="s">
        <v>847</v>
      </c>
      <c r="C632" s="4" t="s">
        <v>865</v>
      </c>
      <c r="D632" s="4">
        <v>12.0</v>
      </c>
    </row>
    <row r="633" ht="15.75" customHeight="1">
      <c r="B633" s="4" t="s">
        <v>847</v>
      </c>
      <c r="C633" s="4" t="s">
        <v>866</v>
      </c>
      <c r="D633" s="4">
        <v>583.0</v>
      </c>
    </row>
    <row r="634" ht="15.75" customHeight="1">
      <c r="B634" s="4" t="s">
        <v>847</v>
      </c>
      <c r="C634" s="4" t="s">
        <v>867</v>
      </c>
      <c r="D634" s="4">
        <v>16.0</v>
      </c>
    </row>
    <row r="635" ht="15.75" customHeight="1">
      <c r="B635" s="4" t="s">
        <v>847</v>
      </c>
      <c r="C635" s="4" t="s">
        <v>868</v>
      </c>
      <c r="D635" s="4">
        <v>6.0</v>
      </c>
    </row>
    <row r="636" ht="15.75" customHeight="1">
      <c r="B636" s="4" t="s">
        <v>847</v>
      </c>
      <c r="C636" s="4" t="s">
        <v>869</v>
      </c>
      <c r="D636" s="4">
        <v>416.0</v>
      </c>
    </row>
    <row r="637" ht="15.75" customHeight="1">
      <c r="B637" s="4" t="s">
        <v>847</v>
      </c>
      <c r="C637" s="4" t="s">
        <v>870</v>
      </c>
      <c r="D637" s="4">
        <v>430.0</v>
      </c>
    </row>
    <row r="638" ht="15.75" customHeight="1">
      <c r="B638" s="4" t="s">
        <v>847</v>
      </c>
      <c r="C638" s="4" t="s">
        <v>871</v>
      </c>
      <c r="D638" s="4">
        <v>22.0</v>
      </c>
    </row>
    <row r="639" ht="15.75" customHeight="1">
      <c r="B639" s="4" t="s">
        <v>847</v>
      </c>
      <c r="C639" s="4" t="s">
        <v>872</v>
      </c>
      <c r="D639" s="4">
        <v>121.0</v>
      </c>
    </row>
    <row r="640" ht="15.75" customHeight="1">
      <c r="B640" s="4" t="s">
        <v>847</v>
      </c>
      <c r="C640" s="4" t="s">
        <v>873</v>
      </c>
      <c r="D640" s="4">
        <v>32.0</v>
      </c>
    </row>
    <row r="641" ht="15.75" customHeight="1">
      <c r="B641" s="4" t="s">
        <v>847</v>
      </c>
      <c r="C641" s="4" t="s">
        <v>874</v>
      </c>
      <c r="D641" s="4">
        <v>25.0</v>
      </c>
    </row>
    <row r="642" ht="15.75" customHeight="1">
      <c r="B642" s="4" t="s">
        <v>847</v>
      </c>
      <c r="C642" s="4" t="s">
        <v>875</v>
      </c>
      <c r="D642" s="4">
        <v>41.0</v>
      </c>
    </row>
    <row r="643" ht="15.75" customHeight="1">
      <c r="B643" s="4" t="s">
        <v>847</v>
      </c>
      <c r="C643" s="4" t="s">
        <v>876</v>
      </c>
      <c r="D643" s="4">
        <v>8.0</v>
      </c>
    </row>
    <row r="644" ht="15.75" customHeight="1">
      <c r="B644" s="4" t="s">
        <v>847</v>
      </c>
      <c r="C644" s="4" t="s">
        <v>877</v>
      </c>
      <c r="D644" s="4">
        <v>127.0</v>
      </c>
    </row>
    <row r="645" ht="15.75" customHeight="1">
      <c r="B645" s="4" t="s">
        <v>847</v>
      </c>
      <c r="C645" s="4" t="s">
        <v>878</v>
      </c>
      <c r="D645" s="4">
        <v>6.0</v>
      </c>
    </row>
    <row r="646" ht="15.75" customHeight="1">
      <c r="B646" s="4" t="s">
        <v>847</v>
      </c>
      <c r="C646" s="4" t="s">
        <v>879</v>
      </c>
      <c r="D646" s="4">
        <v>26.0</v>
      </c>
    </row>
    <row r="647" ht="15.75" customHeight="1">
      <c r="B647" s="4" t="s">
        <v>847</v>
      </c>
      <c r="C647" s="4" t="s">
        <v>880</v>
      </c>
      <c r="D647" s="4">
        <v>188.0</v>
      </c>
    </row>
    <row r="648" ht="15.75" customHeight="1">
      <c r="B648" s="4" t="s">
        <v>847</v>
      </c>
      <c r="C648" s="4" t="s">
        <v>881</v>
      </c>
      <c r="D648" s="4">
        <v>42.0</v>
      </c>
    </row>
    <row r="649" ht="15.75" customHeight="1">
      <c r="B649" s="4" t="s">
        <v>847</v>
      </c>
      <c r="C649" s="4" t="s">
        <v>882</v>
      </c>
      <c r="D649" s="4">
        <v>21.0</v>
      </c>
    </row>
    <row r="650" ht="15.75" customHeight="1">
      <c r="B650" s="4" t="s">
        <v>847</v>
      </c>
      <c r="C650" s="4" t="s">
        <v>883</v>
      </c>
      <c r="D650" s="4">
        <v>1032.0</v>
      </c>
    </row>
    <row r="651" ht="15.75" customHeight="1">
      <c r="B651" s="4" t="s">
        <v>884</v>
      </c>
      <c r="C651" s="4"/>
      <c r="D651" s="4">
        <v>7536.0</v>
      </c>
    </row>
    <row r="652" ht="15.75" customHeight="1">
      <c r="B652" s="4" t="s">
        <v>885</v>
      </c>
      <c r="C652" s="4" t="s">
        <v>886</v>
      </c>
      <c r="D652" s="4">
        <v>90.0</v>
      </c>
    </row>
    <row r="653" ht="15.75" customHeight="1">
      <c r="B653" s="4" t="s">
        <v>885</v>
      </c>
      <c r="C653" s="4" t="s">
        <v>887</v>
      </c>
      <c r="D653" s="4">
        <v>9.0</v>
      </c>
    </row>
    <row r="654" ht="15.75" customHeight="1">
      <c r="B654" s="4" t="s">
        <v>885</v>
      </c>
      <c r="C654" s="4" t="s">
        <v>888</v>
      </c>
      <c r="D654" s="4">
        <v>2.0</v>
      </c>
    </row>
    <row r="655" ht="15.75" customHeight="1">
      <c r="B655" s="4" t="s">
        <v>885</v>
      </c>
      <c r="C655" s="4" t="s">
        <v>889</v>
      </c>
      <c r="D655" s="4">
        <v>13.0</v>
      </c>
    </row>
    <row r="656" ht="15.75" customHeight="1">
      <c r="B656" s="4" t="s">
        <v>885</v>
      </c>
      <c r="C656" s="4" t="s">
        <v>890</v>
      </c>
      <c r="D656" s="4">
        <v>18.0</v>
      </c>
    </row>
    <row r="657" ht="15.75" customHeight="1">
      <c r="B657" s="4" t="s">
        <v>885</v>
      </c>
      <c r="C657" s="4" t="s">
        <v>891</v>
      </c>
      <c r="D657" s="4">
        <v>27.0</v>
      </c>
    </row>
    <row r="658" ht="15.75" customHeight="1">
      <c r="B658" s="4" t="s">
        <v>885</v>
      </c>
      <c r="C658" s="4" t="s">
        <v>892</v>
      </c>
      <c r="D658" s="4">
        <v>1.0</v>
      </c>
    </row>
    <row r="659" ht="15.75" customHeight="1">
      <c r="B659" s="4" t="s">
        <v>885</v>
      </c>
      <c r="C659" s="4" t="s">
        <v>893</v>
      </c>
      <c r="D659" s="4">
        <v>17.0</v>
      </c>
    </row>
    <row r="660" ht="15.75" customHeight="1">
      <c r="B660" s="4" t="s">
        <v>885</v>
      </c>
      <c r="C660" s="4" t="s">
        <v>894</v>
      </c>
      <c r="D660" s="4">
        <v>10.0</v>
      </c>
    </row>
    <row r="661" ht="15.75" customHeight="1">
      <c r="B661" s="4" t="s">
        <v>885</v>
      </c>
      <c r="C661" s="4" t="s">
        <v>895</v>
      </c>
      <c r="D661" s="4">
        <v>19.0</v>
      </c>
    </row>
    <row r="662" ht="15.75" customHeight="1">
      <c r="B662" s="4" t="s">
        <v>885</v>
      </c>
      <c r="C662" s="4" t="s">
        <v>896</v>
      </c>
      <c r="D662" s="4">
        <v>21.0</v>
      </c>
    </row>
    <row r="663" ht="15.75" customHeight="1">
      <c r="B663" s="4" t="s">
        <v>897</v>
      </c>
      <c r="C663" s="4"/>
      <c r="D663" s="4">
        <v>227.0</v>
      </c>
    </row>
    <row r="664" ht="15.75" customHeight="1">
      <c r="B664" s="4" t="s">
        <v>898</v>
      </c>
      <c r="C664" s="4" t="s">
        <v>899</v>
      </c>
      <c r="D664" s="4">
        <v>846.0</v>
      </c>
    </row>
    <row r="665" ht="15.75" customHeight="1">
      <c r="B665" s="4" t="s">
        <v>898</v>
      </c>
      <c r="C665" s="4" t="s">
        <v>900</v>
      </c>
      <c r="D665" s="4">
        <v>8.0</v>
      </c>
    </row>
    <row r="666" ht="15.75" customHeight="1">
      <c r="B666" s="4" t="s">
        <v>898</v>
      </c>
      <c r="C666" s="4" t="s">
        <v>901</v>
      </c>
      <c r="D666" s="4">
        <v>75.0</v>
      </c>
    </row>
    <row r="667" ht="15.75" customHeight="1">
      <c r="B667" s="4" t="s">
        <v>898</v>
      </c>
      <c r="C667" s="4" t="s">
        <v>902</v>
      </c>
      <c r="D667" s="4">
        <v>45.0</v>
      </c>
    </row>
    <row r="668" ht="15.75" customHeight="1">
      <c r="B668" s="4" t="s">
        <v>898</v>
      </c>
      <c r="C668" s="4" t="s">
        <v>903</v>
      </c>
      <c r="D668" s="4">
        <v>19.0</v>
      </c>
    </row>
    <row r="669" ht="15.75" customHeight="1">
      <c r="B669" s="4" t="s">
        <v>898</v>
      </c>
      <c r="C669" s="4" t="s">
        <v>904</v>
      </c>
      <c r="D669" s="4">
        <v>2.0</v>
      </c>
    </row>
    <row r="670" ht="15.75" customHeight="1">
      <c r="B670" s="4" t="s">
        <v>898</v>
      </c>
      <c r="C670" s="4" t="s">
        <v>905</v>
      </c>
      <c r="D670" s="4">
        <v>52.0</v>
      </c>
    </row>
    <row r="671" ht="15.75" customHeight="1">
      <c r="B671" s="4" t="s">
        <v>898</v>
      </c>
      <c r="C671" s="4" t="s">
        <v>906</v>
      </c>
      <c r="D671" s="4">
        <v>61.0</v>
      </c>
    </row>
    <row r="672" ht="15.75" customHeight="1">
      <c r="B672" s="4" t="s">
        <v>898</v>
      </c>
      <c r="C672" s="4" t="s">
        <v>907</v>
      </c>
      <c r="D672" s="4">
        <v>3.0</v>
      </c>
    </row>
    <row r="673" ht="15.75" customHeight="1">
      <c r="B673" s="4" t="s">
        <v>898</v>
      </c>
      <c r="C673" s="4" t="s">
        <v>908</v>
      </c>
      <c r="D673" s="4">
        <v>37.0</v>
      </c>
    </row>
    <row r="674" ht="15.75" customHeight="1">
      <c r="B674" s="4" t="s">
        <v>898</v>
      </c>
      <c r="C674" s="4" t="s">
        <v>909</v>
      </c>
      <c r="D674" s="4">
        <v>23.0</v>
      </c>
    </row>
    <row r="675" ht="15.75" customHeight="1">
      <c r="B675" s="4" t="s">
        <v>910</v>
      </c>
      <c r="C675" s="4"/>
      <c r="D675" s="4">
        <v>1171.0</v>
      </c>
    </row>
    <row r="676" ht="15.75" customHeight="1">
      <c r="B676" s="4" t="s">
        <v>911</v>
      </c>
      <c r="C676" s="4" t="s">
        <v>912</v>
      </c>
      <c r="D676" s="4">
        <v>2326.0</v>
      </c>
    </row>
    <row r="677" ht="15.75" customHeight="1">
      <c r="B677" s="4" t="s">
        <v>911</v>
      </c>
      <c r="C677" s="4" t="s">
        <v>913</v>
      </c>
      <c r="D677" s="4">
        <v>3.0</v>
      </c>
    </row>
    <row r="678" ht="15.75" customHeight="1">
      <c r="B678" s="4" t="s">
        <v>911</v>
      </c>
      <c r="C678" s="4" t="s">
        <v>914</v>
      </c>
      <c r="D678" s="4">
        <v>1.0</v>
      </c>
    </row>
    <row r="679" ht="15.75" customHeight="1">
      <c r="B679" s="4" t="s">
        <v>911</v>
      </c>
      <c r="C679" s="4" t="s">
        <v>915</v>
      </c>
      <c r="D679" s="4">
        <v>13.0</v>
      </c>
    </row>
    <row r="680" ht="15.75" customHeight="1">
      <c r="B680" s="4" t="s">
        <v>911</v>
      </c>
      <c r="C680" s="4" t="s">
        <v>916</v>
      </c>
      <c r="D680" s="4">
        <v>1002.0</v>
      </c>
    </row>
    <row r="681" ht="15.75" customHeight="1">
      <c r="B681" s="4" t="s">
        <v>911</v>
      </c>
      <c r="C681" s="4" t="s">
        <v>917</v>
      </c>
      <c r="D681" s="4">
        <v>4.0</v>
      </c>
    </row>
    <row r="682" ht="15.75" customHeight="1">
      <c r="B682" s="4" t="s">
        <v>911</v>
      </c>
      <c r="C682" s="4" t="s">
        <v>918</v>
      </c>
      <c r="D682" s="4">
        <v>7.0</v>
      </c>
    </row>
    <row r="683" ht="15.75" customHeight="1">
      <c r="B683" s="4" t="s">
        <v>911</v>
      </c>
      <c r="C683" s="4" t="s">
        <v>919</v>
      </c>
      <c r="D683" s="4">
        <v>28.0</v>
      </c>
    </row>
    <row r="684" ht="15.75" customHeight="1">
      <c r="B684" s="4" t="s">
        <v>911</v>
      </c>
      <c r="C684" s="4" t="s">
        <v>920</v>
      </c>
      <c r="D684" s="4">
        <v>6.0</v>
      </c>
    </row>
    <row r="685" ht="15.75" customHeight="1">
      <c r="B685" s="4" t="s">
        <v>911</v>
      </c>
      <c r="C685" s="4" t="s">
        <v>921</v>
      </c>
      <c r="D685" s="4">
        <v>3.0</v>
      </c>
    </row>
    <row r="686" ht="15.75" customHeight="1">
      <c r="B686" s="4" t="s">
        <v>911</v>
      </c>
      <c r="C686" s="4" t="s">
        <v>922</v>
      </c>
      <c r="D686" s="4">
        <v>3.0</v>
      </c>
    </row>
    <row r="687" ht="15.75" customHeight="1">
      <c r="B687" s="4" t="s">
        <v>911</v>
      </c>
      <c r="C687" s="4" t="s">
        <v>923</v>
      </c>
      <c r="D687" s="4">
        <v>239.0</v>
      </c>
    </row>
    <row r="688" ht="15.75" customHeight="1">
      <c r="B688" s="4" t="s">
        <v>911</v>
      </c>
      <c r="C688" s="4" t="s">
        <v>924</v>
      </c>
      <c r="D688" s="4">
        <v>2.0</v>
      </c>
    </row>
    <row r="689" ht="15.75" customHeight="1">
      <c r="B689" s="4" t="s">
        <v>925</v>
      </c>
      <c r="C689" s="4"/>
      <c r="D689" s="4">
        <v>3637.0</v>
      </c>
    </row>
    <row r="690" ht="15.75" customHeight="1">
      <c r="B690" s="4" t="s">
        <v>926</v>
      </c>
      <c r="C690" s="4" t="s">
        <v>927</v>
      </c>
      <c r="D690" s="4">
        <v>7.0</v>
      </c>
    </row>
    <row r="691" ht="15.75" customHeight="1">
      <c r="B691" s="4" t="s">
        <v>928</v>
      </c>
      <c r="C691" s="4"/>
      <c r="D691" s="4">
        <v>7.0</v>
      </c>
    </row>
    <row r="692" ht="15.75" customHeight="1">
      <c r="B692" s="4" t="s">
        <v>929</v>
      </c>
      <c r="C692" s="4" t="s">
        <v>930</v>
      </c>
      <c r="D692" s="4">
        <v>3423.0</v>
      </c>
    </row>
    <row r="693" ht="15.75" customHeight="1">
      <c r="B693" s="4" t="s">
        <v>929</v>
      </c>
      <c r="C693" s="4" t="s">
        <v>931</v>
      </c>
      <c r="D693" s="4">
        <v>14.0</v>
      </c>
    </row>
    <row r="694" ht="15.75" customHeight="1">
      <c r="B694" s="4" t="s">
        <v>929</v>
      </c>
      <c r="C694" s="4" t="s">
        <v>932</v>
      </c>
      <c r="D694" s="4">
        <v>70.0</v>
      </c>
    </row>
    <row r="695" ht="15.75" customHeight="1">
      <c r="B695" s="4" t="s">
        <v>929</v>
      </c>
      <c r="C695" s="4" t="s">
        <v>933</v>
      </c>
      <c r="D695" s="4">
        <v>40.0</v>
      </c>
    </row>
    <row r="696" ht="15.75" customHeight="1">
      <c r="B696" s="4" t="s">
        <v>929</v>
      </c>
      <c r="C696" s="4" t="s">
        <v>934</v>
      </c>
      <c r="D696" s="4">
        <v>445.0</v>
      </c>
    </row>
    <row r="697" ht="15.75" customHeight="1">
      <c r="B697" s="4" t="s">
        <v>929</v>
      </c>
      <c r="C697" s="4" t="s">
        <v>935</v>
      </c>
      <c r="D697" s="4">
        <v>5.0</v>
      </c>
    </row>
    <row r="698" ht="15.75" customHeight="1">
      <c r="B698" s="4" t="s">
        <v>929</v>
      </c>
      <c r="C698" s="4" t="s">
        <v>936</v>
      </c>
      <c r="D698" s="4">
        <v>1.0</v>
      </c>
    </row>
    <row r="699" ht="15.75" customHeight="1">
      <c r="B699" s="4" t="s">
        <v>929</v>
      </c>
      <c r="C699" s="4" t="s">
        <v>937</v>
      </c>
      <c r="D699" s="4">
        <v>2.0</v>
      </c>
    </row>
    <row r="700" ht="15.75" customHeight="1">
      <c r="B700" s="4" t="s">
        <v>929</v>
      </c>
      <c r="C700" s="4" t="s">
        <v>938</v>
      </c>
      <c r="D700" s="4">
        <v>8.0</v>
      </c>
    </row>
    <row r="701" ht="15.75" customHeight="1">
      <c r="B701" s="4" t="s">
        <v>929</v>
      </c>
      <c r="C701" s="4" t="s">
        <v>939</v>
      </c>
      <c r="D701" s="4">
        <v>2.0</v>
      </c>
    </row>
    <row r="702" ht="15.75" customHeight="1">
      <c r="B702" s="4" t="s">
        <v>929</v>
      </c>
      <c r="C702" s="4" t="s">
        <v>940</v>
      </c>
      <c r="D702" s="4">
        <v>1.0</v>
      </c>
    </row>
    <row r="703" ht="15.75" customHeight="1">
      <c r="B703" s="4" t="s">
        <v>929</v>
      </c>
      <c r="C703" s="4" t="s">
        <v>941</v>
      </c>
      <c r="D703" s="4">
        <v>3.0</v>
      </c>
    </row>
    <row r="704" ht="15.75" customHeight="1">
      <c r="B704" s="4" t="s">
        <v>929</v>
      </c>
      <c r="C704" s="4" t="s">
        <v>942</v>
      </c>
      <c r="D704" s="4">
        <v>7.0</v>
      </c>
    </row>
    <row r="705" ht="15.75" customHeight="1">
      <c r="B705" s="4" t="s">
        <v>929</v>
      </c>
      <c r="C705" s="4" t="s">
        <v>943</v>
      </c>
      <c r="D705" s="4">
        <v>2.0</v>
      </c>
    </row>
    <row r="706" ht="15.75" customHeight="1">
      <c r="B706" s="4" t="s">
        <v>929</v>
      </c>
      <c r="C706" s="4" t="s">
        <v>944</v>
      </c>
      <c r="D706" s="4">
        <v>13.0</v>
      </c>
    </row>
    <row r="707" ht="15.75" customHeight="1">
      <c r="B707" s="4" t="s">
        <v>929</v>
      </c>
      <c r="C707" s="4" t="s">
        <v>945</v>
      </c>
      <c r="D707" s="4">
        <v>21.0</v>
      </c>
    </row>
    <row r="708" ht="15.75" customHeight="1">
      <c r="B708" s="4" t="s">
        <v>929</v>
      </c>
      <c r="C708" s="4" t="s">
        <v>946</v>
      </c>
      <c r="D708" s="4">
        <v>2.0</v>
      </c>
    </row>
    <row r="709" ht="15.75" customHeight="1">
      <c r="B709" s="4" t="s">
        <v>929</v>
      </c>
      <c r="C709" s="4" t="s">
        <v>947</v>
      </c>
      <c r="D709" s="4">
        <v>10.0</v>
      </c>
    </row>
    <row r="710" ht="15.75" customHeight="1">
      <c r="B710" s="4" t="s">
        <v>929</v>
      </c>
      <c r="C710" s="4" t="s">
        <v>948</v>
      </c>
      <c r="D710" s="4">
        <v>1.0</v>
      </c>
    </row>
    <row r="711" ht="15.75" customHeight="1">
      <c r="B711" s="4" t="s">
        <v>929</v>
      </c>
      <c r="C711" s="4" t="s">
        <v>949</v>
      </c>
      <c r="D711" s="4">
        <v>13.0</v>
      </c>
    </row>
    <row r="712" ht="15.75" customHeight="1">
      <c r="B712" s="4" t="s">
        <v>929</v>
      </c>
      <c r="C712" s="4" t="s">
        <v>950</v>
      </c>
      <c r="D712" s="4">
        <v>4.0</v>
      </c>
    </row>
    <row r="713" ht="15.75" customHeight="1">
      <c r="B713" s="4" t="s">
        <v>929</v>
      </c>
      <c r="C713" s="4" t="s">
        <v>951</v>
      </c>
      <c r="D713" s="4">
        <v>8.0</v>
      </c>
    </row>
    <row r="714" ht="15.75" customHeight="1">
      <c r="B714" s="4" t="s">
        <v>929</v>
      </c>
      <c r="C714" s="4" t="s">
        <v>952</v>
      </c>
      <c r="D714" s="4">
        <v>2.0</v>
      </c>
    </row>
    <row r="715" ht="15.75" customHeight="1">
      <c r="B715" s="4" t="s">
        <v>929</v>
      </c>
      <c r="C715" s="4" t="s">
        <v>953</v>
      </c>
      <c r="D715" s="4">
        <v>936.0</v>
      </c>
    </row>
    <row r="716" ht="15.75" customHeight="1">
      <c r="B716" s="4" t="s">
        <v>929</v>
      </c>
      <c r="C716" s="4" t="s">
        <v>954</v>
      </c>
      <c r="D716" s="4">
        <v>586.0</v>
      </c>
    </row>
    <row r="717" ht="15.75" customHeight="1">
      <c r="B717" s="4" t="s">
        <v>929</v>
      </c>
      <c r="C717" s="4" t="s">
        <v>955</v>
      </c>
      <c r="D717" s="4">
        <v>1.0</v>
      </c>
    </row>
    <row r="718" ht="15.75" customHeight="1">
      <c r="B718" s="4" t="s">
        <v>929</v>
      </c>
      <c r="C718" s="4" t="s">
        <v>956</v>
      </c>
      <c r="D718" s="4">
        <v>1.0</v>
      </c>
    </row>
    <row r="719" ht="15.75" customHeight="1">
      <c r="B719" s="4" t="s">
        <v>929</v>
      </c>
      <c r="C719" s="4" t="s">
        <v>957</v>
      </c>
      <c r="D719" s="4">
        <v>1.0</v>
      </c>
    </row>
    <row r="720" ht="15.75" customHeight="1">
      <c r="B720" s="4" t="s">
        <v>929</v>
      </c>
      <c r="C720" s="4" t="s">
        <v>958</v>
      </c>
      <c r="D720" s="4">
        <v>5.0</v>
      </c>
    </row>
    <row r="721" ht="15.75" customHeight="1">
      <c r="B721" s="4" t="s">
        <v>929</v>
      </c>
      <c r="C721" s="4" t="s">
        <v>959</v>
      </c>
      <c r="D721" s="4">
        <v>6.0</v>
      </c>
    </row>
    <row r="722" ht="15.75" customHeight="1">
      <c r="B722" s="4" t="s">
        <v>929</v>
      </c>
      <c r="C722" s="4" t="s">
        <v>960</v>
      </c>
      <c r="D722" s="4">
        <v>1.0</v>
      </c>
    </row>
    <row r="723" ht="15.75" customHeight="1">
      <c r="B723" s="4" t="s">
        <v>929</v>
      </c>
      <c r="C723" s="4" t="s">
        <v>961</v>
      </c>
      <c r="D723" s="4">
        <v>5.0</v>
      </c>
    </row>
    <row r="724" ht="15.75" customHeight="1">
      <c r="B724" s="4" t="s">
        <v>929</v>
      </c>
      <c r="C724" s="4" t="s">
        <v>962</v>
      </c>
      <c r="D724" s="4">
        <v>121.0</v>
      </c>
    </row>
    <row r="725" ht="15.75" customHeight="1">
      <c r="B725" s="4" t="s">
        <v>929</v>
      </c>
      <c r="C725" s="4" t="s">
        <v>963</v>
      </c>
      <c r="D725" s="4">
        <v>5.0</v>
      </c>
    </row>
    <row r="726" ht="15.75" customHeight="1">
      <c r="B726" s="4" t="s">
        <v>929</v>
      </c>
      <c r="C726" s="4" t="s">
        <v>964</v>
      </c>
      <c r="D726" s="4">
        <v>54.0</v>
      </c>
    </row>
    <row r="727" ht="15.75" customHeight="1">
      <c r="B727" s="4" t="s">
        <v>929</v>
      </c>
      <c r="C727" s="4" t="s">
        <v>965</v>
      </c>
      <c r="D727" s="4">
        <v>26.0</v>
      </c>
    </row>
    <row r="728" ht="15.75" customHeight="1">
      <c r="B728" s="4" t="s">
        <v>929</v>
      </c>
      <c r="C728" s="4" t="s">
        <v>966</v>
      </c>
      <c r="D728" s="4">
        <v>20.0</v>
      </c>
    </row>
    <row r="729" ht="15.75" customHeight="1">
      <c r="B729" s="4" t="s">
        <v>929</v>
      </c>
      <c r="C729" s="4" t="s">
        <v>967</v>
      </c>
      <c r="D729" s="4">
        <v>6.0</v>
      </c>
    </row>
    <row r="730" ht="15.75" customHeight="1">
      <c r="B730" s="4" t="s">
        <v>929</v>
      </c>
      <c r="C730" s="4" t="s">
        <v>968</v>
      </c>
      <c r="D730" s="4">
        <v>5.0</v>
      </c>
    </row>
    <row r="731" ht="15.75" customHeight="1">
      <c r="B731" s="4" t="s">
        <v>929</v>
      </c>
      <c r="C731" s="4" t="s">
        <v>969</v>
      </c>
      <c r="D731" s="4">
        <v>22.0</v>
      </c>
    </row>
    <row r="732" ht="15.75" customHeight="1">
      <c r="B732" s="4" t="s">
        <v>929</v>
      </c>
      <c r="C732" s="4" t="s">
        <v>970</v>
      </c>
      <c r="D732" s="4">
        <v>1.0</v>
      </c>
    </row>
    <row r="733" ht="15.75" customHeight="1">
      <c r="B733" s="4" t="s">
        <v>929</v>
      </c>
      <c r="C733" s="4" t="s">
        <v>971</v>
      </c>
      <c r="D733" s="4">
        <v>1.0</v>
      </c>
    </row>
    <row r="734" ht="15.75" customHeight="1">
      <c r="B734" s="4" t="s">
        <v>929</v>
      </c>
      <c r="C734" s="4" t="s">
        <v>972</v>
      </c>
      <c r="D734" s="4">
        <v>11.0</v>
      </c>
    </row>
    <row r="735" ht="15.75" customHeight="1">
      <c r="B735" s="4" t="s">
        <v>929</v>
      </c>
      <c r="C735" s="4" t="s">
        <v>973</v>
      </c>
      <c r="D735" s="4">
        <v>466.0</v>
      </c>
    </row>
    <row r="736" ht="15.75" customHeight="1">
      <c r="B736" s="4" t="s">
        <v>929</v>
      </c>
      <c r="C736" s="4" t="s">
        <v>974</v>
      </c>
      <c r="D736" s="4">
        <v>10.0</v>
      </c>
    </row>
    <row r="737" ht="15.75" customHeight="1">
      <c r="B737" s="4" t="s">
        <v>929</v>
      </c>
      <c r="C737" s="4" t="s">
        <v>975</v>
      </c>
      <c r="D737" s="4">
        <v>10.0</v>
      </c>
    </row>
    <row r="738" ht="15.75" customHeight="1">
      <c r="B738" s="4" t="s">
        <v>929</v>
      </c>
      <c r="C738" s="4" t="s">
        <v>976</v>
      </c>
      <c r="D738" s="4">
        <v>1.0</v>
      </c>
    </row>
    <row r="739" ht="15.75" customHeight="1">
      <c r="B739" s="4" t="s">
        <v>929</v>
      </c>
      <c r="C739" s="4" t="s">
        <v>977</v>
      </c>
      <c r="D739" s="4">
        <v>20.0</v>
      </c>
    </row>
    <row r="740" ht="15.75" customHeight="1">
      <c r="B740" s="4" t="s">
        <v>929</v>
      </c>
      <c r="C740" s="4" t="s">
        <v>978</v>
      </c>
      <c r="D740" s="4">
        <v>11.0</v>
      </c>
    </row>
    <row r="741" ht="15.75" customHeight="1">
      <c r="B741" s="4" t="s">
        <v>929</v>
      </c>
      <c r="C741" s="4" t="s">
        <v>979</v>
      </c>
      <c r="D741" s="4">
        <v>10.0</v>
      </c>
    </row>
    <row r="742" ht="15.75" customHeight="1">
      <c r="B742" s="4" t="s">
        <v>929</v>
      </c>
      <c r="C742" s="4" t="s">
        <v>980</v>
      </c>
      <c r="D742" s="4">
        <v>1.0</v>
      </c>
    </row>
    <row r="743" ht="15.75" customHeight="1">
      <c r="B743" s="4" t="s">
        <v>929</v>
      </c>
      <c r="C743" s="4" t="s">
        <v>981</v>
      </c>
      <c r="D743" s="4">
        <v>282.0</v>
      </c>
    </row>
    <row r="744" ht="15.75" customHeight="1">
      <c r="B744" s="4" t="s">
        <v>929</v>
      </c>
      <c r="C744" s="4" t="s">
        <v>982</v>
      </c>
      <c r="D744" s="4">
        <v>2.0</v>
      </c>
    </row>
    <row r="745" ht="15.75" customHeight="1">
      <c r="B745" s="4" t="s">
        <v>929</v>
      </c>
      <c r="C745" s="4" t="s">
        <v>983</v>
      </c>
      <c r="D745" s="4">
        <v>1.0</v>
      </c>
    </row>
    <row r="746" ht="15.75" customHeight="1">
      <c r="B746" s="4" t="s">
        <v>929</v>
      </c>
      <c r="C746" s="4" t="s">
        <v>984</v>
      </c>
      <c r="D746" s="4">
        <v>10.0</v>
      </c>
    </row>
    <row r="747" ht="15.75" customHeight="1">
      <c r="B747" s="4" t="s">
        <v>929</v>
      </c>
      <c r="C747" s="4" t="s">
        <v>985</v>
      </c>
      <c r="D747" s="4">
        <v>3.0</v>
      </c>
    </row>
    <row r="748" ht="15.75" customHeight="1">
      <c r="B748" s="4" t="s">
        <v>929</v>
      </c>
      <c r="C748" s="4" t="s">
        <v>986</v>
      </c>
      <c r="D748" s="4">
        <v>66.0</v>
      </c>
    </row>
    <row r="749" ht="15.75" customHeight="1">
      <c r="B749" s="4" t="s">
        <v>929</v>
      </c>
      <c r="C749" s="4" t="s">
        <v>987</v>
      </c>
      <c r="D749" s="4">
        <v>12.0</v>
      </c>
    </row>
    <row r="750" ht="15.75" customHeight="1">
      <c r="B750" s="4" t="s">
        <v>929</v>
      </c>
      <c r="C750" s="4" t="s">
        <v>988</v>
      </c>
      <c r="D750" s="4">
        <v>2.0</v>
      </c>
    </row>
    <row r="751" ht="15.75" customHeight="1">
      <c r="B751" s="4" t="s">
        <v>929</v>
      </c>
      <c r="C751" s="4" t="s">
        <v>989</v>
      </c>
      <c r="D751" s="4">
        <v>6.0</v>
      </c>
    </row>
    <row r="752" ht="15.75" customHeight="1">
      <c r="B752" s="4" t="s">
        <v>929</v>
      </c>
      <c r="C752" s="4" t="s">
        <v>990</v>
      </c>
      <c r="D752" s="4">
        <v>14.0</v>
      </c>
    </row>
    <row r="753" ht="15.75" customHeight="1">
      <c r="B753" s="4" t="s">
        <v>929</v>
      </c>
      <c r="C753" s="4" t="s">
        <v>991</v>
      </c>
      <c r="D753" s="4">
        <v>21.0</v>
      </c>
    </row>
    <row r="754" ht="15.75" customHeight="1">
      <c r="B754" s="4" t="s">
        <v>929</v>
      </c>
      <c r="C754" s="4" t="s">
        <v>992</v>
      </c>
      <c r="D754" s="4">
        <v>1.0</v>
      </c>
    </row>
    <row r="755" ht="15.75" customHeight="1">
      <c r="B755" s="4" t="s">
        <v>929</v>
      </c>
      <c r="C755" s="4" t="s">
        <v>993</v>
      </c>
      <c r="D755" s="4">
        <v>16.0</v>
      </c>
    </row>
    <row r="756" ht="15.75" customHeight="1">
      <c r="B756" s="4" t="s">
        <v>929</v>
      </c>
      <c r="C756" s="4" t="s">
        <v>994</v>
      </c>
      <c r="D756" s="4">
        <v>11.0</v>
      </c>
    </row>
    <row r="757" ht="15.75" customHeight="1">
      <c r="B757" s="4" t="s">
        <v>995</v>
      </c>
      <c r="C757" s="4"/>
      <c r="D757" s="4">
        <v>6887.0</v>
      </c>
    </row>
    <row r="758" ht="15.75" customHeight="1">
      <c r="B758" s="4" t="s">
        <v>996</v>
      </c>
      <c r="C758" s="4" t="s">
        <v>997</v>
      </c>
      <c r="D758" s="4">
        <v>864.0</v>
      </c>
    </row>
    <row r="759" ht="15.75" customHeight="1">
      <c r="B759" s="4" t="s">
        <v>996</v>
      </c>
      <c r="C759" s="4" t="s">
        <v>998</v>
      </c>
      <c r="D759" s="4">
        <v>3.0</v>
      </c>
    </row>
    <row r="760" ht="15.75" customHeight="1">
      <c r="B760" s="4" t="s">
        <v>996</v>
      </c>
      <c r="C760" s="4" t="s">
        <v>999</v>
      </c>
      <c r="D760" s="4">
        <v>79.0</v>
      </c>
    </row>
    <row r="761" ht="15.75" customHeight="1">
      <c r="B761" s="4" t="s">
        <v>996</v>
      </c>
      <c r="C761" s="4" t="s">
        <v>1000</v>
      </c>
      <c r="D761" s="4">
        <v>37.0</v>
      </c>
    </row>
    <row r="762" ht="15.75" customHeight="1">
      <c r="B762" s="4" t="s">
        <v>996</v>
      </c>
      <c r="C762" s="4" t="s">
        <v>1001</v>
      </c>
      <c r="D762" s="4">
        <v>2.0</v>
      </c>
    </row>
    <row r="763" ht="15.75" customHeight="1">
      <c r="B763" s="4" t="s">
        <v>996</v>
      </c>
      <c r="C763" s="4" t="s">
        <v>1002</v>
      </c>
      <c r="D763" s="4">
        <v>5.0</v>
      </c>
    </row>
    <row r="764" ht="15.75" customHeight="1">
      <c r="B764" s="4" t="s">
        <v>996</v>
      </c>
      <c r="C764" s="4" t="s">
        <v>1003</v>
      </c>
      <c r="D764" s="4">
        <v>4.0</v>
      </c>
    </row>
    <row r="765" ht="15.75" customHeight="1">
      <c r="B765" s="4" t="s">
        <v>996</v>
      </c>
      <c r="C765" s="4" t="s">
        <v>1004</v>
      </c>
      <c r="D765" s="4">
        <v>27.0</v>
      </c>
    </row>
    <row r="766" ht="15.75" customHeight="1">
      <c r="B766" s="4" t="s">
        <v>996</v>
      </c>
      <c r="C766" s="4" t="s">
        <v>1005</v>
      </c>
      <c r="D766" s="4">
        <v>7.0</v>
      </c>
    </row>
    <row r="767" ht="15.75" customHeight="1">
      <c r="B767" s="4" t="s">
        <v>996</v>
      </c>
      <c r="C767" s="4" t="s">
        <v>1006</v>
      </c>
      <c r="D767" s="4">
        <v>25.0</v>
      </c>
    </row>
    <row r="768" ht="15.75" customHeight="1">
      <c r="B768" s="4" t="s">
        <v>996</v>
      </c>
      <c r="C768" s="4" t="s">
        <v>1007</v>
      </c>
      <c r="D768" s="4">
        <v>8.0</v>
      </c>
    </row>
    <row r="769" ht="15.75" customHeight="1">
      <c r="B769" s="4" t="s">
        <v>996</v>
      </c>
      <c r="C769" s="4" t="s">
        <v>1008</v>
      </c>
      <c r="D769" s="4">
        <v>3.0</v>
      </c>
    </row>
    <row r="770" ht="15.75" customHeight="1">
      <c r="B770" s="4" t="s">
        <v>996</v>
      </c>
      <c r="C770" s="4" t="s">
        <v>1009</v>
      </c>
      <c r="D770" s="4">
        <v>15.0</v>
      </c>
    </row>
    <row r="771" ht="15.75" customHeight="1">
      <c r="B771" s="4" t="s">
        <v>996</v>
      </c>
      <c r="C771" s="4" t="s">
        <v>1010</v>
      </c>
      <c r="D771" s="4">
        <v>5.0</v>
      </c>
    </row>
    <row r="772" ht="15.75" customHeight="1">
      <c r="B772" s="4" t="s">
        <v>996</v>
      </c>
      <c r="C772" s="4" t="s">
        <v>1011</v>
      </c>
      <c r="D772" s="4">
        <v>9.0</v>
      </c>
    </row>
    <row r="773" ht="15.75" customHeight="1">
      <c r="B773" s="4" t="s">
        <v>996</v>
      </c>
      <c r="C773" s="4" t="s">
        <v>1012</v>
      </c>
      <c r="D773" s="4">
        <v>14.0</v>
      </c>
    </row>
    <row r="774" ht="15.75" customHeight="1">
      <c r="B774" s="4" t="s">
        <v>996</v>
      </c>
      <c r="C774" s="4" t="s">
        <v>1013</v>
      </c>
      <c r="D774" s="4">
        <v>53.0</v>
      </c>
    </row>
    <row r="775" ht="15.75" customHeight="1">
      <c r="B775" s="4" t="s">
        <v>996</v>
      </c>
      <c r="C775" s="4" t="s">
        <v>1014</v>
      </c>
      <c r="D775" s="4">
        <v>29.0</v>
      </c>
    </row>
    <row r="776" ht="15.75" customHeight="1">
      <c r="B776" s="4" t="s">
        <v>996</v>
      </c>
      <c r="C776" s="4" t="s">
        <v>1015</v>
      </c>
      <c r="D776" s="4">
        <v>18.0</v>
      </c>
    </row>
    <row r="777" ht="15.75" customHeight="1">
      <c r="B777" s="4" t="s">
        <v>996</v>
      </c>
      <c r="C777" s="4" t="s">
        <v>1016</v>
      </c>
      <c r="D777" s="4">
        <v>136.0</v>
      </c>
    </row>
    <row r="778" ht="15.75" customHeight="1">
      <c r="B778" s="4" t="s">
        <v>1017</v>
      </c>
      <c r="C778" s="4"/>
      <c r="D778" s="4">
        <v>1343.0</v>
      </c>
    </row>
    <row r="779" ht="15.75" customHeight="1">
      <c r="B779" s="4" t="s">
        <v>1018</v>
      </c>
      <c r="C779" s="4" t="s">
        <v>1019</v>
      </c>
      <c r="D779" s="4">
        <v>1070.0</v>
      </c>
    </row>
    <row r="780" ht="15.75" customHeight="1">
      <c r="B780" s="4" t="s">
        <v>1018</v>
      </c>
      <c r="C780" s="4" t="s">
        <v>1020</v>
      </c>
      <c r="D780" s="4">
        <v>3.0</v>
      </c>
    </row>
    <row r="781" ht="15.75" customHeight="1">
      <c r="B781" s="4" t="s">
        <v>1018</v>
      </c>
      <c r="C781" s="4" t="s">
        <v>1021</v>
      </c>
      <c r="D781" s="4">
        <v>1.0</v>
      </c>
    </row>
    <row r="782" ht="15.75" customHeight="1">
      <c r="B782" s="4" t="s">
        <v>1018</v>
      </c>
      <c r="C782" s="4" t="s">
        <v>1022</v>
      </c>
      <c r="D782" s="4">
        <v>2.0</v>
      </c>
    </row>
    <row r="783" ht="15.75" customHeight="1">
      <c r="B783" s="4" t="s">
        <v>1018</v>
      </c>
      <c r="C783" s="4" t="s">
        <v>1023</v>
      </c>
      <c r="D783" s="4">
        <v>10.0</v>
      </c>
    </row>
    <row r="784" ht="15.75" customHeight="1">
      <c r="B784" s="4" t="s">
        <v>1018</v>
      </c>
      <c r="C784" s="4" t="s">
        <v>1024</v>
      </c>
      <c r="D784" s="4">
        <v>4.0</v>
      </c>
    </row>
    <row r="785" ht="15.75" customHeight="1">
      <c r="B785" s="4" t="s">
        <v>1018</v>
      </c>
      <c r="C785" s="4" t="s">
        <v>1025</v>
      </c>
      <c r="D785" s="4">
        <v>32.0</v>
      </c>
    </row>
    <row r="786" ht="15.75" customHeight="1">
      <c r="B786" s="4" t="s">
        <v>1018</v>
      </c>
      <c r="C786" s="4" t="s">
        <v>1026</v>
      </c>
      <c r="D786" s="4">
        <v>6.0</v>
      </c>
    </row>
    <row r="787" ht="15.75" customHeight="1">
      <c r="B787" s="4" t="s">
        <v>1018</v>
      </c>
      <c r="C787" s="4" t="s">
        <v>1027</v>
      </c>
      <c r="D787" s="4">
        <v>27.0</v>
      </c>
    </row>
    <row r="788" ht="15.75" customHeight="1">
      <c r="B788" s="4" t="s">
        <v>1018</v>
      </c>
      <c r="C788" s="4" t="s">
        <v>1028</v>
      </c>
      <c r="D788" s="4">
        <v>2.0</v>
      </c>
    </row>
    <row r="789" ht="15.75" customHeight="1">
      <c r="B789" s="4" t="s">
        <v>1018</v>
      </c>
      <c r="C789" s="4" t="s">
        <v>1029</v>
      </c>
      <c r="D789" s="4">
        <v>8.0</v>
      </c>
    </row>
    <row r="790" ht="15.75" customHeight="1">
      <c r="B790" s="4" t="s">
        <v>1018</v>
      </c>
      <c r="C790" s="4" t="s">
        <v>1030</v>
      </c>
      <c r="D790" s="4">
        <v>1.0</v>
      </c>
    </row>
    <row r="791" ht="15.75" customHeight="1">
      <c r="B791" s="4" t="s">
        <v>1018</v>
      </c>
      <c r="C791" s="4" t="s">
        <v>1031</v>
      </c>
      <c r="D791" s="4">
        <v>71.0</v>
      </c>
    </row>
    <row r="792" ht="15.75" customHeight="1">
      <c r="B792" s="4" t="s">
        <v>1018</v>
      </c>
      <c r="C792" s="4" t="s">
        <v>1032</v>
      </c>
      <c r="D792" s="4">
        <v>15.0</v>
      </c>
    </row>
    <row r="793" ht="15.75" customHeight="1">
      <c r="B793" s="4" t="s">
        <v>1018</v>
      </c>
      <c r="C793" s="4" t="s">
        <v>1033</v>
      </c>
      <c r="D793" s="4">
        <v>11.0</v>
      </c>
    </row>
    <row r="794" ht="15.75" customHeight="1">
      <c r="B794" s="4" t="s">
        <v>1018</v>
      </c>
      <c r="C794" s="4" t="s">
        <v>1034</v>
      </c>
      <c r="D794" s="4">
        <v>9.0</v>
      </c>
    </row>
    <row r="795" ht="15.75" customHeight="1">
      <c r="B795" s="4" t="s">
        <v>1018</v>
      </c>
      <c r="C795" s="4" t="s">
        <v>1035</v>
      </c>
      <c r="D795" s="4">
        <v>12.0</v>
      </c>
    </row>
    <row r="796" ht="15.75" customHeight="1">
      <c r="B796" s="4" t="s">
        <v>1018</v>
      </c>
      <c r="C796" s="4" t="s">
        <v>1036</v>
      </c>
      <c r="D796" s="4">
        <v>11.0</v>
      </c>
    </row>
    <row r="797" ht="15.75" customHeight="1">
      <c r="B797" s="4" t="s">
        <v>1018</v>
      </c>
      <c r="C797" s="4" t="s">
        <v>1037</v>
      </c>
      <c r="D797" s="4">
        <v>1.0</v>
      </c>
    </row>
    <row r="798" ht="15.75" customHeight="1">
      <c r="B798" s="4" t="s">
        <v>1018</v>
      </c>
      <c r="C798" s="4" t="s">
        <v>1038</v>
      </c>
      <c r="D798" s="4">
        <v>15.0</v>
      </c>
    </row>
    <row r="799" ht="15.75" customHeight="1">
      <c r="B799" s="4" t="s">
        <v>1018</v>
      </c>
      <c r="C799" s="4" t="s">
        <v>1039</v>
      </c>
      <c r="D799" s="4">
        <v>6.0</v>
      </c>
    </row>
    <row r="800" ht="15.75" customHeight="1">
      <c r="B800" s="4" t="s">
        <v>1018</v>
      </c>
      <c r="C800" s="4" t="s">
        <v>1040</v>
      </c>
      <c r="D800" s="4">
        <v>47.0</v>
      </c>
    </row>
    <row r="801" ht="15.75" customHeight="1">
      <c r="B801" s="4" t="s">
        <v>1018</v>
      </c>
      <c r="C801" s="4" t="s">
        <v>1041</v>
      </c>
      <c r="D801" s="4">
        <v>102.0</v>
      </c>
    </row>
    <row r="802" ht="15.75" customHeight="1">
      <c r="B802" s="4" t="s">
        <v>1018</v>
      </c>
      <c r="C802" s="4" t="s">
        <v>1042</v>
      </c>
      <c r="D802" s="4">
        <v>1.0</v>
      </c>
    </row>
    <row r="803" ht="15.75" customHeight="1">
      <c r="B803" s="4" t="s">
        <v>1018</v>
      </c>
      <c r="C803" s="4" t="s">
        <v>1043</v>
      </c>
      <c r="D803" s="4">
        <v>12.0</v>
      </c>
    </row>
    <row r="804" ht="15.75" customHeight="1">
      <c r="B804" s="4" t="s">
        <v>1018</v>
      </c>
      <c r="C804" s="4" t="s">
        <v>1044</v>
      </c>
      <c r="D804" s="4">
        <v>9.0</v>
      </c>
    </row>
    <row r="805" ht="15.75" customHeight="1">
      <c r="B805" s="4" t="s">
        <v>1018</v>
      </c>
      <c r="C805" s="4" t="s">
        <v>1045</v>
      </c>
      <c r="D805" s="4">
        <v>2.0</v>
      </c>
    </row>
    <row r="806" ht="15.75" customHeight="1">
      <c r="B806" s="4" t="s">
        <v>1018</v>
      </c>
      <c r="C806" s="4" t="s">
        <v>1046</v>
      </c>
      <c r="D806" s="4">
        <v>1.0</v>
      </c>
    </row>
    <row r="807" ht="15.75" customHeight="1">
      <c r="B807" s="4" t="s">
        <v>1018</v>
      </c>
      <c r="C807" s="4" t="s">
        <v>1047</v>
      </c>
      <c r="D807" s="4">
        <v>4.0</v>
      </c>
    </row>
    <row r="808" ht="15.75" customHeight="1">
      <c r="B808" s="4" t="s">
        <v>1018</v>
      </c>
      <c r="C808" s="4" t="s">
        <v>1048</v>
      </c>
      <c r="D808" s="4">
        <v>6.0</v>
      </c>
    </row>
    <row r="809" ht="15.75" customHeight="1">
      <c r="B809" s="4" t="s">
        <v>1018</v>
      </c>
      <c r="C809" s="4" t="s">
        <v>1049</v>
      </c>
      <c r="D809" s="4">
        <v>12.0</v>
      </c>
    </row>
    <row r="810" ht="15.75" customHeight="1">
      <c r="B810" s="4" t="s">
        <v>1018</v>
      </c>
      <c r="C810" s="4" t="s">
        <v>1050</v>
      </c>
      <c r="D810" s="4">
        <v>5.0</v>
      </c>
    </row>
    <row r="811" ht="15.75" customHeight="1">
      <c r="B811" s="4" t="s">
        <v>1018</v>
      </c>
      <c r="C811" s="4" t="s">
        <v>1051</v>
      </c>
      <c r="D811" s="4">
        <v>2.0</v>
      </c>
    </row>
    <row r="812" ht="15.75" customHeight="1">
      <c r="B812" s="4" t="s">
        <v>1018</v>
      </c>
      <c r="C812" s="4" t="s">
        <v>1052</v>
      </c>
      <c r="D812" s="4">
        <v>2.0</v>
      </c>
    </row>
    <row r="813" ht="15.75" customHeight="1">
      <c r="B813" s="4" t="s">
        <v>1018</v>
      </c>
      <c r="C813" s="4" t="s">
        <v>1053</v>
      </c>
      <c r="D813" s="4">
        <v>5.0</v>
      </c>
    </row>
    <row r="814" ht="15.75" customHeight="1">
      <c r="B814" s="4" t="s">
        <v>1018</v>
      </c>
      <c r="C814" s="4" t="s">
        <v>1054</v>
      </c>
      <c r="D814" s="4">
        <v>1.0</v>
      </c>
    </row>
    <row r="815" ht="15.75" customHeight="1">
      <c r="B815" s="4" t="s">
        <v>1018</v>
      </c>
      <c r="C815" s="4" t="s">
        <v>1055</v>
      </c>
      <c r="D815" s="4">
        <v>1.0</v>
      </c>
    </row>
    <row r="816" ht="15.75" customHeight="1">
      <c r="B816" s="4" t="s">
        <v>1056</v>
      </c>
      <c r="C816" s="4"/>
      <c r="D816" s="4">
        <v>1529.0</v>
      </c>
    </row>
    <row r="817" ht="15.75" customHeight="1">
      <c r="B817" s="4" t="s">
        <v>1057</v>
      </c>
      <c r="C817" s="4" t="s">
        <v>1058</v>
      </c>
      <c r="D817" s="4">
        <v>10449.0</v>
      </c>
    </row>
    <row r="818" ht="15.75" customHeight="1">
      <c r="B818" s="4" t="s">
        <v>1057</v>
      </c>
      <c r="C818" s="4" t="s">
        <v>1059</v>
      </c>
      <c r="D818" s="4">
        <v>8.0</v>
      </c>
    </row>
    <row r="819" ht="15.75" customHeight="1">
      <c r="B819" s="4" t="s">
        <v>1057</v>
      </c>
      <c r="C819" s="4" t="s">
        <v>1060</v>
      </c>
      <c r="D819" s="4">
        <v>22.0</v>
      </c>
    </row>
    <row r="820" ht="15.75" customHeight="1">
      <c r="B820" s="4" t="s">
        <v>1057</v>
      </c>
      <c r="C820" s="4" t="s">
        <v>1061</v>
      </c>
      <c r="D820" s="4">
        <v>29.0</v>
      </c>
    </row>
    <row r="821" ht="15.75" customHeight="1">
      <c r="B821" s="4" t="s">
        <v>1057</v>
      </c>
      <c r="C821" s="4" t="s">
        <v>1062</v>
      </c>
      <c r="D821" s="4">
        <v>1.0</v>
      </c>
    </row>
    <row r="822" ht="15.75" customHeight="1">
      <c r="B822" s="4" t="s">
        <v>1057</v>
      </c>
      <c r="C822" s="4" t="s">
        <v>1063</v>
      </c>
      <c r="D822" s="4">
        <v>7.0</v>
      </c>
    </row>
    <row r="823" ht="15.75" customHeight="1">
      <c r="B823" s="4" t="s">
        <v>1057</v>
      </c>
      <c r="C823" s="4" t="s">
        <v>1064</v>
      </c>
      <c r="D823" s="4">
        <v>128.0</v>
      </c>
    </row>
    <row r="824" ht="15.75" customHeight="1">
      <c r="B824" s="4" t="s">
        <v>1057</v>
      </c>
      <c r="C824" s="4" t="s">
        <v>1065</v>
      </c>
      <c r="D824" s="4">
        <v>322.0</v>
      </c>
    </row>
    <row r="825" ht="15.75" customHeight="1">
      <c r="B825" s="4" t="s">
        <v>1057</v>
      </c>
      <c r="C825" s="4" t="s">
        <v>1066</v>
      </c>
      <c r="D825" s="4">
        <v>30.0</v>
      </c>
    </row>
    <row r="826" ht="15.75" customHeight="1">
      <c r="B826" s="4" t="s">
        <v>1057</v>
      </c>
      <c r="C826" s="4" t="s">
        <v>1067</v>
      </c>
      <c r="D826" s="4">
        <v>27.0</v>
      </c>
    </row>
    <row r="827" ht="15.75" customHeight="1">
      <c r="B827" s="4" t="s">
        <v>1057</v>
      </c>
      <c r="C827" s="4" t="s">
        <v>1068</v>
      </c>
      <c r="D827" s="4">
        <v>35.0</v>
      </c>
    </row>
    <row r="828" ht="15.75" customHeight="1">
      <c r="B828" s="4" t="s">
        <v>1057</v>
      </c>
      <c r="C828" s="4" t="s">
        <v>1069</v>
      </c>
      <c r="D828" s="4">
        <v>346.0</v>
      </c>
    </row>
    <row r="829" ht="15.75" customHeight="1">
      <c r="B829" s="4" t="s">
        <v>1057</v>
      </c>
      <c r="C829" s="4" t="s">
        <v>1070</v>
      </c>
      <c r="D829" s="4">
        <v>319.0</v>
      </c>
    </row>
    <row r="830" ht="15.75" customHeight="1">
      <c r="B830" s="4" t="s">
        <v>1057</v>
      </c>
      <c r="C830" s="4" t="s">
        <v>1071</v>
      </c>
      <c r="D830" s="4">
        <v>20.0</v>
      </c>
    </row>
    <row r="831" ht="15.75" customHeight="1">
      <c r="B831" s="4" t="s">
        <v>1057</v>
      </c>
      <c r="C831" s="4" t="s">
        <v>1072</v>
      </c>
      <c r="D831" s="4">
        <v>3.0</v>
      </c>
    </row>
    <row r="832" ht="15.75" customHeight="1">
      <c r="B832" s="4" t="s">
        <v>1057</v>
      </c>
      <c r="C832" s="4" t="s">
        <v>1073</v>
      </c>
      <c r="D832" s="4">
        <v>152.0</v>
      </c>
    </row>
    <row r="833" ht="15.75" customHeight="1">
      <c r="B833" s="4" t="s">
        <v>1057</v>
      </c>
      <c r="C833" s="4" t="s">
        <v>1074</v>
      </c>
      <c r="D833" s="4">
        <v>1.0</v>
      </c>
    </row>
    <row r="834" ht="15.75" customHeight="1">
      <c r="B834" s="4" t="s">
        <v>1057</v>
      </c>
      <c r="C834" s="4" t="s">
        <v>1075</v>
      </c>
      <c r="D834" s="4">
        <v>176.0</v>
      </c>
    </row>
    <row r="835" ht="15.75" customHeight="1">
      <c r="B835" s="4" t="s">
        <v>1057</v>
      </c>
      <c r="C835" s="4" t="s">
        <v>1076</v>
      </c>
      <c r="D835" s="4">
        <v>42.0</v>
      </c>
    </row>
    <row r="836" ht="15.75" customHeight="1">
      <c r="B836" s="4" t="s">
        <v>1057</v>
      </c>
      <c r="C836" s="4" t="s">
        <v>1077</v>
      </c>
      <c r="D836" s="4">
        <v>103.0</v>
      </c>
    </row>
    <row r="837" ht="15.75" customHeight="1">
      <c r="B837" s="4" t="s">
        <v>1057</v>
      </c>
      <c r="C837" s="4" t="s">
        <v>1078</v>
      </c>
      <c r="D837" s="4">
        <v>579.0</v>
      </c>
    </row>
    <row r="838" ht="15.75" customHeight="1">
      <c r="B838" s="4" t="s">
        <v>1057</v>
      </c>
      <c r="C838" s="4" t="s">
        <v>1079</v>
      </c>
      <c r="D838" s="4">
        <v>16.0</v>
      </c>
    </row>
    <row r="839" ht="15.75" customHeight="1">
      <c r="B839" s="4" t="s">
        <v>1057</v>
      </c>
      <c r="C839" s="4" t="s">
        <v>1080</v>
      </c>
      <c r="D839" s="4">
        <v>78.0</v>
      </c>
    </row>
    <row r="840" ht="15.75" customHeight="1">
      <c r="B840" s="4" t="s">
        <v>1057</v>
      </c>
      <c r="C840" s="4" t="s">
        <v>1081</v>
      </c>
      <c r="D840" s="4">
        <v>20.0</v>
      </c>
    </row>
    <row r="841" ht="15.75" customHeight="1">
      <c r="B841" s="4" t="s">
        <v>1057</v>
      </c>
      <c r="C841" s="4" t="s">
        <v>1082</v>
      </c>
      <c r="D841" s="4">
        <v>4.0</v>
      </c>
    </row>
    <row r="842" ht="15.75" customHeight="1">
      <c r="B842" s="4" t="s">
        <v>1057</v>
      </c>
      <c r="C842" s="4" t="s">
        <v>1083</v>
      </c>
      <c r="D842" s="4">
        <v>1517.0</v>
      </c>
    </row>
    <row r="843" ht="15.75" customHeight="1">
      <c r="B843" s="4" t="s">
        <v>1057</v>
      </c>
      <c r="C843" s="4" t="s">
        <v>1084</v>
      </c>
      <c r="D843" s="4">
        <v>20.0</v>
      </c>
    </row>
    <row r="844" ht="15.75" customHeight="1">
      <c r="B844" s="4" t="s">
        <v>1057</v>
      </c>
      <c r="C844" s="4" t="s">
        <v>1085</v>
      </c>
      <c r="D844" s="4">
        <v>16.0</v>
      </c>
    </row>
    <row r="845" ht="15.75" customHeight="1">
      <c r="B845" s="4" t="s">
        <v>1057</v>
      </c>
      <c r="C845" s="4" t="s">
        <v>1086</v>
      </c>
      <c r="D845" s="4">
        <v>5.0</v>
      </c>
    </row>
    <row r="846" ht="15.75" customHeight="1">
      <c r="B846" s="4" t="s">
        <v>1057</v>
      </c>
      <c r="C846" s="4" t="s">
        <v>1087</v>
      </c>
      <c r="D846" s="4">
        <v>89.0</v>
      </c>
    </row>
    <row r="847" ht="15.75" customHeight="1">
      <c r="B847" s="4" t="s">
        <v>1057</v>
      </c>
      <c r="C847" s="4" t="s">
        <v>1088</v>
      </c>
      <c r="D847" s="4">
        <v>7.0</v>
      </c>
    </row>
    <row r="848" ht="15.75" customHeight="1">
      <c r="B848" s="4" t="s">
        <v>1057</v>
      </c>
      <c r="C848" s="4" t="s">
        <v>1089</v>
      </c>
      <c r="D848" s="4">
        <v>12.0</v>
      </c>
    </row>
    <row r="849" ht="15.75" customHeight="1">
      <c r="B849" s="4" t="s">
        <v>1057</v>
      </c>
      <c r="C849" s="4" t="s">
        <v>1090</v>
      </c>
      <c r="D849" s="4">
        <v>10.0</v>
      </c>
    </row>
    <row r="850" ht="15.75" customHeight="1">
      <c r="B850" s="4" t="s">
        <v>1057</v>
      </c>
      <c r="C850" s="4" t="s">
        <v>1091</v>
      </c>
      <c r="D850" s="4">
        <v>424.0</v>
      </c>
    </row>
    <row r="851" ht="15.75" customHeight="1">
      <c r="B851" s="4" t="s">
        <v>1057</v>
      </c>
      <c r="C851" s="4" t="s">
        <v>1092</v>
      </c>
      <c r="D851" s="4">
        <v>1.0</v>
      </c>
    </row>
    <row r="852" ht="15.75" customHeight="1">
      <c r="B852" s="4" t="s">
        <v>1057</v>
      </c>
      <c r="C852" s="4" t="s">
        <v>1093</v>
      </c>
      <c r="D852" s="4">
        <v>14.0</v>
      </c>
    </row>
    <row r="853" ht="15.75" customHeight="1">
      <c r="B853" s="4" t="s">
        <v>1057</v>
      </c>
      <c r="C853" s="4" t="s">
        <v>1094</v>
      </c>
      <c r="D853" s="4">
        <v>16.0</v>
      </c>
    </row>
    <row r="854" ht="15.75" customHeight="1">
      <c r="B854" s="4" t="s">
        <v>1057</v>
      </c>
      <c r="C854" s="4" t="s">
        <v>1095</v>
      </c>
      <c r="D854" s="4">
        <v>586.0</v>
      </c>
    </row>
    <row r="855" ht="15.75" customHeight="1">
      <c r="B855" s="4" t="s">
        <v>1057</v>
      </c>
      <c r="C855" s="4" t="s">
        <v>1096</v>
      </c>
      <c r="D855" s="4">
        <v>95.0</v>
      </c>
    </row>
    <row r="856" ht="15.75" customHeight="1">
      <c r="B856" s="4" t="s">
        <v>1097</v>
      </c>
      <c r="C856" s="4"/>
      <c r="D856" s="4">
        <v>15729.0</v>
      </c>
    </row>
    <row r="857" ht="15.75" customHeight="1">
      <c r="B857" s="4" t="s">
        <v>1098</v>
      </c>
      <c r="C857" s="4"/>
      <c r="D857" s="4">
        <v>3.0</v>
      </c>
    </row>
    <row r="858" ht="15.75" customHeight="1">
      <c r="B858" s="4" t="s">
        <v>1099</v>
      </c>
      <c r="C858" s="4" t="s">
        <v>1100</v>
      </c>
      <c r="D858" s="4">
        <v>239.0</v>
      </c>
    </row>
    <row r="859" ht="15.75" customHeight="1">
      <c r="B859" s="4" t="s">
        <v>1099</v>
      </c>
      <c r="C859" s="4" t="s">
        <v>1101</v>
      </c>
      <c r="D859" s="4">
        <v>5.0</v>
      </c>
    </row>
    <row r="860" ht="15.75" customHeight="1">
      <c r="B860" s="4" t="s">
        <v>1099</v>
      </c>
      <c r="C860" s="4" t="s">
        <v>1102</v>
      </c>
      <c r="D860" s="4">
        <v>1.0</v>
      </c>
    </row>
    <row r="861" ht="15.75" customHeight="1">
      <c r="B861" s="4" t="s">
        <v>1099</v>
      </c>
      <c r="C861" s="4" t="s">
        <v>1103</v>
      </c>
      <c r="D861" s="4">
        <v>7.0</v>
      </c>
    </row>
    <row r="862" ht="15.75" customHeight="1">
      <c r="B862" s="4" t="s">
        <v>1104</v>
      </c>
      <c r="C862" s="4"/>
      <c r="D862" s="4">
        <v>252.0</v>
      </c>
    </row>
    <row r="863" ht="15.75" customHeight="1">
      <c r="B863" s="4" t="s">
        <v>57</v>
      </c>
      <c r="C863" s="4"/>
      <c r="D863" s="4">
        <v>188159.0</v>
      </c>
    </row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3:D3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19.38"/>
    <col customWidth="1" min="3" max="3" width="17.38"/>
    <col customWidth="1" min="4" max="26" width="9.38"/>
  </cols>
  <sheetData>
    <row r="2" ht="35.25" customHeight="1">
      <c r="B2" s="27" t="s">
        <v>1105</v>
      </c>
      <c r="C2" s="3"/>
    </row>
    <row r="3">
      <c r="B3" s="30" t="s">
        <v>90</v>
      </c>
      <c r="C3" s="30" t="s">
        <v>1106</v>
      </c>
    </row>
    <row r="4">
      <c r="B4" s="5" t="s">
        <v>5</v>
      </c>
      <c r="C4" s="29" t="s">
        <v>51</v>
      </c>
    </row>
    <row r="5">
      <c r="B5" s="4" t="s">
        <v>210</v>
      </c>
      <c r="C5" s="4">
        <v>6049.0</v>
      </c>
    </row>
    <row r="6">
      <c r="B6" s="4" t="s">
        <v>93</v>
      </c>
      <c r="C6" s="4">
        <v>90713.0</v>
      </c>
    </row>
    <row r="7">
      <c r="B7" s="4" t="s">
        <v>206</v>
      </c>
      <c r="C7" s="4">
        <v>14621.0</v>
      </c>
    </row>
    <row r="8">
      <c r="B8" s="4" t="s">
        <v>95</v>
      </c>
      <c r="C8" s="4">
        <v>51304.0</v>
      </c>
    </row>
    <row r="9">
      <c r="B9" s="4" t="s">
        <v>96</v>
      </c>
      <c r="C9" s="4">
        <v>205582.0</v>
      </c>
    </row>
    <row r="10">
      <c r="B10" s="4" t="s">
        <v>97</v>
      </c>
      <c r="C10" s="4">
        <v>22513.0</v>
      </c>
    </row>
    <row r="11">
      <c r="B11" s="4" t="s">
        <v>120</v>
      </c>
      <c r="C11" s="4">
        <v>7021.0</v>
      </c>
    </row>
    <row r="12">
      <c r="B12" s="4" t="s">
        <v>121</v>
      </c>
      <c r="C12" s="4">
        <v>3116.0</v>
      </c>
    </row>
    <row r="13">
      <c r="B13" s="4" t="s">
        <v>122</v>
      </c>
      <c r="C13" s="4">
        <v>231.0</v>
      </c>
    </row>
    <row r="14">
      <c r="B14" s="4" t="s">
        <v>207</v>
      </c>
      <c r="C14" s="4">
        <v>3980.0</v>
      </c>
    </row>
    <row r="15">
      <c r="B15" s="4" t="s">
        <v>123</v>
      </c>
      <c r="C15" s="4">
        <v>2927.0</v>
      </c>
    </row>
    <row r="16">
      <c r="B16" s="4" t="s">
        <v>124</v>
      </c>
      <c r="C16" s="4">
        <v>15415.0</v>
      </c>
    </row>
    <row r="17">
      <c r="B17" s="4" t="s">
        <v>125</v>
      </c>
      <c r="C17" s="4">
        <v>4001.0</v>
      </c>
    </row>
    <row r="18">
      <c r="B18" s="4" t="s">
        <v>126</v>
      </c>
      <c r="C18" s="4">
        <v>33454.0</v>
      </c>
    </row>
    <row r="19">
      <c r="B19" s="4" t="s">
        <v>127</v>
      </c>
      <c r="C19" s="4">
        <v>375.0</v>
      </c>
    </row>
    <row r="20">
      <c r="B20" s="4" t="s">
        <v>1107</v>
      </c>
      <c r="C20" s="4">
        <v>502.0</v>
      </c>
    </row>
    <row r="21">
      <c r="B21" s="4" t="s">
        <v>1108</v>
      </c>
      <c r="C21" s="4">
        <v>87.0</v>
      </c>
    </row>
    <row r="22">
      <c r="B22" s="4" t="s">
        <v>128</v>
      </c>
      <c r="C22" s="4">
        <v>2091.0</v>
      </c>
    </row>
    <row r="23" ht="15.75" customHeight="1">
      <c r="B23" s="4" t="s">
        <v>129</v>
      </c>
      <c r="C23" s="4">
        <v>39178.0</v>
      </c>
    </row>
    <row r="24" ht="15.75" customHeight="1">
      <c r="B24" s="4" t="s">
        <v>144</v>
      </c>
      <c r="C24" s="4">
        <v>25287.0</v>
      </c>
    </row>
    <row r="25" ht="15.75" customHeight="1">
      <c r="B25" s="4" t="s">
        <v>174</v>
      </c>
      <c r="C25" s="4">
        <v>4853.0</v>
      </c>
    </row>
    <row r="26" ht="15.75" customHeight="1">
      <c r="B26" s="4" t="s">
        <v>175</v>
      </c>
      <c r="C26" s="4">
        <v>3256.0</v>
      </c>
    </row>
    <row r="27" ht="15.75" customHeight="1">
      <c r="B27" s="4" t="s">
        <v>176</v>
      </c>
      <c r="C27" s="4">
        <v>57773.0</v>
      </c>
    </row>
    <row r="28" ht="15.75" customHeight="1">
      <c r="B28" s="4" t="s">
        <v>208</v>
      </c>
      <c r="C28" s="4">
        <v>1123.0</v>
      </c>
    </row>
    <row r="29" ht="15.75" customHeight="1">
      <c r="B29" s="4" t="s">
        <v>177</v>
      </c>
      <c r="C29" s="4">
        <v>3780.0</v>
      </c>
    </row>
    <row r="30" ht="15.75" customHeight="1">
      <c r="B30" s="4" t="s">
        <v>178</v>
      </c>
      <c r="C30" s="4">
        <v>9293.0</v>
      </c>
    </row>
    <row r="31" ht="15.75" customHeight="1">
      <c r="B31" s="4" t="s">
        <v>179</v>
      </c>
      <c r="C31" s="4">
        <v>26218.0</v>
      </c>
    </row>
    <row r="32" ht="15.75" customHeight="1">
      <c r="B32" s="4" t="s">
        <v>180</v>
      </c>
      <c r="C32" s="4">
        <v>3894.0</v>
      </c>
    </row>
    <row r="33" ht="15.75" customHeight="1">
      <c r="B33" s="4" t="s">
        <v>181</v>
      </c>
      <c r="C33" s="4">
        <v>4291.0</v>
      </c>
    </row>
    <row r="34" ht="15.75" customHeight="1">
      <c r="B34" s="4" t="s">
        <v>182</v>
      </c>
      <c r="C34" s="4">
        <v>43305.0</v>
      </c>
    </row>
    <row r="35" ht="15.75" customHeight="1">
      <c r="B35" s="4" t="s">
        <v>1109</v>
      </c>
      <c r="C35" s="4">
        <v>2.0</v>
      </c>
    </row>
    <row r="36" ht="15.75" customHeight="1">
      <c r="B36" s="4" t="s">
        <v>214</v>
      </c>
      <c r="C36" s="4">
        <v>1076.0</v>
      </c>
    </row>
    <row r="37" ht="15.75" customHeight="1">
      <c r="C37" s="15">
        <f>SUM(C5:C36)</f>
        <v>687311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>
      <c r="B56" s="11" t="s">
        <v>205</v>
      </c>
    </row>
    <row r="57" ht="15.75" customHeight="1">
      <c r="B57" s="11" t="s">
        <v>206</v>
      </c>
    </row>
    <row r="58" ht="15.75" customHeight="1">
      <c r="B58" s="11" t="s">
        <v>207</v>
      </c>
    </row>
    <row r="59" ht="15.75" customHeight="1">
      <c r="B59" s="11" t="s">
        <v>208</v>
      </c>
    </row>
    <row r="60" ht="15.75" customHeight="1">
      <c r="B60" s="11" t="s">
        <v>209</v>
      </c>
    </row>
    <row r="61" ht="15.75" customHeight="1">
      <c r="B61" s="11" t="s">
        <v>210</v>
      </c>
    </row>
    <row r="62" ht="15.75" customHeight="1">
      <c r="B62" s="11" t="s">
        <v>211</v>
      </c>
    </row>
    <row r="63" ht="15.75" customHeight="1">
      <c r="B63" s="11" t="s">
        <v>212</v>
      </c>
    </row>
    <row r="64" ht="15.75" customHeight="1">
      <c r="B64" s="11" t="s">
        <v>213</v>
      </c>
    </row>
    <row r="65" ht="15.75" customHeight="1">
      <c r="B65" s="11" t="s">
        <v>214</v>
      </c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2:C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9.38"/>
    <col customWidth="1" min="3" max="3" width="24.5"/>
    <col customWidth="1" min="4" max="7" width="9.38"/>
    <col customWidth="1" min="8" max="8" width="10.38"/>
    <col customWidth="1" min="9" max="26" width="9.38"/>
  </cols>
  <sheetData>
    <row r="2">
      <c r="A2" s="31" t="s">
        <v>1110</v>
      </c>
      <c r="B2" s="11" t="s">
        <v>1111</v>
      </c>
      <c r="C2" s="32"/>
    </row>
    <row r="3">
      <c r="A3" s="31" t="s">
        <v>56</v>
      </c>
      <c r="B3" s="11" t="s">
        <v>1112</v>
      </c>
    </row>
    <row r="4">
      <c r="A4" s="31" t="s">
        <v>1113</v>
      </c>
      <c r="B4" s="11" t="s">
        <v>1114</v>
      </c>
    </row>
    <row r="5">
      <c r="A5" s="32" t="s">
        <v>1115</v>
      </c>
      <c r="B5" s="33"/>
    </row>
    <row r="6">
      <c r="A6" s="31" t="s">
        <v>54</v>
      </c>
      <c r="D6" s="31" t="s">
        <v>55</v>
      </c>
    </row>
    <row r="7">
      <c r="A7" s="34" t="s">
        <v>1110</v>
      </c>
      <c r="B7" s="34" t="s">
        <v>90</v>
      </c>
      <c r="C7" s="34" t="s">
        <v>91</v>
      </c>
      <c r="D7" s="35" t="s">
        <v>46</v>
      </c>
      <c r="E7" s="35" t="s">
        <v>47</v>
      </c>
      <c r="F7" s="35" t="s">
        <v>48</v>
      </c>
      <c r="G7" s="35" t="s">
        <v>63</v>
      </c>
      <c r="H7" s="35" t="s">
        <v>57</v>
      </c>
    </row>
    <row r="8">
      <c r="A8" s="36" t="s">
        <v>1116</v>
      </c>
      <c r="B8" s="5" t="s">
        <v>5</v>
      </c>
      <c r="C8" s="24" t="s">
        <v>92</v>
      </c>
      <c r="D8" s="25" t="s">
        <v>44</v>
      </c>
      <c r="E8" s="25" t="s">
        <v>44</v>
      </c>
      <c r="F8" s="25" t="s">
        <v>44</v>
      </c>
      <c r="G8" s="25" t="s">
        <v>44</v>
      </c>
      <c r="H8" s="26" t="s">
        <v>51</v>
      </c>
    </row>
    <row r="9">
      <c r="A9" s="11" t="s">
        <v>1117</v>
      </c>
      <c r="B9" s="11" t="s">
        <v>93</v>
      </c>
      <c r="D9" s="37">
        <v>44265.0</v>
      </c>
      <c r="E9" s="37">
        <v>126101.0</v>
      </c>
      <c r="F9" s="37">
        <v>425544.0</v>
      </c>
      <c r="G9" s="37">
        <v>80462.0</v>
      </c>
      <c r="H9" s="37">
        <v>676372.0</v>
      </c>
    </row>
    <row r="10">
      <c r="B10" s="11" t="s">
        <v>95</v>
      </c>
      <c r="C10" s="11" t="s">
        <v>94</v>
      </c>
      <c r="D10" s="37">
        <v>10589.0</v>
      </c>
      <c r="E10" s="37">
        <v>101093.0</v>
      </c>
      <c r="F10" s="37">
        <v>132530.0</v>
      </c>
      <c r="G10" s="37">
        <v>11272.0</v>
      </c>
      <c r="H10" s="37">
        <v>255484.0</v>
      </c>
    </row>
    <row r="11">
      <c r="C11" s="11" t="s">
        <v>1118</v>
      </c>
      <c r="D11" s="37"/>
      <c r="E11" s="37">
        <v>30.0</v>
      </c>
      <c r="F11" s="37">
        <v>54.0</v>
      </c>
      <c r="G11" s="37"/>
      <c r="H11" s="37">
        <v>84.0</v>
      </c>
    </row>
    <row r="12">
      <c r="C12" s="11" t="s">
        <v>1119</v>
      </c>
      <c r="D12" s="37"/>
      <c r="E12" s="37">
        <v>506.0</v>
      </c>
      <c r="F12" s="37"/>
      <c r="G12" s="37"/>
      <c r="H12" s="37">
        <v>506.0</v>
      </c>
    </row>
    <row r="13">
      <c r="C13" s="11" t="s">
        <v>1120</v>
      </c>
      <c r="D13" s="37">
        <v>243.0</v>
      </c>
      <c r="E13" s="37">
        <v>710.0</v>
      </c>
      <c r="F13" s="37">
        <v>1692.0</v>
      </c>
      <c r="G13" s="37"/>
      <c r="H13" s="37">
        <v>2645.0</v>
      </c>
    </row>
    <row r="14" ht="14.25" customHeight="1">
      <c r="C14" s="11" t="s">
        <v>1121</v>
      </c>
      <c r="D14" s="37"/>
      <c r="E14" s="37">
        <v>4474.0</v>
      </c>
      <c r="F14" s="37">
        <v>1012.0</v>
      </c>
      <c r="G14" s="37"/>
      <c r="H14" s="37">
        <v>5486.0</v>
      </c>
    </row>
    <row r="15">
      <c r="C15" s="11" t="s">
        <v>1122</v>
      </c>
      <c r="D15" s="37"/>
      <c r="E15" s="37">
        <v>117.0</v>
      </c>
      <c r="F15" s="37">
        <v>1762.0</v>
      </c>
      <c r="G15" s="37">
        <v>176.0</v>
      </c>
      <c r="H15" s="37">
        <v>2055.0</v>
      </c>
    </row>
    <row r="16">
      <c r="C16" s="11" t="s">
        <v>1123</v>
      </c>
      <c r="D16" s="37">
        <v>5.0</v>
      </c>
      <c r="E16" s="37">
        <v>82.0</v>
      </c>
      <c r="F16" s="37">
        <v>219.0</v>
      </c>
      <c r="G16" s="37"/>
      <c r="H16" s="37">
        <v>306.0</v>
      </c>
    </row>
    <row r="17">
      <c r="C17" s="11" t="s">
        <v>1124</v>
      </c>
      <c r="D17" s="37"/>
      <c r="E17" s="37">
        <v>27.0</v>
      </c>
      <c r="F17" s="37">
        <v>73.0</v>
      </c>
      <c r="G17" s="37"/>
      <c r="H17" s="37">
        <v>100.0</v>
      </c>
    </row>
    <row r="18">
      <c r="C18" s="11" t="s">
        <v>1125</v>
      </c>
      <c r="D18" s="37"/>
      <c r="E18" s="37">
        <v>80.0</v>
      </c>
      <c r="F18" s="37">
        <v>496.0</v>
      </c>
      <c r="G18" s="37"/>
      <c r="H18" s="37">
        <v>576.0</v>
      </c>
    </row>
    <row r="19">
      <c r="C19" s="11" t="s">
        <v>1126</v>
      </c>
      <c r="D19" s="37"/>
      <c r="E19" s="37">
        <v>2270.0</v>
      </c>
      <c r="F19" s="37">
        <v>2404.0</v>
      </c>
      <c r="G19" s="37"/>
      <c r="H19" s="37">
        <v>4674.0</v>
      </c>
    </row>
    <row r="20">
      <c r="C20" s="11" t="s">
        <v>1127</v>
      </c>
      <c r="D20" s="37">
        <v>362.0</v>
      </c>
      <c r="E20" s="37">
        <v>922.0</v>
      </c>
      <c r="F20" s="37">
        <v>241.0</v>
      </c>
      <c r="G20" s="37"/>
      <c r="H20" s="37">
        <v>1525.0</v>
      </c>
    </row>
    <row r="21">
      <c r="C21" s="11" t="s">
        <v>1128</v>
      </c>
      <c r="D21" s="37">
        <v>136.0</v>
      </c>
      <c r="E21" s="37">
        <v>6299.0</v>
      </c>
      <c r="F21" s="37">
        <v>16645.0</v>
      </c>
      <c r="G21" s="37">
        <v>1187.0</v>
      </c>
      <c r="H21" s="37">
        <v>24267.0</v>
      </c>
    </row>
    <row r="22" ht="15.75" customHeight="1">
      <c r="C22" s="11" t="s">
        <v>1129</v>
      </c>
      <c r="D22" s="37"/>
      <c r="E22" s="37">
        <v>464.0</v>
      </c>
      <c r="F22" s="37">
        <v>3277.0</v>
      </c>
      <c r="G22" s="37">
        <v>517.0</v>
      </c>
      <c r="H22" s="37">
        <v>4258.0</v>
      </c>
    </row>
    <row r="23" ht="15.75" customHeight="1">
      <c r="C23" s="11" t="s">
        <v>1130</v>
      </c>
      <c r="D23" s="37">
        <v>19529.0</v>
      </c>
      <c r="E23" s="37">
        <v>40923.0</v>
      </c>
      <c r="F23" s="37">
        <v>22365.0</v>
      </c>
      <c r="G23" s="37">
        <v>1429.0</v>
      </c>
      <c r="H23" s="37">
        <v>84246.0</v>
      </c>
    </row>
    <row r="24" ht="15.75" customHeight="1">
      <c r="C24" s="11" t="s">
        <v>1131</v>
      </c>
      <c r="D24" s="37"/>
      <c r="E24" s="37">
        <v>32.0</v>
      </c>
      <c r="F24" s="37">
        <v>7.0</v>
      </c>
      <c r="G24" s="37"/>
      <c r="H24" s="37">
        <v>39.0</v>
      </c>
    </row>
    <row r="25" ht="15.75" customHeight="1">
      <c r="C25" s="11" t="s">
        <v>1132</v>
      </c>
      <c r="D25" s="37"/>
      <c r="E25" s="37">
        <v>31.0</v>
      </c>
      <c r="F25" s="37">
        <v>100.0</v>
      </c>
      <c r="G25" s="37"/>
      <c r="H25" s="37">
        <v>131.0</v>
      </c>
    </row>
    <row r="26" ht="15.75" customHeight="1">
      <c r="B26" s="11" t="s">
        <v>1133</v>
      </c>
      <c r="D26" s="37">
        <v>30864.0</v>
      </c>
      <c r="E26" s="37">
        <v>158060.0</v>
      </c>
      <c r="F26" s="37">
        <v>182877.0</v>
      </c>
      <c r="G26" s="37">
        <v>14581.0</v>
      </c>
      <c r="H26" s="37">
        <v>386382.0</v>
      </c>
    </row>
    <row r="27" ht="15.75" customHeight="1">
      <c r="B27" s="11" t="s">
        <v>96</v>
      </c>
      <c r="D27" s="37">
        <v>25276.0</v>
      </c>
      <c r="E27" s="37">
        <v>234936.0</v>
      </c>
      <c r="F27" s="37">
        <v>751334.0</v>
      </c>
      <c r="G27" s="37">
        <v>132372.0</v>
      </c>
      <c r="H27" s="37">
        <v>1143918.0</v>
      </c>
    </row>
    <row r="28" ht="15.75" customHeight="1">
      <c r="B28" s="11" t="s">
        <v>97</v>
      </c>
      <c r="C28" s="11" t="s">
        <v>98</v>
      </c>
      <c r="D28" s="37">
        <v>7915.0</v>
      </c>
      <c r="E28" s="37">
        <v>18492.0</v>
      </c>
      <c r="F28" s="37">
        <v>143345.0</v>
      </c>
      <c r="G28" s="37">
        <v>21849.0</v>
      </c>
      <c r="H28" s="37">
        <v>191601.0</v>
      </c>
    </row>
    <row r="29" ht="15.75" customHeight="1">
      <c r="C29" s="11" t="s">
        <v>99</v>
      </c>
      <c r="D29" s="37">
        <v>9.0</v>
      </c>
      <c r="E29" s="37">
        <v>189.0</v>
      </c>
      <c r="F29" s="37">
        <v>294.0</v>
      </c>
      <c r="G29" s="37">
        <v>77.0</v>
      </c>
      <c r="H29" s="37">
        <v>569.0</v>
      </c>
    </row>
    <row r="30" ht="15.75" customHeight="1">
      <c r="C30" s="11" t="s">
        <v>100</v>
      </c>
      <c r="D30" s="37">
        <v>1.0</v>
      </c>
      <c r="E30" s="37"/>
      <c r="F30" s="37">
        <v>2643.0</v>
      </c>
      <c r="G30" s="37">
        <v>1026.0</v>
      </c>
      <c r="H30" s="37">
        <v>3670.0</v>
      </c>
    </row>
    <row r="31" ht="15.75" customHeight="1">
      <c r="C31" s="11" t="s">
        <v>101</v>
      </c>
      <c r="D31" s="37"/>
      <c r="E31" s="37">
        <v>34.0</v>
      </c>
      <c r="F31" s="37">
        <v>140.0</v>
      </c>
      <c r="G31" s="37"/>
      <c r="H31" s="37">
        <v>174.0</v>
      </c>
    </row>
    <row r="32" ht="15.75" customHeight="1">
      <c r="C32" s="11" t="s">
        <v>102</v>
      </c>
      <c r="D32" s="37"/>
      <c r="E32" s="37"/>
      <c r="F32" s="37">
        <v>186.0</v>
      </c>
      <c r="G32" s="37">
        <v>55.0</v>
      </c>
      <c r="H32" s="37">
        <v>241.0</v>
      </c>
    </row>
    <row r="33" ht="15.75" customHeight="1">
      <c r="C33" s="11" t="s">
        <v>103</v>
      </c>
      <c r="D33" s="37"/>
      <c r="E33" s="37"/>
      <c r="F33" s="37">
        <v>160.0</v>
      </c>
      <c r="G33" s="37">
        <v>7.0</v>
      </c>
      <c r="H33" s="37">
        <v>167.0</v>
      </c>
    </row>
    <row r="34" ht="15.75" customHeight="1">
      <c r="C34" s="11" t="s">
        <v>104</v>
      </c>
      <c r="D34" s="37"/>
      <c r="E34" s="37"/>
      <c r="F34" s="37">
        <v>3581.0</v>
      </c>
      <c r="G34" s="37"/>
      <c r="H34" s="37">
        <v>3581.0</v>
      </c>
    </row>
    <row r="35" ht="15.75" customHeight="1">
      <c r="C35" s="11" t="s">
        <v>105</v>
      </c>
      <c r="D35" s="37"/>
      <c r="E35" s="37">
        <v>1022.0</v>
      </c>
      <c r="F35" s="37">
        <v>9630.0</v>
      </c>
      <c r="G35" s="37">
        <v>612.0</v>
      </c>
      <c r="H35" s="37">
        <v>11264.0</v>
      </c>
    </row>
    <row r="36" ht="15.75" customHeight="1">
      <c r="C36" s="11" t="s">
        <v>106</v>
      </c>
      <c r="D36" s="37"/>
      <c r="E36" s="37"/>
      <c r="F36" s="37">
        <v>23.0</v>
      </c>
      <c r="G36" s="37"/>
      <c r="H36" s="37">
        <v>23.0</v>
      </c>
    </row>
    <row r="37" ht="15.75" customHeight="1">
      <c r="C37" s="11" t="s">
        <v>107</v>
      </c>
      <c r="D37" s="37"/>
      <c r="E37" s="37"/>
      <c r="F37" s="37">
        <v>308.0</v>
      </c>
      <c r="G37" s="37">
        <v>182.0</v>
      </c>
      <c r="H37" s="37">
        <v>490.0</v>
      </c>
    </row>
    <row r="38" ht="15.75" customHeight="1">
      <c r="C38" s="11" t="s">
        <v>108</v>
      </c>
      <c r="D38" s="37"/>
      <c r="E38" s="37"/>
      <c r="F38" s="37">
        <v>8.0</v>
      </c>
      <c r="G38" s="37"/>
      <c r="H38" s="37">
        <v>8.0</v>
      </c>
    </row>
    <row r="39" ht="15.75" customHeight="1">
      <c r="C39" s="11" t="s">
        <v>109</v>
      </c>
      <c r="D39" s="37"/>
      <c r="E39" s="37">
        <v>130.0</v>
      </c>
      <c r="F39" s="37"/>
      <c r="G39" s="37"/>
      <c r="H39" s="37">
        <v>130.0</v>
      </c>
    </row>
    <row r="40" ht="15.75" customHeight="1">
      <c r="C40" s="11" t="s">
        <v>110</v>
      </c>
      <c r="D40" s="37"/>
      <c r="E40" s="37">
        <v>64.0</v>
      </c>
      <c r="F40" s="37"/>
      <c r="G40" s="37"/>
      <c r="H40" s="37">
        <v>64.0</v>
      </c>
    </row>
    <row r="41" ht="15.75" customHeight="1">
      <c r="C41" s="11" t="s">
        <v>111</v>
      </c>
      <c r="D41" s="37"/>
      <c r="E41" s="37"/>
      <c r="F41" s="37">
        <v>1008.0</v>
      </c>
      <c r="G41" s="37">
        <v>271.0</v>
      </c>
      <c r="H41" s="37">
        <v>1279.0</v>
      </c>
    </row>
    <row r="42" ht="15.75" customHeight="1">
      <c r="C42" s="11" t="s">
        <v>112</v>
      </c>
      <c r="D42" s="37"/>
      <c r="E42" s="37">
        <v>72.0</v>
      </c>
      <c r="F42" s="37">
        <v>151.0</v>
      </c>
      <c r="G42" s="37">
        <v>12.0</v>
      </c>
      <c r="H42" s="37">
        <v>235.0</v>
      </c>
    </row>
    <row r="43" ht="15.75" customHeight="1">
      <c r="C43" s="11" t="s">
        <v>113</v>
      </c>
      <c r="D43" s="37"/>
      <c r="E43" s="37">
        <v>35.0</v>
      </c>
      <c r="F43" s="37">
        <v>316.0</v>
      </c>
      <c r="G43" s="37">
        <v>77.0</v>
      </c>
      <c r="H43" s="37">
        <v>428.0</v>
      </c>
    </row>
    <row r="44" ht="15.75" customHeight="1">
      <c r="C44" s="11" t="s">
        <v>114</v>
      </c>
      <c r="D44" s="37"/>
      <c r="E44" s="37">
        <v>241.0</v>
      </c>
      <c r="F44" s="37">
        <v>64.0</v>
      </c>
      <c r="G44" s="37"/>
      <c r="H44" s="37">
        <v>305.0</v>
      </c>
    </row>
    <row r="45" ht="15.75" customHeight="1">
      <c r="C45" s="11" t="s">
        <v>115</v>
      </c>
      <c r="D45" s="37">
        <v>252.0</v>
      </c>
      <c r="E45" s="37">
        <v>2528.0</v>
      </c>
      <c r="F45" s="37">
        <v>2836.0</v>
      </c>
      <c r="G45" s="37">
        <v>294.0</v>
      </c>
      <c r="H45" s="37">
        <v>5910.0</v>
      </c>
    </row>
    <row r="46" ht="15.75" customHeight="1">
      <c r="C46" s="11" t="s">
        <v>116</v>
      </c>
      <c r="D46" s="37"/>
      <c r="E46" s="37">
        <v>9.0</v>
      </c>
      <c r="F46" s="37">
        <v>538.0</v>
      </c>
      <c r="G46" s="37">
        <v>307.0</v>
      </c>
      <c r="H46" s="37">
        <v>854.0</v>
      </c>
    </row>
    <row r="47" ht="15.75" customHeight="1">
      <c r="C47" s="11" t="s">
        <v>117</v>
      </c>
      <c r="D47" s="37"/>
      <c r="E47" s="37"/>
      <c r="F47" s="37">
        <v>23.0</v>
      </c>
      <c r="G47" s="37"/>
      <c r="H47" s="37">
        <v>23.0</v>
      </c>
    </row>
    <row r="48" ht="15.75" customHeight="1">
      <c r="C48" s="11" t="s">
        <v>118</v>
      </c>
      <c r="D48" s="37"/>
      <c r="E48" s="37"/>
      <c r="F48" s="37">
        <v>434.0</v>
      </c>
      <c r="G48" s="37">
        <v>277.0</v>
      </c>
      <c r="H48" s="37">
        <v>711.0</v>
      </c>
    </row>
    <row r="49" ht="15.75" customHeight="1">
      <c r="B49" s="11" t="s">
        <v>119</v>
      </c>
      <c r="D49" s="37">
        <v>8177.0</v>
      </c>
      <c r="E49" s="37">
        <v>22816.0</v>
      </c>
      <c r="F49" s="37">
        <v>165688.0</v>
      </c>
      <c r="G49" s="37">
        <v>25046.0</v>
      </c>
      <c r="H49" s="37">
        <v>221727.0</v>
      </c>
    </row>
    <row r="50" ht="15.75" customHeight="1">
      <c r="B50" s="11" t="s">
        <v>120</v>
      </c>
      <c r="D50" s="37">
        <v>978.0</v>
      </c>
      <c r="E50" s="37">
        <v>12875.0</v>
      </c>
      <c r="F50" s="37">
        <v>59961.0</v>
      </c>
      <c r="G50" s="37">
        <v>7591.0</v>
      </c>
      <c r="H50" s="37">
        <v>81405.0</v>
      </c>
    </row>
    <row r="51" ht="15.75" customHeight="1">
      <c r="B51" s="11" t="s">
        <v>121</v>
      </c>
      <c r="D51" s="37">
        <v>122.0</v>
      </c>
      <c r="E51" s="37">
        <v>1026.0</v>
      </c>
      <c r="F51" s="37">
        <v>5954.0</v>
      </c>
      <c r="G51" s="37">
        <v>1837.0</v>
      </c>
      <c r="H51" s="37">
        <v>8939.0</v>
      </c>
    </row>
    <row r="52" ht="15.75" customHeight="1">
      <c r="B52" s="11" t="s">
        <v>122</v>
      </c>
      <c r="D52" s="37"/>
      <c r="E52" s="37">
        <v>41.0</v>
      </c>
      <c r="F52" s="37">
        <v>154.0</v>
      </c>
      <c r="G52" s="37">
        <v>502.0</v>
      </c>
      <c r="H52" s="37">
        <v>697.0</v>
      </c>
    </row>
    <row r="53" ht="15.75" customHeight="1">
      <c r="B53" s="11" t="s">
        <v>123</v>
      </c>
      <c r="D53" s="37"/>
      <c r="E53" s="37">
        <v>2382.0</v>
      </c>
      <c r="F53" s="37">
        <v>15442.0</v>
      </c>
      <c r="G53" s="37">
        <v>4774.0</v>
      </c>
      <c r="H53" s="37">
        <v>22598.0</v>
      </c>
    </row>
    <row r="54" ht="15.75" customHeight="1">
      <c r="B54" s="11" t="s">
        <v>124</v>
      </c>
      <c r="D54" s="37">
        <v>45401.0</v>
      </c>
      <c r="E54" s="37">
        <v>170632.0</v>
      </c>
      <c r="F54" s="37">
        <v>137809.0</v>
      </c>
      <c r="G54" s="37">
        <v>18285.0</v>
      </c>
      <c r="H54" s="37">
        <v>372127.0</v>
      </c>
    </row>
    <row r="55" ht="15.75" customHeight="1">
      <c r="B55" s="11" t="s">
        <v>125</v>
      </c>
      <c r="D55" s="37">
        <v>804.0</v>
      </c>
      <c r="E55" s="37">
        <v>8220.0</v>
      </c>
      <c r="F55" s="37">
        <v>29247.0</v>
      </c>
      <c r="G55" s="37">
        <v>3105.0</v>
      </c>
      <c r="H55" s="37">
        <v>41376.0</v>
      </c>
    </row>
    <row r="56" ht="15.75" customHeight="1">
      <c r="B56" s="11" t="s">
        <v>126</v>
      </c>
      <c r="D56" s="37">
        <v>16439.0</v>
      </c>
      <c r="E56" s="37">
        <v>36814.0</v>
      </c>
      <c r="F56" s="37">
        <v>105808.0</v>
      </c>
      <c r="G56" s="37">
        <v>15498.0</v>
      </c>
      <c r="H56" s="37">
        <v>174559.0</v>
      </c>
    </row>
    <row r="57" ht="15.75" customHeight="1">
      <c r="B57" s="11" t="s">
        <v>127</v>
      </c>
      <c r="D57" s="37"/>
      <c r="E57" s="37">
        <v>99.0</v>
      </c>
      <c r="F57" s="37">
        <v>106.0</v>
      </c>
      <c r="G57" s="37">
        <v>7.0</v>
      </c>
      <c r="H57" s="37">
        <v>212.0</v>
      </c>
    </row>
    <row r="58" ht="15.75" customHeight="1">
      <c r="B58" s="11" t="s">
        <v>128</v>
      </c>
      <c r="D58" s="37">
        <v>550.0</v>
      </c>
      <c r="E58" s="37">
        <v>3972.0</v>
      </c>
      <c r="F58" s="37">
        <v>15335.0</v>
      </c>
      <c r="G58" s="37">
        <v>3004.0</v>
      </c>
      <c r="H58" s="37">
        <v>22861.0</v>
      </c>
    </row>
    <row r="59" ht="15.75" customHeight="1">
      <c r="B59" s="11" t="s">
        <v>129</v>
      </c>
      <c r="C59" s="11" t="s">
        <v>130</v>
      </c>
      <c r="D59" s="37">
        <v>17347.0</v>
      </c>
      <c r="E59" s="37">
        <v>93248.0</v>
      </c>
      <c r="F59" s="37">
        <v>96104.0</v>
      </c>
      <c r="G59" s="37">
        <v>10587.0</v>
      </c>
      <c r="H59" s="37">
        <v>217286.0</v>
      </c>
    </row>
    <row r="60" ht="15.75" customHeight="1">
      <c r="C60" s="11" t="s">
        <v>131</v>
      </c>
      <c r="D60" s="37">
        <v>1015.0</v>
      </c>
      <c r="E60" s="37">
        <v>5203.0</v>
      </c>
      <c r="F60" s="37">
        <v>3764.0</v>
      </c>
      <c r="G60" s="37">
        <v>444.0</v>
      </c>
      <c r="H60" s="37">
        <v>10426.0</v>
      </c>
    </row>
    <row r="61" ht="15.75" customHeight="1">
      <c r="C61" s="11" t="s">
        <v>132</v>
      </c>
      <c r="D61" s="37">
        <v>232.0</v>
      </c>
      <c r="E61" s="37">
        <v>4496.0</v>
      </c>
      <c r="F61" s="37">
        <v>7172.0</v>
      </c>
      <c r="G61" s="37"/>
      <c r="H61" s="37">
        <v>11900.0</v>
      </c>
    </row>
    <row r="62" ht="15.75" customHeight="1">
      <c r="C62" s="11" t="s">
        <v>133</v>
      </c>
      <c r="D62" s="37"/>
      <c r="E62" s="37">
        <v>576.0</v>
      </c>
      <c r="F62" s="37">
        <v>1331.0</v>
      </c>
      <c r="G62" s="37">
        <v>66.0</v>
      </c>
      <c r="H62" s="37">
        <v>1973.0</v>
      </c>
    </row>
    <row r="63" ht="15.75" customHeight="1">
      <c r="C63" s="11" t="s">
        <v>134</v>
      </c>
      <c r="D63" s="37">
        <v>4.0</v>
      </c>
      <c r="E63" s="37">
        <v>479.0</v>
      </c>
      <c r="F63" s="37">
        <v>581.0</v>
      </c>
      <c r="G63" s="37">
        <v>47.0</v>
      </c>
      <c r="H63" s="37">
        <v>1111.0</v>
      </c>
    </row>
    <row r="64" ht="15.75" customHeight="1">
      <c r="C64" s="11" t="s">
        <v>135</v>
      </c>
      <c r="D64" s="37">
        <v>31.0</v>
      </c>
      <c r="E64" s="37">
        <v>220.0</v>
      </c>
      <c r="F64" s="37"/>
      <c r="G64" s="37"/>
      <c r="H64" s="37">
        <v>251.0</v>
      </c>
    </row>
    <row r="65" ht="15.75" customHeight="1">
      <c r="C65" s="11" t="s">
        <v>136</v>
      </c>
      <c r="D65" s="37">
        <v>444.0</v>
      </c>
      <c r="E65" s="37">
        <v>3380.0</v>
      </c>
      <c r="F65" s="37">
        <v>4422.0</v>
      </c>
      <c r="G65" s="37">
        <v>527.0</v>
      </c>
      <c r="H65" s="37">
        <v>8773.0</v>
      </c>
    </row>
    <row r="66" ht="15.75" customHeight="1">
      <c r="C66" s="11" t="s">
        <v>137</v>
      </c>
      <c r="D66" s="37">
        <v>30.0</v>
      </c>
      <c r="E66" s="37">
        <v>819.0</v>
      </c>
      <c r="F66" s="37"/>
      <c r="G66" s="37"/>
      <c r="H66" s="37">
        <v>849.0</v>
      </c>
    </row>
    <row r="67" ht="15.75" customHeight="1">
      <c r="C67" s="11" t="s">
        <v>138</v>
      </c>
      <c r="D67" s="37">
        <v>4464.0</v>
      </c>
      <c r="E67" s="37">
        <v>63549.0</v>
      </c>
      <c r="F67" s="37">
        <v>111704.0</v>
      </c>
      <c r="G67" s="37">
        <v>12068.0</v>
      </c>
      <c r="H67" s="37">
        <v>191785.0</v>
      </c>
    </row>
    <row r="68" ht="15.75" customHeight="1">
      <c r="C68" s="11" t="s">
        <v>139</v>
      </c>
      <c r="D68" s="37">
        <v>5297.0</v>
      </c>
      <c r="E68" s="37">
        <v>18091.0</v>
      </c>
      <c r="F68" s="37">
        <v>30394.0</v>
      </c>
      <c r="G68" s="37">
        <v>2247.0</v>
      </c>
      <c r="H68" s="37">
        <v>56029.0</v>
      </c>
    </row>
    <row r="69" ht="15.75" customHeight="1">
      <c r="C69" s="11" t="s">
        <v>140</v>
      </c>
      <c r="D69" s="37">
        <v>1505.0</v>
      </c>
      <c r="E69" s="37">
        <v>10926.0</v>
      </c>
      <c r="F69" s="37">
        <v>1830.0</v>
      </c>
      <c r="G69" s="37">
        <v>254.0</v>
      </c>
      <c r="H69" s="37">
        <v>14515.0</v>
      </c>
    </row>
    <row r="70" ht="15.75" customHeight="1">
      <c r="C70" s="11" t="s">
        <v>141</v>
      </c>
      <c r="D70" s="37">
        <v>168.0</v>
      </c>
      <c r="E70" s="37">
        <v>264.0</v>
      </c>
      <c r="F70" s="37">
        <v>369.0</v>
      </c>
      <c r="G70" s="37">
        <v>19.0</v>
      </c>
      <c r="H70" s="37">
        <v>820.0</v>
      </c>
    </row>
    <row r="71" ht="15.75" customHeight="1">
      <c r="C71" s="11" t="s">
        <v>142</v>
      </c>
      <c r="D71" s="37">
        <v>184.0</v>
      </c>
      <c r="E71" s="37">
        <v>1047.0</v>
      </c>
      <c r="F71" s="37">
        <v>805.0</v>
      </c>
      <c r="G71" s="37"/>
      <c r="H71" s="37">
        <v>2036.0</v>
      </c>
    </row>
    <row r="72" ht="15.75" customHeight="1">
      <c r="B72" s="11" t="s">
        <v>143</v>
      </c>
      <c r="D72" s="37">
        <v>30721.0</v>
      </c>
      <c r="E72" s="37">
        <v>202298.0</v>
      </c>
      <c r="F72" s="37">
        <v>258476.0</v>
      </c>
      <c r="G72" s="37">
        <v>26259.0</v>
      </c>
      <c r="H72" s="37">
        <v>517754.0</v>
      </c>
    </row>
    <row r="73" ht="15.75" customHeight="1">
      <c r="B73" s="11" t="s">
        <v>144</v>
      </c>
      <c r="C73" s="11" t="s">
        <v>145</v>
      </c>
      <c r="D73" s="37">
        <v>11937.0</v>
      </c>
      <c r="E73" s="37">
        <v>49163.0</v>
      </c>
      <c r="F73" s="37">
        <v>72318.0</v>
      </c>
      <c r="G73" s="37">
        <v>2501.0</v>
      </c>
      <c r="H73" s="37">
        <v>135919.0</v>
      </c>
    </row>
    <row r="74" ht="15.75" customHeight="1">
      <c r="C74" s="11" t="s">
        <v>146</v>
      </c>
      <c r="D74" s="37"/>
      <c r="E74" s="37">
        <v>87.0</v>
      </c>
      <c r="F74" s="37">
        <v>102.0</v>
      </c>
      <c r="G74" s="37"/>
      <c r="H74" s="37">
        <v>189.0</v>
      </c>
    </row>
    <row r="75" ht="15.75" customHeight="1">
      <c r="C75" s="11" t="s">
        <v>147</v>
      </c>
      <c r="D75" s="37"/>
      <c r="E75" s="37">
        <v>1363.0</v>
      </c>
      <c r="F75" s="37">
        <v>705.0</v>
      </c>
      <c r="G75" s="37"/>
      <c r="H75" s="37">
        <v>2068.0</v>
      </c>
    </row>
    <row r="76" ht="15.75" customHeight="1">
      <c r="C76" s="11" t="s">
        <v>148</v>
      </c>
      <c r="D76" s="37"/>
      <c r="E76" s="37">
        <v>1362.0</v>
      </c>
      <c r="F76" s="37">
        <v>2340.0</v>
      </c>
      <c r="G76" s="37">
        <v>177.0</v>
      </c>
      <c r="H76" s="37">
        <v>3879.0</v>
      </c>
    </row>
    <row r="77" ht="15.75" customHeight="1">
      <c r="C77" s="11" t="s">
        <v>149</v>
      </c>
      <c r="D77" s="37"/>
      <c r="E77" s="37">
        <v>80.0</v>
      </c>
      <c r="F77" s="37"/>
      <c r="G77" s="37"/>
      <c r="H77" s="37">
        <v>80.0</v>
      </c>
    </row>
    <row r="78" ht="15.75" customHeight="1">
      <c r="C78" s="11" t="s">
        <v>150</v>
      </c>
      <c r="D78" s="37">
        <v>5086.0</v>
      </c>
      <c r="E78" s="37">
        <v>21781.0</v>
      </c>
      <c r="F78" s="37">
        <v>27953.0</v>
      </c>
      <c r="G78" s="37">
        <v>4183.0</v>
      </c>
      <c r="H78" s="37">
        <v>59003.0</v>
      </c>
    </row>
    <row r="79" ht="15.75" customHeight="1">
      <c r="C79" s="11" t="s">
        <v>151</v>
      </c>
      <c r="D79" s="37">
        <v>4.0</v>
      </c>
      <c r="E79" s="37">
        <v>97.0</v>
      </c>
      <c r="F79" s="37">
        <v>22.0</v>
      </c>
      <c r="G79" s="37"/>
      <c r="H79" s="37">
        <v>123.0</v>
      </c>
    </row>
    <row r="80" ht="15.75" customHeight="1">
      <c r="C80" s="11" t="s">
        <v>152</v>
      </c>
      <c r="D80" s="37">
        <v>117.0</v>
      </c>
      <c r="E80" s="37">
        <v>5565.0</v>
      </c>
      <c r="F80" s="37">
        <v>10327.0</v>
      </c>
      <c r="G80" s="37">
        <v>1262.0</v>
      </c>
      <c r="H80" s="37">
        <v>17271.0</v>
      </c>
    </row>
    <row r="81" ht="15.75" customHeight="1">
      <c r="C81" s="11" t="s">
        <v>153</v>
      </c>
      <c r="D81" s="37">
        <v>150.0</v>
      </c>
      <c r="E81" s="37">
        <v>275.0</v>
      </c>
      <c r="F81" s="37">
        <v>413.0</v>
      </c>
      <c r="G81" s="37"/>
      <c r="H81" s="37">
        <v>838.0</v>
      </c>
    </row>
    <row r="82" ht="15.75" customHeight="1">
      <c r="C82" s="11" t="s">
        <v>154</v>
      </c>
      <c r="D82" s="37"/>
      <c r="E82" s="37">
        <v>7704.0</v>
      </c>
      <c r="F82" s="37">
        <v>17802.0</v>
      </c>
      <c r="G82" s="37">
        <v>1715.0</v>
      </c>
      <c r="H82" s="37">
        <v>27221.0</v>
      </c>
    </row>
    <row r="83" ht="15.75" customHeight="1">
      <c r="C83" s="11" t="s">
        <v>155</v>
      </c>
      <c r="D83" s="37"/>
      <c r="E83" s="37">
        <v>350.0</v>
      </c>
      <c r="F83" s="37">
        <v>502.0</v>
      </c>
      <c r="G83" s="37">
        <v>81.0</v>
      </c>
      <c r="H83" s="37">
        <v>933.0</v>
      </c>
    </row>
    <row r="84" ht="15.75" customHeight="1">
      <c r="C84" s="11" t="s">
        <v>156</v>
      </c>
      <c r="D84" s="37"/>
      <c r="E84" s="37">
        <v>238.0</v>
      </c>
      <c r="F84" s="37">
        <v>62.0</v>
      </c>
      <c r="G84" s="37"/>
      <c r="H84" s="37">
        <v>300.0</v>
      </c>
    </row>
    <row r="85" ht="15.75" customHeight="1">
      <c r="C85" s="11" t="s">
        <v>157</v>
      </c>
      <c r="D85" s="37"/>
      <c r="E85" s="37">
        <v>361.0</v>
      </c>
      <c r="F85" s="37">
        <v>1421.0</v>
      </c>
      <c r="G85" s="37"/>
      <c r="H85" s="37">
        <v>1782.0</v>
      </c>
    </row>
    <row r="86" ht="15.75" customHeight="1">
      <c r="C86" s="11" t="s">
        <v>158</v>
      </c>
      <c r="D86" s="37"/>
      <c r="E86" s="37"/>
      <c r="F86" s="37">
        <v>172.0</v>
      </c>
      <c r="G86" s="37">
        <v>9.0</v>
      </c>
      <c r="H86" s="37">
        <v>181.0</v>
      </c>
    </row>
    <row r="87" ht="15.75" customHeight="1">
      <c r="C87" s="11" t="s">
        <v>159</v>
      </c>
      <c r="D87" s="37">
        <v>545.0</v>
      </c>
      <c r="E87" s="37">
        <v>3054.0</v>
      </c>
      <c r="F87" s="37">
        <v>3660.0</v>
      </c>
      <c r="G87" s="37">
        <v>144.0</v>
      </c>
      <c r="H87" s="37">
        <v>7403.0</v>
      </c>
    </row>
    <row r="88" ht="15.75" customHeight="1">
      <c r="C88" s="11" t="s">
        <v>160</v>
      </c>
      <c r="D88" s="37"/>
      <c r="E88" s="37">
        <v>7609.0</v>
      </c>
      <c r="F88" s="37">
        <v>5721.0</v>
      </c>
      <c r="G88" s="37">
        <v>888.0</v>
      </c>
      <c r="H88" s="37">
        <v>14218.0</v>
      </c>
    </row>
    <row r="89" ht="15.75" customHeight="1">
      <c r="C89" s="11" t="s">
        <v>161</v>
      </c>
      <c r="D89" s="37"/>
      <c r="E89" s="37">
        <v>105.0</v>
      </c>
      <c r="F89" s="37"/>
      <c r="G89" s="37"/>
      <c r="H89" s="37">
        <v>105.0</v>
      </c>
    </row>
    <row r="90" ht="15.75" customHeight="1">
      <c r="C90" s="11" t="s">
        <v>162</v>
      </c>
      <c r="D90" s="37"/>
      <c r="E90" s="37">
        <v>78.0</v>
      </c>
      <c r="F90" s="37"/>
      <c r="G90" s="37"/>
      <c r="H90" s="37">
        <v>78.0</v>
      </c>
    </row>
    <row r="91" ht="15.75" customHeight="1">
      <c r="C91" s="11" t="s">
        <v>163</v>
      </c>
      <c r="D91" s="37"/>
      <c r="E91" s="37">
        <v>12.0</v>
      </c>
      <c r="F91" s="37">
        <v>18.0</v>
      </c>
      <c r="G91" s="37"/>
      <c r="H91" s="37">
        <v>30.0</v>
      </c>
    </row>
    <row r="92" ht="15.75" customHeight="1">
      <c r="C92" s="11" t="s">
        <v>164</v>
      </c>
      <c r="D92" s="37">
        <v>64.0</v>
      </c>
      <c r="E92" s="37">
        <v>475.0</v>
      </c>
      <c r="F92" s="37"/>
      <c r="G92" s="37"/>
      <c r="H92" s="37">
        <v>539.0</v>
      </c>
    </row>
    <row r="93" ht="15.75" customHeight="1">
      <c r="C93" s="11" t="s">
        <v>165</v>
      </c>
      <c r="D93" s="37"/>
      <c r="E93" s="37">
        <v>240.0</v>
      </c>
      <c r="F93" s="37">
        <v>255.0</v>
      </c>
      <c r="G93" s="37"/>
      <c r="H93" s="37">
        <v>495.0</v>
      </c>
    </row>
    <row r="94" ht="15.75" customHeight="1">
      <c r="C94" s="11" t="s">
        <v>166</v>
      </c>
      <c r="D94" s="37"/>
      <c r="E94" s="37">
        <v>44.0</v>
      </c>
      <c r="F94" s="37">
        <v>40.0</v>
      </c>
      <c r="G94" s="37">
        <v>5.0</v>
      </c>
      <c r="H94" s="37">
        <v>89.0</v>
      </c>
    </row>
    <row r="95" ht="15.75" customHeight="1">
      <c r="C95" s="11" t="s">
        <v>167</v>
      </c>
      <c r="D95" s="37"/>
      <c r="E95" s="37">
        <v>64.0</v>
      </c>
      <c r="F95" s="37">
        <v>538.0</v>
      </c>
      <c r="G95" s="37"/>
      <c r="H95" s="37">
        <v>602.0</v>
      </c>
    </row>
    <row r="96" ht="15.75" customHeight="1">
      <c r="C96" s="11" t="s">
        <v>168</v>
      </c>
      <c r="D96" s="37"/>
      <c r="E96" s="37">
        <v>3.0</v>
      </c>
      <c r="F96" s="37"/>
      <c r="G96" s="37"/>
      <c r="H96" s="37">
        <v>3.0</v>
      </c>
    </row>
    <row r="97" ht="15.75" customHeight="1">
      <c r="C97" s="11" t="s">
        <v>169</v>
      </c>
      <c r="D97" s="37"/>
      <c r="E97" s="37">
        <v>33.0</v>
      </c>
      <c r="F97" s="37"/>
      <c r="G97" s="37"/>
      <c r="H97" s="37">
        <v>33.0</v>
      </c>
    </row>
    <row r="98" ht="15.75" customHeight="1">
      <c r="C98" s="11" t="s">
        <v>170</v>
      </c>
      <c r="D98" s="37"/>
      <c r="E98" s="37">
        <v>82.0</v>
      </c>
      <c r="F98" s="37">
        <v>99.0</v>
      </c>
      <c r="G98" s="37"/>
      <c r="H98" s="37">
        <v>181.0</v>
      </c>
    </row>
    <row r="99" ht="15.75" customHeight="1">
      <c r="C99" s="11" t="s">
        <v>171</v>
      </c>
      <c r="D99" s="37"/>
      <c r="E99" s="37">
        <v>21.0</v>
      </c>
      <c r="F99" s="37"/>
      <c r="G99" s="37"/>
      <c r="H99" s="37">
        <v>21.0</v>
      </c>
    </row>
    <row r="100" ht="15.75" customHeight="1">
      <c r="C100" s="11" t="s">
        <v>172</v>
      </c>
      <c r="D100" s="37">
        <v>1.0</v>
      </c>
      <c r="E100" s="37">
        <v>946.0</v>
      </c>
      <c r="F100" s="37">
        <v>1351.0</v>
      </c>
      <c r="G100" s="37"/>
      <c r="H100" s="37">
        <v>2298.0</v>
      </c>
    </row>
    <row r="101" ht="15.75" customHeight="1">
      <c r="B101" s="11" t="s">
        <v>173</v>
      </c>
      <c r="D101" s="37">
        <v>17904.0</v>
      </c>
      <c r="E101" s="37">
        <v>101192.0</v>
      </c>
      <c r="F101" s="37">
        <v>145821.0</v>
      </c>
      <c r="G101" s="37">
        <v>10965.0</v>
      </c>
      <c r="H101" s="37">
        <v>275882.0</v>
      </c>
    </row>
    <row r="102" ht="15.75" customHeight="1">
      <c r="B102" s="11" t="s">
        <v>174</v>
      </c>
      <c r="D102" s="37">
        <v>146.0</v>
      </c>
      <c r="E102" s="37">
        <v>11540.0</v>
      </c>
      <c r="F102" s="37">
        <v>52671.0</v>
      </c>
      <c r="G102" s="37">
        <v>15648.0</v>
      </c>
      <c r="H102" s="37">
        <v>80005.0</v>
      </c>
    </row>
    <row r="103" ht="15.75" customHeight="1">
      <c r="B103" s="11" t="s">
        <v>175</v>
      </c>
      <c r="D103" s="37">
        <v>62.0</v>
      </c>
      <c r="E103" s="37">
        <v>7172.0</v>
      </c>
      <c r="F103" s="37">
        <v>41085.0</v>
      </c>
      <c r="G103" s="37">
        <v>9781.0</v>
      </c>
      <c r="H103" s="37">
        <v>58100.0</v>
      </c>
    </row>
    <row r="104" ht="15.75" customHeight="1">
      <c r="B104" s="11" t="s">
        <v>176</v>
      </c>
      <c r="D104" s="37">
        <v>74145.0</v>
      </c>
      <c r="E104" s="37">
        <v>259916.0</v>
      </c>
      <c r="F104" s="37">
        <v>399047.0</v>
      </c>
      <c r="G104" s="37">
        <v>60754.0</v>
      </c>
      <c r="H104" s="37">
        <v>793862.0</v>
      </c>
    </row>
    <row r="105" ht="15.75" customHeight="1">
      <c r="B105" s="11" t="s">
        <v>177</v>
      </c>
      <c r="D105" s="37">
        <v>4.0</v>
      </c>
      <c r="E105" s="37">
        <v>50.0</v>
      </c>
      <c r="F105" s="37">
        <v>10664.0</v>
      </c>
      <c r="G105" s="37">
        <v>2102.0</v>
      </c>
      <c r="H105" s="37">
        <v>12820.0</v>
      </c>
    </row>
    <row r="106" ht="15.75" customHeight="1">
      <c r="B106" s="11" t="s">
        <v>178</v>
      </c>
      <c r="D106" s="37">
        <v>2225.0</v>
      </c>
      <c r="E106" s="37">
        <v>15521.0</v>
      </c>
      <c r="F106" s="37">
        <v>82734.0</v>
      </c>
      <c r="G106" s="37">
        <v>13106.0</v>
      </c>
      <c r="H106" s="37">
        <v>113586.0</v>
      </c>
    </row>
    <row r="107" ht="15.75" customHeight="1">
      <c r="B107" s="11" t="s">
        <v>179</v>
      </c>
      <c r="D107" s="37">
        <v>13113.0</v>
      </c>
      <c r="E107" s="37">
        <v>124643.0</v>
      </c>
      <c r="F107" s="37">
        <v>176030.0</v>
      </c>
      <c r="G107" s="37">
        <v>10963.0</v>
      </c>
      <c r="H107" s="37">
        <v>324749.0</v>
      </c>
    </row>
    <row r="108" ht="15.75" customHeight="1">
      <c r="B108" s="11" t="s">
        <v>180</v>
      </c>
      <c r="D108" s="37">
        <v>1308.0</v>
      </c>
      <c r="E108" s="37">
        <v>4357.0</v>
      </c>
      <c r="F108" s="37">
        <v>15802.0</v>
      </c>
      <c r="G108" s="37">
        <v>2340.0</v>
      </c>
      <c r="H108" s="37">
        <v>23807.0</v>
      </c>
    </row>
    <row r="109" ht="15.75" customHeight="1">
      <c r="B109" s="11" t="s">
        <v>181</v>
      </c>
      <c r="D109" s="37">
        <v>37.0</v>
      </c>
      <c r="E109" s="37">
        <v>1786.0</v>
      </c>
      <c r="F109" s="37">
        <v>8727.0</v>
      </c>
      <c r="G109" s="37">
        <v>182.0</v>
      </c>
      <c r="H109" s="37">
        <v>10732.0</v>
      </c>
    </row>
    <row r="110" ht="15.75" customHeight="1">
      <c r="B110" s="11" t="s">
        <v>182</v>
      </c>
      <c r="C110" s="11" t="s">
        <v>183</v>
      </c>
      <c r="D110" s="37">
        <v>17502.0</v>
      </c>
      <c r="E110" s="37">
        <v>117965.0</v>
      </c>
      <c r="F110" s="37">
        <v>270814.0</v>
      </c>
      <c r="G110" s="37">
        <v>38208.0</v>
      </c>
      <c r="H110" s="37">
        <v>444489.0</v>
      </c>
    </row>
    <row r="111" ht="15.75" customHeight="1">
      <c r="C111" s="11" t="s">
        <v>184</v>
      </c>
      <c r="D111" s="37">
        <v>222.0</v>
      </c>
      <c r="E111" s="37">
        <v>207.0</v>
      </c>
      <c r="F111" s="37">
        <v>405.0</v>
      </c>
      <c r="G111" s="37"/>
      <c r="H111" s="37">
        <v>834.0</v>
      </c>
    </row>
    <row r="112" ht="15.75" customHeight="1">
      <c r="C112" s="11" t="s">
        <v>185</v>
      </c>
      <c r="D112" s="37"/>
      <c r="E112" s="37"/>
      <c r="F112" s="37">
        <v>344.0</v>
      </c>
      <c r="G112" s="37"/>
      <c r="H112" s="37">
        <v>344.0</v>
      </c>
    </row>
    <row r="113" ht="15.75" customHeight="1">
      <c r="C113" s="11" t="s">
        <v>186</v>
      </c>
      <c r="D113" s="37"/>
      <c r="E113" s="37">
        <v>63.0</v>
      </c>
      <c r="F113" s="37">
        <v>148.0</v>
      </c>
      <c r="G113" s="37">
        <v>62.0</v>
      </c>
      <c r="H113" s="37">
        <v>273.0</v>
      </c>
    </row>
    <row r="114" ht="15.75" customHeight="1">
      <c r="C114" s="11" t="s">
        <v>187</v>
      </c>
      <c r="D114" s="37">
        <v>620.0</v>
      </c>
      <c r="E114" s="37">
        <v>1244.0</v>
      </c>
      <c r="F114" s="37">
        <v>4946.0</v>
      </c>
      <c r="G114" s="37">
        <v>870.0</v>
      </c>
      <c r="H114" s="37">
        <v>7680.0</v>
      </c>
    </row>
    <row r="115" ht="15.75" customHeight="1">
      <c r="C115" s="11" t="s">
        <v>188</v>
      </c>
      <c r="D115" s="37"/>
      <c r="E115" s="37"/>
      <c r="F115" s="37">
        <v>552.0</v>
      </c>
      <c r="G115" s="37">
        <v>119.0</v>
      </c>
      <c r="H115" s="37">
        <v>671.0</v>
      </c>
    </row>
    <row r="116" ht="15.75" customHeight="1">
      <c r="C116" s="11" t="s">
        <v>189</v>
      </c>
      <c r="D116" s="37"/>
      <c r="E116" s="37"/>
      <c r="F116" s="37">
        <v>495.0</v>
      </c>
      <c r="G116" s="37">
        <v>164.0</v>
      </c>
      <c r="H116" s="37">
        <v>659.0</v>
      </c>
    </row>
    <row r="117" ht="15.75" customHeight="1">
      <c r="C117" s="11" t="s">
        <v>190</v>
      </c>
      <c r="D117" s="37">
        <v>33.0</v>
      </c>
      <c r="E117" s="37">
        <v>5.0</v>
      </c>
      <c r="F117" s="37">
        <v>193.0</v>
      </c>
      <c r="G117" s="37">
        <v>3.0</v>
      </c>
      <c r="H117" s="37">
        <v>234.0</v>
      </c>
    </row>
    <row r="118" ht="15.75" customHeight="1">
      <c r="C118" s="11" t="s">
        <v>191</v>
      </c>
      <c r="D118" s="37"/>
      <c r="E118" s="37"/>
      <c r="F118" s="37">
        <v>383.0</v>
      </c>
      <c r="G118" s="37"/>
      <c r="H118" s="37">
        <v>383.0</v>
      </c>
    </row>
    <row r="119" ht="15.75" customHeight="1">
      <c r="C119" s="11" t="s">
        <v>192</v>
      </c>
      <c r="D119" s="37"/>
      <c r="E119" s="37">
        <v>207.0</v>
      </c>
      <c r="F119" s="37">
        <v>2427.0</v>
      </c>
      <c r="G119" s="37">
        <v>93.0</v>
      </c>
      <c r="H119" s="37">
        <v>2727.0</v>
      </c>
    </row>
    <row r="120" ht="15.75" customHeight="1">
      <c r="C120" s="11" t="s">
        <v>193</v>
      </c>
      <c r="D120" s="37"/>
      <c r="E120" s="37">
        <v>9.0</v>
      </c>
      <c r="F120" s="37">
        <v>8958.0</v>
      </c>
      <c r="G120" s="37">
        <v>1153.0</v>
      </c>
      <c r="H120" s="37">
        <v>10120.0</v>
      </c>
    </row>
    <row r="121" ht="15.75" customHeight="1">
      <c r="C121" s="11" t="s">
        <v>194</v>
      </c>
      <c r="D121" s="37"/>
      <c r="E121" s="37"/>
      <c r="F121" s="37">
        <v>553.0</v>
      </c>
      <c r="G121" s="37"/>
      <c r="H121" s="37">
        <v>553.0</v>
      </c>
    </row>
    <row r="122" ht="15.75" customHeight="1">
      <c r="C122" s="11" t="s">
        <v>195</v>
      </c>
      <c r="D122" s="37">
        <v>43.0</v>
      </c>
      <c r="E122" s="37">
        <v>256.0</v>
      </c>
      <c r="F122" s="37">
        <v>742.0</v>
      </c>
      <c r="G122" s="37"/>
      <c r="H122" s="37">
        <v>1041.0</v>
      </c>
    </row>
    <row r="123" ht="15.75" customHeight="1">
      <c r="C123" s="11" t="s">
        <v>196</v>
      </c>
      <c r="D123" s="37">
        <v>4.0</v>
      </c>
      <c r="E123" s="37">
        <v>80.0</v>
      </c>
      <c r="F123" s="37">
        <v>617.0</v>
      </c>
      <c r="G123" s="37">
        <v>288.0</v>
      </c>
      <c r="H123" s="37">
        <v>989.0</v>
      </c>
    </row>
    <row r="124" ht="15.75" customHeight="1">
      <c r="C124" s="11" t="s">
        <v>197</v>
      </c>
      <c r="D124" s="37"/>
      <c r="E124" s="37">
        <v>16.0</v>
      </c>
      <c r="F124" s="37">
        <v>1319.0</v>
      </c>
      <c r="G124" s="37">
        <v>585.0</v>
      </c>
      <c r="H124" s="37">
        <v>1920.0</v>
      </c>
    </row>
    <row r="125" ht="15.75" customHeight="1">
      <c r="C125" s="11" t="s">
        <v>198</v>
      </c>
      <c r="D125" s="37"/>
      <c r="E125" s="37"/>
      <c r="F125" s="37">
        <v>193.0</v>
      </c>
      <c r="G125" s="37">
        <v>45.0</v>
      </c>
      <c r="H125" s="37">
        <v>238.0</v>
      </c>
    </row>
    <row r="126" ht="15.75" customHeight="1">
      <c r="C126" s="11" t="s">
        <v>199</v>
      </c>
      <c r="D126" s="37"/>
      <c r="E126" s="37">
        <v>356.0</v>
      </c>
      <c r="F126" s="37">
        <v>3630.0</v>
      </c>
      <c r="G126" s="37">
        <v>996.0</v>
      </c>
      <c r="H126" s="37">
        <v>4982.0</v>
      </c>
    </row>
    <row r="127" ht="15.75" customHeight="1">
      <c r="C127" s="11" t="s">
        <v>200</v>
      </c>
      <c r="D127" s="37"/>
      <c r="E127" s="37">
        <v>45.0</v>
      </c>
      <c r="F127" s="37">
        <v>374.0</v>
      </c>
      <c r="G127" s="37">
        <v>39.0</v>
      </c>
      <c r="H127" s="37">
        <v>458.0</v>
      </c>
    </row>
    <row r="128" ht="15.75" customHeight="1">
      <c r="C128" s="11" t="s">
        <v>201</v>
      </c>
      <c r="D128" s="37">
        <v>40.0</v>
      </c>
      <c r="E128" s="37">
        <v>2083.0</v>
      </c>
      <c r="F128" s="37">
        <v>10516.0</v>
      </c>
      <c r="G128" s="37">
        <v>1303.0</v>
      </c>
      <c r="H128" s="37">
        <v>13942.0</v>
      </c>
    </row>
    <row r="129" ht="15.75" customHeight="1">
      <c r="C129" s="11" t="s">
        <v>202</v>
      </c>
      <c r="D129" s="37">
        <v>13.0</v>
      </c>
      <c r="E129" s="37">
        <v>5.0</v>
      </c>
      <c r="F129" s="37">
        <v>40.0</v>
      </c>
      <c r="G129" s="37">
        <v>28.0</v>
      </c>
      <c r="H129" s="37">
        <v>86.0</v>
      </c>
    </row>
    <row r="130" ht="15.75" customHeight="1">
      <c r="C130" s="11" t="s">
        <v>203</v>
      </c>
      <c r="D130" s="37"/>
      <c r="E130" s="37">
        <v>53.0</v>
      </c>
      <c r="F130" s="37">
        <v>1295.0</v>
      </c>
      <c r="G130" s="37"/>
      <c r="H130" s="37">
        <v>1348.0</v>
      </c>
    </row>
    <row r="131" ht="15.75" customHeight="1">
      <c r="C131" s="11" t="s">
        <v>204</v>
      </c>
      <c r="D131" s="37"/>
      <c r="E131" s="37"/>
      <c r="F131" s="37">
        <v>101.0</v>
      </c>
      <c r="G131" s="37"/>
      <c r="H131" s="37">
        <v>101.0</v>
      </c>
    </row>
    <row r="132" ht="15.75" customHeight="1">
      <c r="B132" s="11" t="s">
        <v>205</v>
      </c>
      <c r="D132" s="37">
        <v>18477.0</v>
      </c>
      <c r="E132" s="37">
        <v>122594.0</v>
      </c>
      <c r="F132" s="37">
        <v>309045.0</v>
      </c>
      <c r="G132" s="37">
        <v>43956.0</v>
      </c>
      <c r="H132" s="37">
        <v>494072.0</v>
      </c>
    </row>
    <row r="133" ht="15.75" customHeight="1">
      <c r="B133" s="11" t="s">
        <v>206</v>
      </c>
      <c r="D133" s="37">
        <v>15482.0</v>
      </c>
      <c r="E133" s="37">
        <v>41831.0</v>
      </c>
      <c r="F133" s="37">
        <v>98083.0</v>
      </c>
      <c r="G133" s="37">
        <v>14518.0</v>
      </c>
      <c r="H133" s="37">
        <v>169914.0</v>
      </c>
    </row>
    <row r="134" ht="15.75" customHeight="1">
      <c r="B134" s="11" t="s">
        <v>207</v>
      </c>
      <c r="D134" s="37">
        <v>2264.0</v>
      </c>
      <c r="E134" s="37">
        <v>20957.0</v>
      </c>
      <c r="F134" s="37">
        <v>54017.0</v>
      </c>
      <c r="G134" s="37">
        <v>9110.0</v>
      </c>
      <c r="H134" s="37">
        <v>86348.0</v>
      </c>
    </row>
    <row r="135" ht="15.75" customHeight="1">
      <c r="B135" s="11" t="s">
        <v>208</v>
      </c>
      <c r="D135" s="37">
        <v>123.0</v>
      </c>
      <c r="E135" s="37">
        <v>4355.0</v>
      </c>
      <c r="F135" s="37">
        <v>18849.0</v>
      </c>
      <c r="G135" s="37">
        <v>3198.0</v>
      </c>
      <c r="H135" s="37">
        <v>26525.0</v>
      </c>
    </row>
    <row r="136" ht="15.75" customHeight="1">
      <c r="B136" s="11" t="s">
        <v>209</v>
      </c>
      <c r="D136" s="37"/>
      <c r="E136" s="37">
        <v>8.0</v>
      </c>
      <c r="F136" s="37">
        <v>47.0</v>
      </c>
      <c r="G136" s="37">
        <v>12.0</v>
      </c>
      <c r="H136" s="37">
        <v>67.0</v>
      </c>
    </row>
    <row r="137" ht="15.75" customHeight="1">
      <c r="B137" s="11" t="s">
        <v>210</v>
      </c>
      <c r="D137" s="37"/>
      <c r="E137" s="37">
        <v>1.0</v>
      </c>
      <c r="F137" s="37"/>
      <c r="G137" s="37">
        <v>1.0</v>
      </c>
      <c r="H137" s="37">
        <v>2.0</v>
      </c>
    </row>
    <row r="138" ht="15.75" customHeight="1">
      <c r="B138" s="11" t="s">
        <v>211</v>
      </c>
      <c r="D138" s="37">
        <v>2259.0</v>
      </c>
      <c r="E138" s="37">
        <v>5028.0</v>
      </c>
      <c r="F138" s="37">
        <v>19882.0</v>
      </c>
      <c r="G138" s="37"/>
      <c r="H138" s="37">
        <v>27169.0</v>
      </c>
    </row>
    <row r="139" ht="15.75" customHeight="1">
      <c r="B139" s="11" t="s">
        <v>212</v>
      </c>
      <c r="D139" s="37"/>
      <c r="E139" s="37"/>
      <c r="F139" s="37">
        <v>404.0</v>
      </c>
      <c r="G139" s="37">
        <v>447.0</v>
      </c>
      <c r="H139" s="37">
        <v>851.0</v>
      </c>
    </row>
    <row r="140" ht="15.75" customHeight="1">
      <c r="B140" s="11" t="s">
        <v>213</v>
      </c>
      <c r="D140" s="37">
        <v>7.0</v>
      </c>
      <c r="E140" s="37"/>
      <c r="F140" s="37">
        <v>15.0</v>
      </c>
      <c r="G140" s="37">
        <v>2.0</v>
      </c>
      <c r="H140" s="37">
        <v>24.0</v>
      </c>
    </row>
    <row r="141" ht="15.75" customHeight="1">
      <c r="B141" s="11" t="s">
        <v>214</v>
      </c>
      <c r="D141" s="37">
        <v>866.0</v>
      </c>
      <c r="E141" s="37">
        <v>3866.0</v>
      </c>
      <c r="F141" s="37">
        <v>17337.0</v>
      </c>
      <c r="G141" s="37">
        <v>2926.0</v>
      </c>
      <c r="H141" s="37">
        <v>24995.0</v>
      </c>
    </row>
    <row r="142" ht="15.75" customHeight="1">
      <c r="A142" s="11" t="s">
        <v>1134</v>
      </c>
      <c r="D142" s="37">
        <v>352019.0</v>
      </c>
      <c r="E142" s="37">
        <v>1705089.0</v>
      </c>
      <c r="F142" s="37">
        <v>3603995.0</v>
      </c>
      <c r="G142" s="37">
        <v>533334.0</v>
      </c>
      <c r="H142" s="37">
        <v>6194437.0</v>
      </c>
    </row>
    <row r="143" ht="15.75" customHeight="1">
      <c r="A143" s="11" t="s">
        <v>57</v>
      </c>
      <c r="D143" s="37">
        <v>352019.0</v>
      </c>
      <c r="E143" s="37">
        <v>1705089.0</v>
      </c>
      <c r="F143" s="37">
        <v>3603995.0</v>
      </c>
      <c r="G143" s="37">
        <v>533334.0</v>
      </c>
      <c r="H143" s="37">
        <v>6194437.0</v>
      </c>
    </row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autoFilter ref="$A$7:$Z$143"/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63"/>
    <col customWidth="1" min="2" max="2" width="21.88"/>
    <col customWidth="1" min="3" max="3" width="12.38"/>
    <col customWidth="1" min="4" max="26" width="9.38"/>
  </cols>
  <sheetData>
    <row r="2">
      <c r="C2" s="32" t="s">
        <v>1135</v>
      </c>
      <c r="D2" s="33"/>
      <c r="E2" s="33"/>
    </row>
    <row r="3">
      <c r="A3" s="11" t="s">
        <v>1110</v>
      </c>
      <c r="B3" s="11" t="s">
        <v>1111</v>
      </c>
      <c r="C3" s="33"/>
      <c r="D3" s="33"/>
      <c r="E3" s="33"/>
    </row>
    <row r="4">
      <c r="A4" s="11" t="s">
        <v>1136</v>
      </c>
      <c r="B4" s="11" t="s">
        <v>1114</v>
      </c>
      <c r="C4" s="33"/>
      <c r="D4" s="33"/>
      <c r="E4" s="33"/>
    </row>
    <row r="6">
      <c r="A6" s="11" t="s">
        <v>54</v>
      </c>
      <c r="B6" s="11" t="s">
        <v>55</v>
      </c>
    </row>
    <row r="7">
      <c r="A7" s="35" t="s">
        <v>56</v>
      </c>
      <c r="B7" s="35" t="s">
        <v>46</v>
      </c>
      <c r="C7" s="35" t="s">
        <v>47</v>
      </c>
      <c r="D7" s="35" t="s">
        <v>48</v>
      </c>
      <c r="E7" s="35" t="s">
        <v>63</v>
      </c>
      <c r="F7" s="35" t="s">
        <v>57</v>
      </c>
      <c r="H7" s="11" t="s">
        <v>1137</v>
      </c>
      <c r="I7" s="11" t="s">
        <v>1138</v>
      </c>
    </row>
    <row r="8">
      <c r="A8" s="38" t="s">
        <v>1139</v>
      </c>
      <c r="B8" s="39" t="s">
        <v>44</v>
      </c>
      <c r="C8" s="39" t="s">
        <v>44</v>
      </c>
      <c r="D8" s="39" t="s">
        <v>44</v>
      </c>
      <c r="E8" s="39" t="s">
        <v>44</v>
      </c>
      <c r="F8" s="38" t="s">
        <v>51</v>
      </c>
      <c r="G8" s="40"/>
      <c r="H8" s="41"/>
      <c r="I8" s="37"/>
    </row>
    <row r="9">
      <c r="A9" s="11" t="s">
        <v>59</v>
      </c>
      <c r="B9" s="37">
        <v>72950.0</v>
      </c>
      <c r="C9" s="37">
        <v>382816.0</v>
      </c>
      <c r="D9" s="37">
        <v>852817.0</v>
      </c>
      <c r="E9" s="37">
        <v>127613.0</v>
      </c>
      <c r="F9" s="37">
        <v>1436196.0</v>
      </c>
      <c r="G9" s="40">
        <f t="shared" ref="G9:G13" si="1">+F9/$F$13*100</f>
        <v>23.18525477</v>
      </c>
      <c r="H9" s="42" t="str">
        <f>+GETPIVOTDATA("[Measures].[Número de Atenciones]",[1]A_CEXTER_ASEG!$B$7)</f>
        <v>#ERROR!</v>
      </c>
      <c r="I9" s="37" t="str">
        <f>+F9-H9</f>
        <v>#ERROR!</v>
      </c>
    </row>
    <row r="10">
      <c r="A10" s="11" t="s">
        <v>61</v>
      </c>
      <c r="B10" s="37">
        <v>5979.0</v>
      </c>
      <c r="C10" s="37">
        <v>41586.0</v>
      </c>
      <c r="D10" s="37">
        <v>84370.0</v>
      </c>
      <c r="E10" s="37">
        <v>12959.0</v>
      </c>
      <c r="F10" s="37">
        <v>144894.0</v>
      </c>
      <c r="G10" s="40">
        <f t="shared" si="1"/>
        <v>2.339098775</v>
      </c>
      <c r="H10" s="43" t="str">
        <f t="shared" ref="H10:I10" si="2">+H9/$F$13*100</f>
        <v>#ERROR!</v>
      </c>
      <c r="I10" s="43" t="str">
        <f t="shared" si="2"/>
        <v>#ERROR!</v>
      </c>
    </row>
    <row r="11">
      <c r="A11" s="11" t="s">
        <v>58</v>
      </c>
      <c r="B11" s="37">
        <v>262008.0</v>
      </c>
      <c r="C11" s="37">
        <v>1224273.0</v>
      </c>
      <c r="D11" s="37">
        <v>2562256.0</v>
      </c>
      <c r="E11" s="37">
        <v>379949.0</v>
      </c>
      <c r="F11" s="37">
        <v>4428486.0</v>
      </c>
      <c r="G11" s="40">
        <f t="shared" si="1"/>
        <v>71.49133973</v>
      </c>
    </row>
    <row r="12">
      <c r="A12" s="11" t="s">
        <v>60</v>
      </c>
      <c r="B12" s="37">
        <v>11082.0</v>
      </c>
      <c r="C12" s="37">
        <v>56414.0</v>
      </c>
      <c r="D12" s="37">
        <v>104552.0</v>
      </c>
      <c r="E12" s="37">
        <v>12813.0</v>
      </c>
      <c r="F12" s="37">
        <v>184861.0</v>
      </c>
      <c r="G12" s="40">
        <f t="shared" si="1"/>
        <v>2.984306726</v>
      </c>
    </row>
    <row r="13">
      <c r="A13" s="11" t="s">
        <v>57</v>
      </c>
      <c r="B13" s="37">
        <v>352019.0</v>
      </c>
      <c r="C13" s="37">
        <v>1705089.0</v>
      </c>
      <c r="D13" s="37">
        <v>3603995.0</v>
      </c>
      <c r="E13" s="37">
        <v>533334.0</v>
      </c>
      <c r="F13" s="37">
        <v>6194437.0</v>
      </c>
      <c r="G13" s="40">
        <f t="shared" si="1"/>
        <v>100</v>
      </c>
    </row>
    <row r="15">
      <c r="A15" s="11" t="s">
        <v>1110</v>
      </c>
      <c r="B15" s="11" t="s">
        <v>1111</v>
      </c>
      <c r="C15" s="33"/>
      <c r="D15" s="33"/>
      <c r="E15" s="33"/>
    </row>
    <row r="16">
      <c r="A16" s="11" t="s">
        <v>1136</v>
      </c>
      <c r="B16" s="11" t="s">
        <v>1114</v>
      </c>
      <c r="C16" s="33"/>
      <c r="D16" s="33"/>
      <c r="E16" s="33" t="str">
        <f>+GETPIVOTDATA("[Measures].[Número de Atenciones]",$A$6,"[Fecha de Atención].[Año - Semestre - Mes]","[Fecha de Atención].[Año - Semestre - Mes].[Anno].&amp;[2019]")/GETPIVOTDATA("[Measures].[Número de Atenciones]",$A$6,"[Fecha de Atención].[Año - Semestre - Mes]","[Fecha de Atención].[Año - Semestre - Mes].[Anno].&amp;[2017]")*100</f>
        <v>#REF!</v>
      </c>
    </row>
    <row r="18">
      <c r="A18" s="11" t="s">
        <v>1140</v>
      </c>
      <c r="B18" s="11" t="s">
        <v>55</v>
      </c>
    </row>
    <row r="19">
      <c r="A19" s="35" t="s">
        <v>56</v>
      </c>
      <c r="B19" s="35" t="s">
        <v>46</v>
      </c>
      <c r="C19" s="35" t="s">
        <v>47</v>
      </c>
      <c r="D19" s="35" t="s">
        <v>48</v>
      </c>
      <c r="E19" s="35" t="s">
        <v>63</v>
      </c>
      <c r="F19" s="35" t="s">
        <v>57</v>
      </c>
    </row>
    <row r="20">
      <c r="A20" s="38" t="s">
        <v>1139</v>
      </c>
      <c r="B20" s="39" t="s">
        <v>44</v>
      </c>
      <c r="C20" s="39" t="s">
        <v>44</v>
      </c>
      <c r="D20" s="39" t="s">
        <v>44</v>
      </c>
      <c r="E20" s="39" t="s">
        <v>44</v>
      </c>
      <c r="F20" s="38" t="s">
        <v>51</v>
      </c>
      <c r="G20" s="37"/>
    </row>
    <row r="21">
      <c r="A21" s="11" t="s">
        <v>59</v>
      </c>
      <c r="B21" s="37">
        <v>31150.0</v>
      </c>
      <c r="C21" s="37">
        <v>165206.0</v>
      </c>
      <c r="D21" s="37">
        <v>368135.0</v>
      </c>
      <c r="E21" s="37">
        <v>66576.0</v>
      </c>
      <c r="F21" s="37">
        <v>592483.0</v>
      </c>
      <c r="G21" s="37"/>
    </row>
    <row r="22">
      <c r="A22" s="11" t="s">
        <v>61</v>
      </c>
      <c r="B22" s="37">
        <v>4450.0</v>
      </c>
      <c r="C22" s="37">
        <v>33774.0</v>
      </c>
      <c r="D22" s="37">
        <v>72241.0</v>
      </c>
      <c r="E22" s="37">
        <v>11927.0</v>
      </c>
      <c r="F22" s="37">
        <v>120641.0</v>
      </c>
      <c r="G22" s="37"/>
    </row>
    <row r="23" ht="15.75" customHeight="1">
      <c r="A23" s="11" t="s">
        <v>64</v>
      </c>
      <c r="B23" s="37">
        <v>6279.0</v>
      </c>
      <c r="C23" s="37">
        <v>87622.0</v>
      </c>
      <c r="D23" s="37">
        <v>284239.0</v>
      </c>
      <c r="E23" s="37">
        <v>55649.0</v>
      </c>
      <c r="F23" s="37">
        <v>406429.0</v>
      </c>
      <c r="G23" s="37"/>
    </row>
    <row r="24" ht="15.75" customHeight="1">
      <c r="A24" s="11" t="s">
        <v>58</v>
      </c>
      <c r="B24" s="37">
        <v>28984.0</v>
      </c>
      <c r="C24" s="37">
        <v>142227.0</v>
      </c>
      <c r="D24" s="37">
        <v>311909.0</v>
      </c>
      <c r="E24" s="37">
        <v>56749.0</v>
      </c>
      <c r="F24" s="37">
        <v>510185.0</v>
      </c>
      <c r="G24" s="37"/>
    </row>
    <row r="25" ht="15.75" customHeight="1">
      <c r="A25" s="11" t="s">
        <v>65</v>
      </c>
      <c r="B25" s="37">
        <v>858.0</v>
      </c>
      <c r="C25" s="37">
        <v>9751.0</v>
      </c>
      <c r="D25" s="37">
        <v>25882.0</v>
      </c>
      <c r="E25" s="37">
        <v>4456.0</v>
      </c>
      <c r="F25" s="37">
        <v>40921.0</v>
      </c>
      <c r="G25" s="37"/>
    </row>
    <row r="26" ht="15.75" customHeight="1">
      <c r="A26" s="11" t="s">
        <v>60</v>
      </c>
      <c r="B26" s="37">
        <v>8221.0</v>
      </c>
      <c r="C26" s="37">
        <v>42693.0</v>
      </c>
      <c r="D26" s="37">
        <v>84294.0</v>
      </c>
      <c r="E26" s="37">
        <v>11700.0</v>
      </c>
      <c r="F26" s="37">
        <v>143384.0</v>
      </c>
      <c r="G26" s="37"/>
    </row>
    <row r="27" ht="15.75" customHeight="1">
      <c r="A27" s="11" t="s">
        <v>57</v>
      </c>
      <c r="B27" s="37">
        <v>40555.0</v>
      </c>
      <c r="C27" s="37">
        <v>204918.0</v>
      </c>
      <c r="D27" s="37">
        <v>490850.0</v>
      </c>
      <c r="E27" s="37">
        <v>111213.0</v>
      </c>
      <c r="F27" s="37">
        <v>711619.0</v>
      </c>
      <c r="G27" s="37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5.25"/>
    <col customWidth="1" min="2" max="2" width="26.13"/>
    <col customWidth="1" min="3" max="3" width="53.63"/>
    <col customWidth="1" min="4" max="6" width="9.38"/>
    <col customWidth="1" min="7" max="7" width="12.0"/>
    <col customWidth="1" min="8" max="26" width="9.38"/>
  </cols>
  <sheetData>
    <row r="1">
      <c r="A1" s="11" t="s">
        <v>1110</v>
      </c>
      <c r="B1" s="11" t="s">
        <v>1111</v>
      </c>
    </row>
    <row r="2">
      <c r="A2" s="11" t="s">
        <v>56</v>
      </c>
      <c r="B2" s="11" t="s">
        <v>1114</v>
      </c>
      <c r="C2" s="32" t="s">
        <v>1141</v>
      </c>
    </row>
    <row r="3">
      <c r="A3" s="11" t="s">
        <v>1113</v>
      </c>
      <c r="B3" s="11" t="s">
        <v>1114</v>
      </c>
    </row>
    <row r="4">
      <c r="A4" s="11" t="s">
        <v>1142</v>
      </c>
      <c r="B4" s="11" t="s">
        <v>1112</v>
      </c>
    </row>
    <row r="5">
      <c r="A5" s="11" t="s">
        <v>1136</v>
      </c>
      <c r="B5" s="11" t="s">
        <v>1114</v>
      </c>
    </row>
    <row r="7">
      <c r="A7" s="11" t="s">
        <v>1140</v>
      </c>
      <c r="D7" s="11" t="s">
        <v>1143</v>
      </c>
    </row>
    <row r="8">
      <c r="A8" s="35" t="s">
        <v>1144</v>
      </c>
      <c r="B8" s="35" t="s">
        <v>1145</v>
      </c>
      <c r="C8" s="35" t="s">
        <v>1146</v>
      </c>
      <c r="D8" s="35" t="s">
        <v>1147</v>
      </c>
      <c r="E8" s="35" t="s">
        <v>1148</v>
      </c>
      <c r="F8" s="35" t="s">
        <v>1149</v>
      </c>
      <c r="G8" s="35" t="s">
        <v>57</v>
      </c>
    </row>
    <row r="9">
      <c r="A9" s="13" t="s">
        <v>1150</v>
      </c>
      <c r="B9" s="13" t="s">
        <v>1151</v>
      </c>
      <c r="C9" s="13" t="s">
        <v>1152</v>
      </c>
      <c r="D9" s="44" t="s">
        <v>1153</v>
      </c>
      <c r="E9" s="44" t="s">
        <v>1154</v>
      </c>
      <c r="F9" s="44" t="s">
        <v>1155</v>
      </c>
      <c r="G9" s="38" t="s">
        <v>51</v>
      </c>
    </row>
    <row r="10">
      <c r="A10" s="11" t="s">
        <v>1156</v>
      </c>
      <c r="B10" s="11" t="s">
        <v>1157</v>
      </c>
      <c r="C10" s="11" t="s">
        <v>1158</v>
      </c>
      <c r="D10" s="37">
        <v>10472.0</v>
      </c>
      <c r="E10" s="37"/>
      <c r="F10" s="37">
        <v>9799.0</v>
      </c>
      <c r="G10" s="37">
        <v>20271.0</v>
      </c>
    </row>
    <row r="11">
      <c r="C11" s="11" t="s">
        <v>1159</v>
      </c>
      <c r="D11" s="37">
        <v>355.0</v>
      </c>
      <c r="E11" s="37"/>
      <c r="F11" s="37">
        <v>526.0</v>
      </c>
      <c r="G11" s="37">
        <v>881.0</v>
      </c>
    </row>
    <row r="12">
      <c r="C12" s="11" t="s">
        <v>1160</v>
      </c>
      <c r="D12" s="37">
        <v>14.0</v>
      </c>
      <c r="E12" s="37"/>
      <c r="F12" s="37">
        <v>35.0</v>
      </c>
      <c r="G12" s="37">
        <v>49.0</v>
      </c>
    </row>
    <row r="13">
      <c r="C13" s="11" t="s">
        <v>1161</v>
      </c>
      <c r="D13" s="37">
        <v>716.0</v>
      </c>
      <c r="E13" s="37"/>
      <c r="F13" s="37">
        <v>574.0</v>
      </c>
      <c r="G13" s="37">
        <v>1290.0</v>
      </c>
    </row>
    <row r="14">
      <c r="C14" s="11" t="s">
        <v>1162</v>
      </c>
      <c r="D14" s="37">
        <v>1741.0</v>
      </c>
      <c r="E14" s="37"/>
      <c r="F14" s="37">
        <v>776.0</v>
      </c>
      <c r="G14" s="37">
        <v>2517.0</v>
      </c>
    </row>
    <row r="15">
      <c r="C15" s="11" t="s">
        <v>1163</v>
      </c>
      <c r="D15" s="37">
        <v>836.0</v>
      </c>
      <c r="E15" s="37"/>
      <c r="F15" s="37">
        <v>779.0</v>
      </c>
      <c r="G15" s="37">
        <v>1615.0</v>
      </c>
    </row>
    <row r="16">
      <c r="C16" s="11" t="s">
        <v>1164</v>
      </c>
      <c r="D16" s="37">
        <v>2.0</v>
      </c>
      <c r="E16" s="37"/>
      <c r="F16" s="37">
        <v>4.0</v>
      </c>
      <c r="G16" s="37">
        <v>6.0</v>
      </c>
    </row>
    <row r="17">
      <c r="C17" s="11" t="s">
        <v>1165</v>
      </c>
      <c r="D17" s="37">
        <v>66.0</v>
      </c>
      <c r="E17" s="37"/>
      <c r="F17" s="37">
        <v>56.0</v>
      </c>
      <c r="G17" s="37">
        <v>122.0</v>
      </c>
    </row>
    <row r="18">
      <c r="C18" s="11" t="s">
        <v>1166</v>
      </c>
      <c r="D18" s="37">
        <v>30.0</v>
      </c>
      <c r="E18" s="37"/>
      <c r="F18" s="37">
        <v>41.0</v>
      </c>
      <c r="G18" s="37">
        <v>71.0</v>
      </c>
    </row>
    <row r="19">
      <c r="C19" s="11" t="s">
        <v>1167</v>
      </c>
      <c r="D19" s="37">
        <v>871.0</v>
      </c>
      <c r="E19" s="37"/>
      <c r="F19" s="37">
        <v>886.0</v>
      </c>
      <c r="G19" s="37">
        <v>1757.0</v>
      </c>
    </row>
    <row r="20">
      <c r="C20" s="11" t="s">
        <v>1168</v>
      </c>
      <c r="D20" s="37">
        <v>1049.0</v>
      </c>
      <c r="E20" s="37"/>
      <c r="F20" s="37">
        <v>1039.0</v>
      </c>
      <c r="G20" s="37">
        <v>2088.0</v>
      </c>
    </row>
    <row r="21">
      <c r="C21" s="11" t="s">
        <v>1169</v>
      </c>
      <c r="D21" s="37">
        <v>401.0</v>
      </c>
      <c r="E21" s="37"/>
      <c r="F21" s="37">
        <v>459.0</v>
      </c>
      <c r="G21" s="37">
        <v>860.0</v>
      </c>
    </row>
    <row r="22" ht="15.75" customHeight="1">
      <c r="C22" s="11" t="s">
        <v>1170</v>
      </c>
      <c r="D22" s="37">
        <v>1118.0</v>
      </c>
      <c r="E22" s="37"/>
      <c r="F22" s="37">
        <v>2712.0</v>
      </c>
      <c r="G22" s="37">
        <v>3830.0</v>
      </c>
    </row>
    <row r="23" ht="15.75" customHeight="1">
      <c r="C23" s="11" t="s">
        <v>1171</v>
      </c>
      <c r="D23" s="37">
        <v>3097.0</v>
      </c>
      <c r="E23" s="37"/>
      <c r="F23" s="37">
        <v>2857.0</v>
      </c>
      <c r="G23" s="37">
        <v>5954.0</v>
      </c>
    </row>
    <row r="24" ht="15.75" customHeight="1">
      <c r="C24" s="11" t="s">
        <v>1172</v>
      </c>
      <c r="D24" s="37">
        <v>888.0</v>
      </c>
      <c r="E24" s="37"/>
      <c r="F24" s="37">
        <v>427.0</v>
      </c>
      <c r="G24" s="37">
        <v>1315.0</v>
      </c>
    </row>
    <row r="25" ht="15.75" customHeight="1">
      <c r="C25" s="11" t="s">
        <v>1173</v>
      </c>
      <c r="D25" s="37">
        <v>1127.0</v>
      </c>
      <c r="E25" s="37"/>
      <c r="F25" s="37">
        <v>1131.0</v>
      </c>
      <c r="G25" s="37">
        <v>2258.0</v>
      </c>
    </row>
    <row r="26" ht="15.75" customHeight="1">
      <c r="C26" s="11" t="s">
        <v>1174</v>
      </c>
      <c r="D26" s="37">
        <v>1452.0</v>
      </c>
      <c r="E26" s="37"/>
      <c r="F26" s="37">
        <v>1068.0</v>
      </c>
      <c r="G26" s="37">
        <v>2520.0</v>
      </c>
    </row>
    <row r="27" ht="15.75" customHeight="1">
      <c r="C27" s="11" t="s">
        <v>1175</v>
      </c>
      <c r="D27" s="37">
        <v>889.0</v>
      </c>
      <c r="E27" s="37"/>
      <c r="F27" s="37">
        <v>700.0</v>
      </c>
      <c r="G27" s="37">
        <v>1589.0</v>
      </c>
    </row>
    <row r="28" ht="15.75" customHeight="1">
      <c r="C28" s="11" t="s">
        <v>1176</v>
      </c>
      <c r="D28" s="37">
        <v>15.0</v>
      </c>
      <c r="E28" s="37"/>
      <c r="F28" s="37">
        <v>11.0</v>
      </c>
      <c r="G28" s="37">
        <v>26.0</v>
      </c>
    </row>
    <row r="29" ht="15.75" customHeight="1">
      <c r="C29" s="11" t="s">
        <v>1177</v>
      </c>
      <c r="D29" s="37">
        <v>252.0</v>
      </c>
      <c r="E29" s="37"/>
      <c r="F29" s="37">
        <v>106.0</v>
      </c>
      <c r="G29" s="37">
        <v>358.0</v>
      </c>
    </row>
    <row r="30" ht="15.75" customHeight="1">
      <c r="C30" s="11" t="s">
        <v>1178</v>
      </c>
      <c r="D30" s="37">
        <v>2.0</v>
      </c>
      <c r="E30" s="37"/>
      <c r="F30" s="37">
        <v>1.0</v>
      </c>
      <c r="G30" s="37">
        <v>3.0</v>
      </c>
    </row>
    <row r="31" ht="15.75" customHeight="1">
      <c r="A31" s="11" t="s">
        <v>1179</v>
      </c>
      <c r="B31" s="11" t="s">
        <v>1180</v>
      </c>
      <c r="C31" s="11" t="s">
        <v>1181</v>
      </c>
      <c r="D31" s="37">
        <v>97.0</v>
      </c>
      <c r="E31" s="37"/>
      <c r="F31" s="37">
        <v>114.0</v>
      </c>
      <c r="G31" s="37">
        <v>211.0</v>
      </c>
    </row>
    <row r="32" ht="15.75" customHeight="1">
      <c r="C32" s="11" t="s">
        <v>1182</v>
      </c>
      <c r="D32" s="37">
        <v>138.0</v>
      </c>
      <c r="E32" s="37"/>
      <c r="F32" s="37">
        <v>119.0</v>
      </c>
      <c r="G32" s="37">
        <v>257.0</v>
      </c>
    </row>
    <row r="33" ht="15.75" customHeight="1">
      <c r="C33" s="11" t="s">
        <v>1183</v>
      </c>
      <c r="D33" s="37">
        <v>35.0</v>
      </c>
      <c r="E33" s="37"/>
      <c r="F33" s="37">
        <v>58.0</v>
      </c>
      <c r="G33" s="37">
        <v>93.0</v>
      </c>
    </row>
    <row r="34" ht="15.75" customHeight="1">
      <c r="C34" s="11" t="s">
        <v>1184</v>
      </c>
      <c r="D34" s="37">
        <v>41.0</v>
      </c>
      <c r="E34" s="37"/>
      <c r="F34" s="37">
        <v>32.0</v>
      </c>
      <c r="G34" s="37">
        <v>73.0</v>
      </c>
    </row>
    <row r="35" ht="15.75" customHeight="1">
      <c r="C35" s="11" t="s">
        <v>1185</v>
      </c>
      <c r="D35" s="37">
        <v>125.0</v>
      </c>
      <c r="E35" s="37"/>
      <c r="F35" s="37">
        <v>188.0</v>
      </c>
      <c r="G35" s="37">
        <v>313.0</v>
      </c>
    </row>
    <row r="36" ht="15.75" customHeight="1">
      <c r="C36" s="11" t="s">
        <v>1186</v>
      </c>
      <c r="D36" s="37">
        <v>41.0</v>
      </c>
      <c r="E36" s="37"/>
      <c r="F36" s="37">
        <v>26.0</v>
      </c>
      <c r="G36" s="37">
        <v>67.0</v>
      </c>
    </row>
    <row r="37" ht="15.75" customHeight="1">
      <c r="C37" s="11" t="s">
        <v>1187</v>
      </c>
      <c r="D37" s="37">
        <v>297.0</v>
      </c>
      <c r="E37" s="37"/>
      <c r="F37" s="37">
        <v>20.0</v>
      </c>
      <c r="G37" s="37">
        <v>317.0</v>
      </c>
    </row>
    <row r="38" ht="15.75" customHeight="1">
      <c r="C38" s="11" t="s">
        <v>1188</v>
      </c>
      <c r="D38" s="37">
        <v>344.0</v>
      </c>
      <c r="E38" s="37"/>
      <c r="F38" s="37">
        <v>14.0</v>
      </c>
      <c r="G38" s="37">
        <v>358.0</v>
      </c>
    </row>
    <row r="39" ht="15.75" customHeight="1">
      <c r="C39" s="11" t="s">
        <v>1189</v>
      </c>
      <c r="D39" s="37">
        <v>5.0</v>
      </c>
      <c r="E39" s="37"/>
      <c r="F39" s="37">
        <v>117.0</v>
      </c>
      <c r="G39" s="37">
        <v>122.0</v>
      </c>
    </row>
    <row r="40" ht="15.75" customHeight="1">
      <c r="C40" s="11" t="s">
        <v>1190</v>
      </c>
      <c r="D40" s="37">
        <v>23.0</v>
      </c>
      <c r="E40" s="37"/>
      <c r="F40" s="37">
        <v>33.0</v>
      </c>
      <c r="G40" s="37">
        <v>56.0</v>
      </c>
    </row>
    <row r="41" ht="15.75" customHeight="1">
      <c r="C41" s="11" t="s">
        <v>1191</v>
      </c>
      <c r="D41" s="37">
        <v>82.0</v>
      </c>
      <c r="E41" s="37"/>
      <c r="F41" s="37">
        <v>89.0</v>
      </c>
      <c r="G41" s="37">
        <v>171.0</v>
      </c>
    </row>
    <row r="42" ht="15.75" customHeight="1">
      <c r="C42" s="11" t="s">
        <v>1192</v>
      </c>
      <c r="D42" s="37">
        <v>35.0</v>
      </c>
      <c r="E42" s="37"/>
      <c r="F42" s="37">
        <v>8.0</v>
      </c>
      <c r="G42" s="37">
        <v>43.0</v>
      </c>
    </row>
    <row r="43" ht="15.75" customHeight="1">
      <c r="C43" s="11" t="s">
        <v>1193</v>
      </c>
      <c r="D43" s="37">
        <v>83.0</v>
      </c>
      <c r="E43" s="37"/>
      <c r="F43" s="37">
        <v>38.0</v>
      </c>
      <c r="G43" s="37">
        <v>121.0</v>
      </c>
    </row>
    <row r="44" ht="15.75" customHeight="1">
      <c r="C44" s="11" t="s">
        <v>1194</v>
      </c>
      <c r="D44" s="37">
        <v>197.0</v>
      </c>
      <c r="E44" s="37"/>
      <c r="F44" s="37">
        <v>197.0</v>
      </c>
      <c r="G44" s="37">
        <v>394.0</v>
      </c>
    </row>
    <row r="45" ht="15.75" customHeight="1">
      <c r="C45" s="11" t="s">
        <v>1195</v>
      </c>
      <c r="D45" s="37">
        <v>147.0</v>
      </c>
      <c r="E45" s="37"/>
      <c r="F45" s="37">
        <v>32.0</v>
      </c>
      <c r="G45" s="37">
        <v>179.0</v>
      </c>
    </row>
    <row r="46" ht="15.75" customHeight="1">
      <c r="C46" s="11" t="s">
        <v>1196</v>
      </c>
      <c r="D46" s="37">
        <v>958.0</v>
      </c>
      <c r="E46" s="37"/>
      <c r="F46" s="37">
        <v>189.0</v>
      </c>
      <c r="G46" s="37">
        <v>1147.0</v>
      </c>
    </row>
    <row r="47" ht="15.75" customHeight="1">
      <c r="C47" s="11" t="s">
        <v>1197</v>
      </c>
      <c r="D47" s="37">
        <v>467.0</v>
      </c>
      <c r="E47" s="37"/>
      <c r="F47" s="37">
        <v>181.0</v>
      </c>
      <c r="G47" s="37">
        <v>648.0</v>
      </c>
    </row>
    <row r="48" ht="15.75" customHeight="1">
      <c r="A48" s="11" t="s">
        <v>1198</v>
      </c>
      <c r="B48" s="11" t="s">
        <v>1199</v>
      </c>
      <c r="C48" s="11" t="s">
        <v>1200</v>
      </c>
      <c r="D48" s="37">
        <v>604.0</v>
      </c>
      <c r="E48" s="37"/>
      <c r="F48" s="37">
        <v>183.0</v>
      </c>
      <c r="G48" s="37">
        <v>787.0</v>
      </c>
    </row>
    <row r="49" ht="15.75" customHeight="1">
      <c r="C49" s="11" t="s">
        <v>1201</v>
      </c>
      <c r="D49" s="37">
        <v>180.0</v>
      </c>
      <c r="E49" s="37"/>
      <c r="F49" s="37">
        <v>150.0</v>
      </c>
      <c r="G49" s="37">
        <v>330.0</v>
      </c>
    </row>
    <row r="50" ht="15.75" customHeight="1">
      <c r="C50" s="11" t="s">
        <v>1202</v>
      </c>
      <c r="D50" s="37">
        <v>1333.0</v>
      </c>
      <c r="E50" s="37"/>
      <c r="F50" s="37">
        <v>357.0</v>
      </c>
      <c r="G50" s="37">
        <v>1690.0</v>
      </c>
    </row>
    <row r="51" ht="15.75" customHeight="1">
      <c r="C51" s="11" t="s">
        <v>1203</v>
      </c>
      <c r="D51" s="37">
        <v>307.0</v>
      </c>
      <c r="E51" s="37"/>
      <c r="F51" s="37">
        <v>197.0</v>
      </c>
      <c r="G51" s="37">
        <v>504.0</v>
      </c>
    </row>
    <row r="52" ht="15.75" customHeight="1">
      <c r="C52" s="11" t="s">
        <v>1204</v>
      </c>
      <c r="D52" s="37">
        <v>62.0</v>
      </c>
      <c r="E52" s="37"/>
      <c r="F52" s="37">
        <v>62.0</v>
      </c>
      <c r="G52" s="37">
        <v>124.0</v>
      </c>
    </row>
    <row r="53" ht="15.75" customHeight="1">
      <c r="C53" s="11" t="s">
        <v>1205</v>
      </c>
      <c r="D53" s="37">
        <v>19.0</v>
      </c>
      <c r="E53" s="37"/>
      <c r="F53" s="37">
        <v>26.0</v>
      </c>
      <c r="G53" s="37">
        <v>45.0</v>
      </c>
    </row>
    <row r="54" ht="15.75" customHeight="1">
      <c r="A54" s="11" t="s">
        <v>1206</v>
      </c>
      <c r="B54" s="11" t="s">
        <v>1207</v>
      </c>
      <c r="C54" s="11" t="s">
        <v>1208</v>
      </c>
      <c r="D54" s="37">
        <v>796.0</v>
      </c>
      <c r="E54" s="37"/>
      <c r="F54" s="37">
        <v>90.0</v>
      </c>
      <c r="G54" s="37">
        <v>886.0</v>
      </c>
    </row>
    <row r="55" ht="15.75" customHeight="1">
      <c r="C55" s="11" t="s">
        <v>1209</v>
      </c>
      <c r="D55" s="37">
        <v>1675.0</v>
      </c>
      <c r="E55" s="37"/>
      <c r="F55" s="37">
        <v>1306.0</v>
      </c>
      <c r="G55" s="37">
        <v>2981.0</v>
      </c>
    </row>
    <row r="56" ht="15.75" customHeight="1">
      <c r="C56" s="11" t="s">
        <v>1210</v>
      </c>
      <c r="D56" s="37">
        <v>226.0</v>
      </c>
      <c r="E56" s="37"/>
      <c r="F56" s="37">
        <v>128.0</v>
      </c>
      <c r="G56" s="37">
        <v>354.0</v>
      </c>
    </row>
    <row r="57" ht="15.75" customHeight="1">
      <c r="C57" s="11" t="s">
        <v>1211</v>
      </c>
      <c r="D57" s="37">
        <v>470.0</v>
      </c>
      <c r="E57" s="37"/>
      <c r="F57" s="37">
        <v>97.0</v>
      </c>
      <c r="G57" s="37">
        <v>567.0</v>
      </c>
    </row>
    <row r="58" ht="15.75" customHeight="1">
      <c r="C58" s="11" t="s">
        <v>1212</v>
      </c>
      <c r="D58" s="37">
        <v>1529.0</v>
      </c>
      <c r="E58" s="37"/>
      <c r="F58" s="37">
        <v>985.0</v>
      </c>
      <c r="G58" s="37">
        <v>2514.0</v>
      </c>
    </row>
    <row r="59" ht="15.75" customHeight="1">
      <c r="C59" s="11" t="s">
        <v>1213</v>
      </c>
      <c r="D59" s="37">
        <v>327.0</v>
      </c>
      <c r="E59" s="37"/>
      <c r="F59" s="37">
        <v>146.0</v>
      </c>
      <c r="G59" s="37">
        <v>473.0</v>
      </c>
    </row>
    <row r="60" ht="15.75" customHeight="1">
      <c r="C60" s="11" t="s">
        <v>1214</v>
      </c>
      <c r="D60" s="37">
        <v>1970.0</v>
      </c>
      <c r="E60" s="37"/>
      <c r="F60" s="37">
        <v>434.0</v>
      </c>
      <c r="G60" s="37">
        <v>2404.0</v>
      </c>
    </row>
    <row r="61" ht="15.75" customHeight="1">
      <c r="C61" s="11" t="s">
        <v>1215</v>
      </c>
      <c r="D61" s="37">
        <v>1063.0</v>
      </c>
      <c r="E61" s="37"/>
      <c r="F61" s="37">
        <v>862.0</v>
      </c>
      <c r="G61" s="37">
        <v>1925.0</v>
      </c>
    </row>
    <row r="62" ht="15.75" customHeight="1">
      <c r="A62" s="11" t="s">
        <v>1216</v>
      </c>
      <c r="B62" s="11" t="s">
        <v>1217</v>
      </c>
      <c r="C62" s="11" t="s">
        <v>1218</v>
      </c>
      <c r="D62" s="37">
        <v>126.0</v>
      </c>
      <c r="E62" s="37"/>
      <c r="F62" s="37">
        <v>92.0</v>
      </c>
      <c r="G62" s="37">
        <v>218.0</v>
      </c>
    </row>
    <row r="63" ht="15.75" customHeight="1">
      <c r="C63" s="11" t="s">
        <v>1219</v>
      </c>
      <c r="D63" s="37">
        <v>249.0</v>
      </c>
      <c r="E63" s="37"/>
      <c r="F63" s="37">
        <v>341.0</v>
      </c>
      <c r="G63" s="37">
        <v>590.0</v>
      </c>
    </row>
    <row r="64" ht="15.75" customHeight="1">
      <c r="C64" s="11" t="s">
        <v>1220</v>
      </c>
      <c r="D64" s="37">
        <v>303.0</v>
      </c>
      <c r="E64" s="37"/>
      <c r="F64" s="37">
        <v>284.0</v>
      </c>
      <c r="G64" s="37">
        <v>587.0</v>
      </c>
    </row>
    <row r="65" ht="15.75" customHeight="1">
      <c r="C65" s="11" t="s">
        <v>1221</v>
      </c>
      <c r="D65" s="37">
        <v>1237.0</v>
      </c>
      <c r="E65" s="37"/>
      <c r="F65" s="37">
        <v>328.0</v>
      </c>
      <c r="G65" s="37">
        <v>1565.0</v>
      </c>
    </row>
    <row r="66" ht="15.75" customHeight="1">
      <c r="C66" s="11" t="s">
        <v>1222</v>
      </c>
      <c r="D66" s="37">
        <v>2885.0</v>
      </c>
      <c r="E66" s="37"/>
      <c r="F66" s="37">
        <v>778.0</v>
      </c>
      <c r="G66" s="37">
        <v>3663.0</v>
      </c>
    </row>
    <row r="67" ht="15.75" customHeight="1">
      <c r="C67" s="11" t="s">
        <v>1223</v>
      </c>
      <c r="D67" s="37">
        <v>355.0</v>
      </c>
      <c r="E67" s="37"/>
      <c r="F67" s="37">
        <v>80.0</v>
      </c>
      <c r="G67" s="37">
        <v>435.0</v>
      </c>
    </row>
    <row r="68" ht="15.75" customHeight="1">
      <c r="C68" s="11" t="s">
        <v>1224</v>
      </c>
      <c r="D68" s="37">
        <v>95.0</v>
      </c>
      <c r="E68" s="37"/>
      <c r="F68" s="37">
        <v>48.0</v>
      </c>
      <c r="G68" s="37">
        <v>143.0</v>
      </c>
    </row>
    <row r="69" ht="15.75" customHeight="1">
      <c r="C69" s="11" t="s">
        <v>1225</v>
      </c>
      <c r="D69" s="37">
        <v>35.0</v>
      </c>
      <c r="E69" s="37"/>
      <c r="F69" s="37">
        <v>38.0</v>
      </c>
      <c r="G69" s="37">
        <v>73.0</v>
      </c>
    </row>
    <row r="70" ht="15.75" customHeight="1">
      <c r="C70" s="11" t="s">
        <v>1226</v>
      </c>
      <c r="D70" s="37">
        <v>142.0</v>
      </c>
      <c r="E70" s="37"/>
      <c r="F70" s="37">
        <v>247.0</v>
      </c>
      <c r="G70" s="37">
        <v>389.0</v>
      </c>
    </row>
    <row r="71" ht="15.75" customHeight="1">
      <c r="C71" s="11" t="s">
        <v>1227</v>
      </c>
      <c r="D71" s="37">
        <v>158.0</v>
      </c>
      <c r="E71" s="37"/>
      <c r="F71" s="37">
        <v>243.0</v>
      </c>
      <c r="G71" s="37">
        <v>401.0</v>
      </c>
    </row>
    <row r="72" ht="15.75" customHeight="1">
      <c r="C72" s="11" t="s">
        <v>1228</v>
      </c>
      <c r="D72" s="37">
        <v>10.0</v>
      </c>
      <c r="E72" s="37"/>
      <c r="F72" s="37">
        <v>6.0</v>
      </c>
      <c r="G72" s="37">
        <v>16.0</v>
      </c>
    </row>
    <row r="73" ht="15.75" customHeight="1">
      <c r="A73" s="11" t="s">
        <v>1229</v>
      </c>
      <c r="B73" s="11" t="s">
        <v>1230</v>
      </c>
      <c r="C73" s="11" t="s">
        <v>1231</v>
      </c>
      <c r="D73" s="37">
        <v>50.0</v>
      </c>
      <c r="E73" s="37"/>
      <c r="F73" s="37">
        <v>68.0</v>
      </c>
      <c r="G73" s="37">
        <v>118.0</v>
      </c>
    </row>
    <row r="74" ht="15.75" customHeight="1">
      <c r="C74" s="11" t="s">
        <v>1232</v>
      </c>
      <c r="D74" s="37">
        <v>17.0</v>
      </c>
      <c r="E74" s="37"/>
      <c r="F74" s="37">
        <v>5.0</v>
      </c>
      <c r="G74" s="37">
        <v>22.0</v>
      </c>
    </row>
    <row r="75" ht="15.75" customHeight="1">
      <c r="C75" s="11" t="s">
        <v>1233</v>
      </c>
      <c r="D75" s="37">
        <v>90.0</v>
      </c>
      <c r="E75" s="37"/>
      <c r="F75" s="37">
        <v>92.0</v>
      </c>
      <c r="G75" s="37">
        <v>182.0</v>
      </c>
    </row>
    <row r="76" ht="15.75" customHeight="1">
      <c r="C76" s="11" t="s">
        <v>1234</v>
      </c>
      <c r="D76" s="37">
        <v>7.0</v>
      </c>
      <c r="E76" s="37"/>
      <c r="F76" s="37">
        <v>4.0</v>
      </c>
      <c r="G76" s="37">
        <v>11.0</v>
      </c>
    </row>
    <row r="77" ht="15.75" customHeight="1">
      <c r="C77" s="11" t="s">
        <v>1235</v>
      </c>
      <c r="D77" s="37">
        <v>33.0</v>
      </c>
      <c r="E77" s="37"/>
      <c r="F77" s="37">
        <v>16.0</v>
      </c>
      <c r="G77" s="37">
        <v>49.0</v>
      </c>
    </row>
    <row r="78" ht="15.75" customHeight="1">
      <c r="C78" s="11" t="s">
        <v>1236</v>
      </c>
      <c r="D78" s="37">
        <v>5039.0</v>
      </c>
      <c r="E78" s="37">
        <v>1.0</v>
      </c>
      <c r="F78" s="37">
        <v>1888.0</v>
      </c>
      <c r="G78" s="37">
        <v>6928.0</v>
      </c>
    </row>
    <row r="79" ht="15.75" customHeight="1">
      <c r="C79" s="11" t="s">
        <v>1237</v>
      </c>
      <c r="D79" s="37">
        <v>544.0</v>
      </c>
      <c r="E79" s="37"/>
      <c r="F79" s="37">
        <v>287.0</v>
      </c>
      <c r="G79" s="37">
        <v>831.0</v>
      </c>
    </row>
    <row r="80" ht="15.75" customHeight="1">
      <c r="C80" s="11" t="s">
        <v>1238</v>
      </c>
      <c r="D80" s="37">
        <v>47.0</v>
      </c>
      <c r="E80" s="37"/>
      <c r="F80" s="37">
        <v>55.0</v>
      </c>
      <c r="G80" s="37">
        <v>102.0</v>
      </c>
    </row>
    <row r="81" ht="15.75" customHeight="1">
      <c r="C81" s="11" t="s">
        <v>1239</v>
      </c>
      <c r="D81" s="37">
        <v>41.0</v>
      </c>
      <c r="E81" s="37"/>
      <c r="F81" s="37">
        <v>31.0</v>
      </c>
      <c r="G81" s="37">
        <v>72.0</v>
      </c>
    </row>
    <row r="82" ht="15.75" customHeight="1">
      <c r="C82" s="11" t="s">
        <v>1240</v>
      </c>
      <c r="D82" s="37">
        <v>67.0</v>
      </c>
      <c r="E82" s="37"/>
      <c r="F82" s="37">
        <v>79.0</v>
      </c>
      <c r="G82" s="37">
        <v>146.0</v>
      </c>
    </row>
    <row r="83" ht="15.75" customHeight="1">
      <c r="C83" s="11" t="s">
        <v>1241</v>
      </c>
      <c r="D83" s="37">
        <v>152.0</v>
      </c>
      <c r="E83" s="37"/>
      <c r="F83" s="37">
        <v>160.0</v>
      </c>
      <c r="G83" s="37">
        <v>312.0</v>
      </c>
    </row>
    <row r="84" ht="15.75" customHeight="1">
      <c r="A84" s="11" t="s">
        <v>1242</v>
      </c>
      <c r="B84" s="11" t="s">
        <v>1243</v>
      </c>
      <c r="C84" s="11" t="s">
        <v>1244</v>
      </c>
      <c r="D84" s="37">
        <v>199.0</v>
      </c>
      <c r="E84" s="37"/>
      <c r="F84" s="37">
        <v>172.0</v>
      </c>
      <c r="G84" s="37">
        <v>371.0</v>
      </c>
    </row>
    <row r="85" ht="15.75" customHeight="1">
      <c r="C85" s="11" t="s">
        <v>1245</v>
      </c>
      <c r="D85" s="37">
        <v>560.0</v>
      </c>
      <c r="E85" s="37"/>
      <c r="F85" s="37">
        <v>590.0</v>
      </c>
      <c r="G85" s="37">
        <v>1150.0</v>
      </c>
    </row>
    <row r="86" ht="15.75" customHeight="1">
      <c r="C86" s="11" t="s">
        <v>1246</v>
      </c>
      <c r="D86" s="37">
        <v>118.0</v>
      </c>
      <c r="E86" s="37"/>
      <c r="F86" s="37">
        <v>251.0</v>
      </c>
      <c r="G86" s="37">
        <v>369.0</v>
      </c>
    </row>
    <row r="87" ht="15.75" customHeight="1">
      <c r="C87" s="11" t="s">
        <v>1247</v>
      </c>
      <c r="D87" s="37">
        <v>84.0</v>
      </c>
      <c r="E87" s="37"/>
      <c r="F87" s="37">
        <v>82.0</v>
      </c>
      <c r="G87" s="37">
        <v>166.0</v>
      </c>
    </row>
    <row r="88" ht="15.75" customHeight="1">
      <c r="C88" s="11" t="s">
        <v>1248</v>
      </c>
      <c r="D88" s="37">
        <v>74.0</v>
      </c>
      <c r="E88" s="37"/>
      <c r="F88" s="37">
        <v>68.0</v>
      </c>
      <c r="G88" s="37">
        <v>142.0</v>
      </c>
    </row>
    <row r="89" ht="15.75" customHeight="1">
      <c r="C89" s="11" t="s">
        <v>1249</v>
      </c>
      <c r="D89" s="37">
        <v>135.0</v>
      </c>
      <c r="E89" s="37"/>
      <c r="F89" s="37">
        <v>115.0</v>
      </c>
      <c r="G89" s="37">
        <v>250.0</v>
      </c>
    </row>
    <row r="90" ht="15.75" customHeight="1">
      <c r="C90" s="11" t="s">
        <v>1250</v>
      </c>
      <c r="D90" s="37">
        <v>65.0</v>
      </c>
      <c r="E90" s="37"/>
      <c r="F90" s="37">
        <v>86.0</v>
      </c>
      <c r="G90" s="37">
        <v>151.0</v>
      </c>
    </row>
    <row r="91" ht="15.75" customHeight="1">
      <c r="C91" s="11" t="s">
        <v>1251</v>
      </c>
      <c r="D91" s="37">
        <v>14.0</v>
      </c>
      <c r="E91" s="37"/>
      <c r="F91" s="37">
        <v>15.0</v>
      </c>
      <c r="G91" s="37">
        <v>29.0</v>
      </c>
    </row>
    <row r="92" ht="15.75" customHeight="1">
      <c r="C92" s="11" t="s">
        <v>1252</v>
      </c>
      <c r="D92" s="37">
        <v>1122.0</v>
      </c>
      <c r="E92" s="37"/>
      <c r="F92" s="37">
        <v>1111.0</v>
      </c>
      <c r="G92" s="37">
        <v>2233.0</v>
      </c>
    </row>
    <row r="93" ht="15.75" customHeight="1">
      <c r="C93" s="11" t="s">
        <v>1253</v>
      </c>
      <c r="D93" s="37">
        <v>220.0</v>
      </c>
      <c r="E93" s="37"/>
      <c r="F93" s="37">
        <v>161.0</v>
      </c>
      <c r="G93" s="37">
        <v>381.0</v>
      </c>
    </row>
    <row r="94" ht="15.75" customHeight="1">
      <c r="C94" s="11" t="s">
        <v>1254</v>
      </c>
      <c r="D94" s="37">
        <v>212.0</v>
      </c>
      <c r="E94" s="37"/>
      <c r="F94" s="37">
        <v>297.0</v>
      </c>
      <c r="G94" s="37">
        <v>509.0</v>
      </c>
    </row>
    <row r="95" ht="15.75" customHeight="1">
      <c r="A95" s="11" t="s">
        <v>1255</v>
      </c>
      <c r="B95" s="11" t="s">
        <v>1256</v>
      </c>
      <c r="C95" s="11" t="s">
        <v>1257</v>
      </c>
      <c r="D95" s="37">
        <v>602.0</v>
      </c>
      <c r="E95" s="37"/>
      <c r="F95" s="37">
        <v>443.0</v>
      </c>
      <c r="G95" s="37">
        <v>1045.0</v>
      </c>
    </row>
    <row r="96" ht="15.75" customHeight="1">
      <c r="C96" s="11" t="s">
        <v>1258</v>
      </c>
      <c r="D96" s="37">
        <v>2111.0</v>
      </c>
      <c r="E96" s="37"/>
      <c r="F96" s="37">
        <v>1942.0</v>
      </c>
      <c r="G96" s="37">
        <v>4053.0</v>
      </c>
    </row>
    <row r="97" ht="15.75" customHeight="1">
      <c r="C97" s="11" t="s">
        <v>1259</v>
      </c>
      <c r="D97" s="37">
        <v>813.0</v>
      </c>
      <c r="E97" s="37"/>
      <c r="F97" s="37">
        <v>391.0</v>
      </c>
      <c r="G97" s="37">
        <v>1204.0</v>
      </c>
    </row>
    <row r="98" ht="15.75" customHeight="1">
      <c r="C98" s="11" t="s">
        <v>1260</v>
      </c>
      <c r="D98" s="37">
        <v>554.0</v>
      </c>
      <c r="E98" s="37"/>
      <c r="F98" s="37">
        <v>439.0</v>
      </c>
      <c r="G98" s="37">
        <v>993.0</v>
      </c>
    </row>
    <row r="99" ht="15.75" customHeight="1">
      <c r="A99" s="11" t="s">
        <v>1261</v>
      </c>
      <c r="B99" s="11" t="s">
        <v>1262</v>
      </c>
      <c r="C99" s="11" t="s">
        <v>1263</v>
      </c>
      <c r="D99" s="37">
        <v>1.0</v>
      </c>
      <c r="E99" s="37"/>
      <c r="F99" s="37">
        <v>2.0</v>
      </c>
      <c r="G99" s="37">
        <v>3.0</v>
      </c>
    </row>
    <row r="100" ht="15.75" customHeight="1">
      <c r="C100" s="11" t="s">
        <v>1264</v>
      </c>
      <c r="D100" s="37">
        <v>48.0</v>
      </c>
      <c r="E100" s="37"/>
      <c r="F100" s="37">
        <v>25.0</v>
      </c>
      <c r="G100" s="37">
        <v>73.0</v>
      </c>
    </row>
    <row r="101" ht="15.75" customHeight="1">
      <c r="C101" s="11" t="s">
        <v>1265</v>
      </c>
      <c r="D101" s="37">
        <v>6140.0</v>
      </c>
      <c r="E101" s="37"/>
      <c r="F101" s="37">
        <v>2707.0</v>
      </c>
      <c r="G101" s="37">
        <v>8847.0</v>
      </c>
    </row>
    <row r="102" ht="15.75" customHeight="1">
      <c r="C102" s="11" t="s">
        <v>1266</v>
      </c>
      <c r="D102" s="37">
        <v>418.0</v>
      </c>
      <c r="E102" s="37"/>
      <c r="F102" s="37">
        <v>505.0</v>
      </c>
      <c r="G102" s="37">
        <v>923.0</v>
      </c>
    </row>
    <row r="103" ht="15.75" customHeight="1">
      <c r="C103" s="11" t="s">
        <v>1267</v>
      </c>
      <c r="D103" s="37">
        <v>84.0</v>
      </c>
      <c r="E103" s="37"/>
      <c r="F103" s="37">
        <v>51.0</v>
      </c>
      <c r="G103" s="37">
        <v>135.0</v>
      </c>
    </row>
    <row r="104" ht="15.75" customHeight="1">
      <c r="C104" s="11" t="s">
        <v>1268</v>
      </c>
      <c r="D104" s="37">
        <v>981.0</v>
      </c>
      <c r="E104" s="37"/>
      <c r="F104" s="37">
        <v>900.0</v>
      </c>
      <c r="G104" s="37">
        <v>1881.0</v>
      </c>
    </row>
    <row r="105" ht="15.75" customHeight="1">
      <c r="C105" s="11" t="s">
        <v>1269</v>
      </c>
      <c r="D105" s="37">
        <v>787.0</v>
      </c>
      <c r="E105" s="37"/>
      <c r="F105" s="37">
        <v>505.0</v>
      </c>
      <c r="G105" s="37">
        <v>1292.0</v>
      </c>
    </row>
    <row r="106" ht="15.75" customHeight="1">
      <c r="C106" s="11" t="s">
        <v>1270</v>
      </c>
      <c r="D106" s="37">
        <v>99.0</v>
      </c>
      <c r="E106" s="37"/>
      <c r="F106" s="37">
        <v>95.0</v>
      </c>
      <c r="G106" s="37">
        <v>194.0</v>
      </c>
    </row>
    <row r="107" ht="15.75" customHeight="1">
      <c r="C107" s="11" t="s">
        <v>1271</v>
      </c>
      <c r="D107" s="37">
        <v>747.0</v>
      </c>
      <c r="E107" s="37"/>
      <c r="F107" s="37">
        <v>579.0</v>
      </c>
      <c r="G107" s="37">
        <v>1326.0</v>
      </c>
    </row>
    <row r="108" ht="15.75" customHeight="1">
      <c r="C108" s="11" t="s">
        <v>1272</v>
      </c>
      <c r="D108" s="37">
        <v>194.0</v>
      </c>
      <c r="E108" s="37"/>
      <c r="F108" s="37">
        <v>55.0</v>
      </c>
      <c r="G108" s="37">
        <v>249.0</v>
      </c>
    </row>
    <row r="109" ht="15.75" customHeight="1">
      <c r="A109" s="11" t="s">
        <v>1273</v>
      </c>
      <c r="B109" s="11" t="s">
        <v>1274</v>
      </c>
      <c r="C109" s="11" t="s">
        <v>1275</v>
      </c>
      <c r="D109" s="37">
        <v>19045.0</v>
      </c>
      <c r="E109" s="37">
        <v>1.0</v>
      </c>
      <c r="F109" s="37">
        <v>16352.0</v>
      </c>
      <c r="G109" s="37">
        <v>35398.0</v>
      </c>
    </row>
    <row r="110" ht="15.75" customHeight="1">
      <c r="C110" s="11" t="s">
        <v>1276</v>
      </c>
      <c r="D110" s="37">
        <v>3377.0</v>
      </c>
      <c r="E110" s="37"/>
      <c r="F110" s="37">
        <v>3703.0</v>
      </c>
      <c r="G110" s="37">
        <v>7080.0</v>
      </c>
    </row>
    <row r="111" ht="15.75" customHeight="1">
      <c r="C111" s="11" t="s">
        <v>1277</v>
      </c>
      <c r="D111" s="37">
        <v>7810.0</v>
      </c>
      <c r="E111" s="37">
        <v>1.0</v>
      </c>
      <c r="F111" s="37">
        <v>8536.0</v>
      </c>
      <c r="G111" s="37">
        <v>16347.0</v>
      </c>
    </row>
    <row r="112" ht="15.75" customHeight="1">
      <c r="C112" s="11" t="s">
        <v>1278</v>
      </c>
      <c r="D112" s="37">
        <v>1223.0</v>
      </c>
      <c r="E112" s="37"/>
      <c r="F112" s="37">
        <v>1186.0</v>
      </c>
      <c r="G112" s="37">
        <v>2409.0</v>
      </c>
    </row>
    <row r="113" ht="15.75" customHeight="1">
      <c r="C113" s="11" t="s">
        <v>1279</v>
      </c>
      <c r="D113" s="37">
        <v>7468.0</v>
      </c>
      <c r="E113" s="37"/>
      <c r="F113" s="37">
        <v>6215.0</v>
      </c>
      <c r="G113" s="37">
        <v>13683.0</v>
      </c>
    </row>
    <row r="114" ht="15.75" customHeight="1">
      <c r="C114" s="11" t="s">
        <v>1280</v>
      </c>
      <c r="D114" s="37">
        <v>74.0</v>
      </c>
      <c r="E114" s="37"/>
      <c r="F114" s="37">
        <v>68.0</v>
      </c>
      <c r="G114" s="37">
        <v>142.0</v>
      </c>
    </row>
    <row r="115" ht="15.75" customHeight="1">
      <c r="C115" s="11" t="s">
        <v>1281</v>
      </c>
      <c r="D115" s="37">
        <v>481.0</v>
      </c>
      <c r="E115" s="37"/>
      <c r="F115" s="37">
        <v>361.0</v>
      </c>
      <c r="G115" s="37">
        <v>842.0</v>
      </c>
    </row>
    <row r="116" ht="15.75" customHeight="1">
      <c r="C116" s="11" t="s">
        <v>1282</v>
      </c>
      <c r="D116" s="37">
        <v>12.0</v>
      </c>
      <c r="E116" s="37"/>
      <c r="F116" s="37">
        <v>23.0</v>
      </c>
      <c r="G116" s="37">
        <v>35.0</v>
      </c>
    </row>
    <row r="117" ht="15.75" customHeight="1">
      <c r="C117" s="11" t="s">
        <v>1283</v>
      </c>
      <c r="D117" s="37">
        <v>122.0</v>
      </c>
      <c r="E117" s="37"/>
      <c r="F117" s="37">
        <v>238.0</v>
      </c>
      <c r="G117" s="37">
        <v>360.0</v>
      </c>
    </row>
    <row r="118" ht="15.75" customHeight="1">
      <c r="C118" s="11" t="s">
        <v>1284</v>
      </c>
      <c r="D118" s="37">
        <v>654.0</v>
      </c>
      <c r="E118" s="37"/>
      <c r="F118" s="37">
        <v>698.0</v>
      </c>
      <c r="G118" s="37">
        <v>1352.0</v>
      </c>
    </row>
    <row r="119" ht="15.75" customHeight="1">
      <c r="A119" s="11" t="s">
        <v>1285</v>
      </c>
      <c r="B119" s="11" t="s">
        <v>1286</v>
      </c>
      <c r="C119" s="11" t="s">
        <v>1287</v>
      </c>
      <c r="D119" s="37">
        <v>20962.0</v>
      </c>
      <c r="E119" s="37"/>
      <c r="F119" s="37">
        <v>8128.0</v>
      </c>
      <c r="G119" s="37">
        <v>29090.0</v>
      </c>
    </row>
    <row r="120" ht="15.75" customHeight="1">
      <c r="C120" s="11" t="s">
        <v>1288</v>
      </c>
      <c r="D120" s="37">
        <v>4948.0</v>
      </c>
      <c r="E120" s="37"/>
      <c r="F120" s="37">
        <v>2444.0</v>
      </c>
      <c r="G120" s="37">
        <v>7392.0</v>
      </c>
    </row>
    <row r="121" ht="15.75" customHeight="1">
      <c r="C121" s="11" t="s">
        <v>1289</v>
      </c>
      <c r="D121" s="37">
        <v>1537.0</v>
      </c>
      <c r="E121" s="37"/>
      <c r="F121" s="37">
        <v>1522.0</v>
      </c>
      <c r="G121" s="37">
        <v>3059.0</v>
      </c>
    </row>
    <row r="122" ht="15.75" customHeight="1">
      <c r="C122" s="11" t="s">
        <v>1290</v>
      </c>
      <c r="D122" s="37">
        <v>625.0</v>
      </c>
      <c r="E122" s="37"/>
      <c r="F122" s="37">
        <v>1196.0</v>
      </c>
      <c r="G122" s="37">
        <v>1821.0</v>
      </c>
    </row>
    <row r="123" ht="15.75" customHeight="1">
      <c r="C123" s="11" t="s">
        <v>1291</v>
      </c>
      <c r="D123" s="37">
        <v>1359.0</v>
      </c>
      <c r="E123" s="37"/>
      <c r="F123" s="37">
        <v>1117.0</v>
      </c>
      <c r="G123" s="37">
        <v>2476.0</v>
      </c>
    </row>
    <row r="124" ht="15.75" customHeight="1">
      <c r="C124" s="11" t="s">
        <v>1292</v>
      </c>
      <c r="D124" s="37">
        <v>2780.0</v>
      </c>
      <c r="E124" s="37"/>
      <c r="F124" s="37">
        <v>2199.0</v>
      </c>
      <c r="G124" s="37">
        <v>4979.0</v>
      </c>
    </row>
    <row r="125" ht="15.75" customHeight="1">
      <c r="C125" s="11" t="s">
        <v>1293</v>
      </c>
      <c r="D125" s="37">
        <v>104.0</v>
      </c>
      <c r="E125" s="37"/>
      <c r="F125" s="37">
        <v>93.0</v>
      </c>
      <c r="G125" s="37">
        <v>197.0</v>
      </c>
    </row>
    <row r="126" ht="15.75" customHeight="1">
      <c r="C126" s="11" t="s">
        <v>1294</v>
      </c>
      <c r="D126" s="37">
        <v>203.0</v>
      </c>
      <c r="E126" s="37"/>
      <c r="F126" s="37">
        <v>215.0</v>
      </c>
      <c r="G126" s="37">
        <v>418.0</v>
      </c>
    </row>
    <row r="127" ht="15.75" customHeight="1">
      <c r="C127" s="11" t="s">
        <v>1295</v>
      </c>
      <c r="D127" s="37">
        <v>2150.0</v>
      </c>
      <c r="E127" s="37"/>
      <c r="F127" s="37">
        <v>638.0</v>
      </c>
      <c r="G127" s="37">
        <v>2788.0</v>
      </c>
    </row>
    <row r="128" ht="15.75" customHeight="1">
      <c r="C128" s="11" t="s">
        <v>1296</v>
      </c>
      <c r="D128" s="37">
        <v>408.0</v>
      </c>
      <c r="E128" s="37"/>
      <c r="F128" s="37">
        <v>517.0</v>
      </c>
      <c r="G128" s="37">
        <v>925.0</v>
      </c>
    </row>
    <row r="129" ht="15.75" customHeight="1">
      <c r="A129" s="11" t="s">
        <v>1297</v>
      </c>
      <c r="B129" s="11" t="s">
        <v>1298</v>
      </c>
      <c r="C129" s="11" t="s">
        <v>1299</v>
      </c>
      <c r="D129" s="37">
        <v>5400.0</v>
      </c>
      <c r="E129" s="37"/>
      <c r="F129" s="37">
        <v>6953.0</v>
      </c>
      <c r="G129" s="37">
        <v>12353.0</v>
      </c>
    </row>
    <row r="130" ht="15.75" customHeight="1">
      <c r="C130" s="11" t="s">
        <v>1300</v>
      </c>
      <c r="D130" s="37">
        <v>27.0</v>
      </c>
      <c r="E130" s="37"/>
      <c r="F130" s="37">
        <v>23.0</v>
      </c>
      <c r="G130" s="37">
        <v>50.0</v>
      </c>
    </row>
    <row r="131" ht="15.75" customHeight="1">
      <c r="C131" s="11" t="s">
        <v>1301</v>
      </c>
      <c r="D131" s="37">
        <v>1600.0</v>
      </c>
      <c r="E131" s="37"/>
      <c r="F131" s="37">
        <v>1235.0</v>
      </c>
      <c r="G131" s="37">
        <v>2835.0</v>
      </c>
    </row>
    <row r="132" ht="15.75" customHeight="1">
      <c r="C132" s="11" t="s">
        <v>1302</v>
      </c>
      <c r="D132" s="37">
        <v>64.0</v>
      </c>
      <c r="E132" s="37"/>
      <c r="F132" s="37">
        <v>70.0</v>
      </c>
      <c r="G132" s="37">
        <v>134.0</v>
      </c>
    </row>
    <row r="133" ht="15.75" customHeight="1">
      <c r="C133" s="11" t="s">
        <v>1303</v>
      </c>
      <c r="D133" s="37">
        <v>1181.0</v>
      </c>
      <c r="E133" s="37"/>
      <c r="F133" s="37">
        <v>830.0</v>
      </c>
      <c r="G133" s="37">
        <v>2011.0</v>
      </c>
    </row>
    <row r="134" ht="15.75" customHeight="1">
      <c r="C134" s="11" t="s">
        <v>1304</v>
      </c>
      <c r="D134" s="37">
        <v>78.0</v>
      </c>
      <c r="E134" s="37"/>
      <c r="F134" s="37">
        <v>77.0</v>
      </c>
      <c r="G134" s="37">
        <v>155.0</v>
      </c>
    </row>
    <row r="135" ht="15.75" customHeight="1">
      <c r="C135" s="11" t="s">
        <v>1305</v>
      </c>
      <c r="D135" s="37">
        <v>358.0</v>
      </c>
      <c r="E135" s="37"/>
      <c r="F135" s="37">
        <v>259.0</v>
      </c>
      <c r="G135" s="37">
        <v>617.0</v>
      </c>
    </row>
    <row r="136" ht="15.75" customHeight="1">
      <c r="C136" s="11" t="s">
        <v>1306</v>
      </c>
      <c r="D136" s="37">
        <v>496.0</v>
      </c>
      <c r="E136" s="37"/>
      <c r="F136" s="37">
        <v>441.0</v>
      </c>
      <c r="G136" s="37">
        <v>937.0</v>
      </c>
    </row>
    <row r="137" ht="15.75" customHeight="1">
      <c r="A137" s="11" t="s">
        <v>1307</v>
      </c>
      <c r="B137" s="11" t="s">
        <v>1308</v>
      </c>
      <c r="C137" s="11" t="s">
        <v>1309</v>
      </c>
      <c r="D137" s="37">
        <v>2080.0</v>
      </c>
      <c r="E137" s="37"/>
      <c r="F137" s="37">
        <v>1271.0</v>
      </c>
      <c r="G137" s="37">
        <v>3351.0</v>
      </c>
    </row>
    <row r="138" ht="15.75" customHeight="1">
      <c r="C138" s="11" t="s">
        <v>1310</v>
      </c>
      <c r="D138" s="37">
        <v>207.0</v>
      </c>
      <c r="E138" s="37"/>
      <c r="F138" s="37">
        <v>61.0</v>
      </c>
      <c r="G138" s="37">
        <v>268.0</v>
      </c>
    </row>
    <row r="139" ht="15.75" customHeight="1">
      <c r="C139" s="11" t="s">
        <v>1311</v>
      </c>
      <c r="D139" s="37">
        <v>4722.0</v>
      </c>
      <c r="E139" s="37"/>
      <c r="F139" s="37">
        <v>2910.0</v>
      </c>
      <c r="G139" s="37">
        <v>7632.0</v>
      </c>
    </row>
    <row r="140" ht="15.75" customHeight="1">
      <c r="C140" s="11" t="s">
        <v>1312</v>
      </c>
      <c r="D140" s="37">
        <v>2516.0</v>
      </c>
      <c r="E140" s="37"/>
      <c r="F140" s="37">
        <v>1987.0</v>
      </c>
      <c r="G140" s="37">
        <v>4503.0</v>
      </c>
    </row>
    <row r="141" ht="15.75" customHeight="1">
      <c r="C141" s="11" t="s">
        <v>1313</v>
      </c>
      <c r="D141" s="37">
        <v>1310.0</v>
      </c>
      <c r="E141" s="37"/>
      <c r="F141" s="37">
        <v>879.0</v>
      </c>
      <c r="G141" s="37">
        <v>2189.0</v>
      </c>
    </row>
    <row r="142" ht="15.75" customHeight="1">
      <c r="C142" s="11" t="s">
        <v>1314</v>
      </c>
      <c r="D142" s="37">
        <v>12.0</v>
      </c>
      <c r="E142" s="37"/>
      <c r="F142" s="37">
        <v>19.0</v>
      </c>
      <c r="G142" s="37">
        <v>31.0</v>
      </c>
    </row>
    <row r="143" ht="15.75" customHeight="1">
      <c r="A143" s="11" t="s">
        <v>1315</v>
      </c>
      <c r="B143" s="11" t="s">
        <v>1316</v>
      </c>
      <c r="C143" s="11" t="s">
        <v>1317</v>
      </c>
      <c r="D143" s="37">
        <v>190.0</v>
      </c>
      <c r="E143" s="37"/>
      <c r="F143" s="37">
        <v>249.0</v>
      </c>
      <c r="G143" s="37">
        <v>439.0</v>
      </c>
    </row>
    <row r="144" ht="15.75" customHeight="1">
      <c r="C144" s="11" t="s">
        <v>1318</v>
      </c>
      <c r="D144" s="37">
        <v>195.0</v>
      </c>
      <c r="E144" s="37"/>
      <c r="F144" s="37">
        <v>122.0</v>
      </c>
      <c r="G144" s="37">
        <v>317.0</v>
      </c>
    </row>
    <row r="145" ht="15.75" customHeight="1">
      <c r="C145" s="11" t="s">
        <v>1319</v>
      </c>
      <c r="D145" s="37">
        <v>384.0</v>
      </c>
      <c r="E145" s="37"/>
      <c r="F145" s="37">
        <v>452.0</v>
      </c>
      <c r="G145" s="37">
        <v>836.0</v>
      </c>
    </row>
    <row r="146" ht="15.75" customHeight="1">
      <c r="C146" s="11" t="s">
        <v>1320</v>
      </c>
      <c r="D146" s="37">
        <v>4564.0</v>
      </c>
      <c r="E146" s="37"/>
      <c r="F146" s="37">
        <v>4815.0</v>
      </c>
      <c r="G146" s="37">
        <v>9379.0</v>
      </c>
    </row>
    <row r="147" ht="15.75" customHeight="1">
      <c r="C147" s="11" t="s">
        <v>1321</v>
      </c>
      <c r="D147" s="37">
        <v>45.0</v>
      </c>
      <c r="E147" s="37"/>
      <c r="F147" s="37">
        <v>39.0</v>
      </c>
      <c r="G147" s="37">
        <v>84.0</v>
      </c>
    </row>
    <row r="148" ht="15.75" customHeight="1">
      <c r="C148" s="11" t="s">
        <v>1322</v>
      </c>
      <c r="D148" s="37">
        <v>15525.0</v>
      </c>
      <c r="E148" s="37"/>
      <c r="F148" s="37">
        <v>3189.0</v>
      </c>
      <c r="G148" s="37">
        <v>18714.0</v>
      </c>
    </row>
    <row r="149" ht="15.75" customHeight="1">
      <c r="C149" s="11" t="s">
        <v>1323</v>
      </c>
      <c r="D149" s="37">
        <v>27.0</v>
      </c>
      <c r="E149" s="37"/>
      <c r="F149" s="37">
        <v>2008.0</v>
      </c>
      <c r="G149" s="37">
        <v>2035.0</v>
      </c>
    </row>
    <row r="150" ht="15.75" customHeight="1">
      <c r="C150" s="11" t="s">
        <v>1324</v>
      </c>
      <c r="D150" s="37">
        <v>1380.0</v>
      </c>
      <c r="E150" s="37"/>
      <c r="F150" s="37">
        <v>52.0</v>
      </c>
      <c r="G150" s="37">
        <v>1432.0</v>
      </c>
    </row>
    <row r="151" ht="15.75" customHeight="1">
      <c r="C151" s="11" t="s">
        <v>1325</v>
      </c>
      <c r="D151" s="37">
        <v>9555.0</v>
      </c>
      <c r="E151" s="37"/>
      <c r="F151" s="37">
        <v>25.0</v>
      </c>
      <c r="G151" s="37">
        <v>9580.0</v>
      </c>
    </row>
    <row r="152" ht="15.75" customHeight="1">
      <c r="C152" s="11" t="s">
        <v>1326</v>
      </c>
      <c r="D152" s="37">
        <v>12426.0</v>
      </c>
      <c r="E152" s="37"/>
      <c r="F152" s="37">
        <v>55.0</v>
      </c>
      <c r="G152" s="37">
        <v>12481.0</v>
      </c>
    </row>
    <row r="153" ht="15.75" customHeight="1">
      <c r="C153" s="11" t="s">
        <v>1327</v>
      </c>
      <c r="D153" s="37">
        <v>28.0</v>
      </c>
      <c r="E153" s="37"/>
      <c r="F153" s="37">
        <v>3.0</v>
      </c>
      <c r="G153" s="37">
        <v>31.0</v>
      </c>
    </row>
    <row r="154" ht="15.75" customHeight="1">
      <c r="A154" s="11" t="s">
        <v>1328</v>
      </c>
      <c r="B154" s="11" t="s">
        <v>1329</v>
      </c>
      <c r="C154" s="11" t="s">
        <v>1330</v>
      </c>
      <c r="D154" s="37">
        <v>16483.0</v>
      </c>
      <c r="E154" s="37"/>
      <c r="F154" s="37">
        <v>81.0</v>
      </c>
      <c r="G154" s="37">
        <v>16564.0</v>
      </c>
    </row>
    <row r="155" ht="15.75" customHeight="1">
      <c r="C155" s="11" t="s">
        <v>1331</v>
      </c>
      <c r="D155" s="37">
        <v>7356.0</v>
      </c>
      <c r="E155" s="37"/>
      <c r="F155" s="37">
        <v>35.0</v>
      </c>
      <c r="G155" s="37">
        <v>7391.0</v>
      </c>
    </row>
    <row r="156" ht="15.75" customHeight="1">
      <c r="C156" s="11" t="s">
        <v>1332</v>
      </c>
      <c r="D156" s="37">
        <v>27362.0</v>
      </c>
      <c r="E156" s="37"/>
      <c r="F156" s="37">
        <v>145.0</v>
      </c>
      <c r="G156" s="37">
        <v>27507.0</v>
      </c>
    </row>
    <row r="157" ht="15.75" customHeight="1">
      <c r="C157" s="11" t="s">
        <v>1333</v>
      </c>
      <c r="D157" s="37">
        <v>45199.0</v>
      </c>
      <c r="E157" s="37"/>
      <c r="F157" s="37">
        <v>154.0</v>
      </c>
      <c r="G157" s="37">
        <v>45353.0</v>
      </c>
    </row>
    <row r="158" ht="15.75" customHeight="1">
      <c r="C158" s="11" t="s">
        <v>1334</v>
      </c>
      <c r="D158" s="37">
        <v>16289.0</v>
      </c>
      <c r="E158" s="37"/>
      <c r="F158" s="37">
        <v>196.0</v>
      </c>
      <c r="G158" s="37">
        <v>16485.0</v>
      </c>
    </row>
    <row r="159" ht="15.75" customHeight="1">
      <c r="C159" s="11" t="s">
        <v>1335</v>
      </c>
      <c r="D159" s="37">
        <v>50432.0</v>
      </c>
      <c r="E159" s="37"/>
      <c r="F159" s="37">
        <v>242.0</v>
      </c>
      <c r="G159" s="37">
        <v>50674.0</v>
      </c>
    </row>
    <row r="160" ht="15.75" customHeight="1">
      <c r="C160" s="11" t="s">
        <v>1336</v>
      </c>
      <c r="D160" s="37">
        <v>1509.0</v>
      </c>
      <c r="E160" s="37"/>
      <c r="F160" s="37">
        <v>7.0</v>
      </c>
      <c r="G160" s="37">
        <v>1516.0</v>
      </c>
    </row>
    <row r="161" ht="15.75" customHeight="1">
      <c r="C161" s="11" t="s">
        <v>1337</v>
      </c>
      <c r="D161" s="37">
        <v>2165.0</v>
      </c>
      <c r="E161" s="37"/>
      <c r="F161" s="37">
        <v>1.0</v>
      </c>
      <c r="G161" s="37">
        <v>2166.0</v>
      </c>
    </row>
    <row r="162" ht="15.75" customHeight="1">
      <c r="A162" s="11" t="s">
        <v>1338</v>
      </c>
      <c r="B162" s="11" t="s">
        <v>1339</v>
      </c>
      <c r="C162" s="11" t="s">
        <v>1340</v>
      </c>
      <c r="D162" s="37">
        <v>252.0</v>
      </c>
      <c r="E162" s="37"/>
      <c r="F162" s="37">
        <v>214.0</v>
      </c>
      <c r="G162" s="37">
        <v>466.0</v>
      </c>
    </row>
    <row r="163" ht="15.75" customHeight="1">
      <c r="C163" s="11" t="s">
        <v>1341</v>
      </c>
      <c r="D163" s="37">
        <v>649.0</v>
      </c>
      <c r="E163" s="37"/>
      <c r="F163" s="37">
        <v>439.0</v>
      </c>
      <c r="G163" s="37">
        <v>1088.0</v>
      </c>
    </row>
    <row r="164" ht="15.75" customHeight="1">
      <c r="C164" s="11" t="s">
        <v>1342</v>
      </c>
      <c r="D164" s="37">
        <v>10.0</v>
      </c>
      <c r="E164" s="37"/>
      <c r="F164" s="37">
        <v>17.0</v>
      </c>
      <c r="G164" s="37">
        <v>27.0</v>
      </c>
    </row>
    <row r="165" ht="15.75" customHeight="1">
      <c r="C165" s="11" t="s">
        <v>1343</v>
      </c>
      <c r="D165" s="37">
        <v>590.0</v>
      </c>
      <c r="E165" s="37"/>
      <c r="F165" s="37">
        <v>760.0</v>
      </c>
      <c r="G165" s="37">
        <v>1350.0</v>
      </c>
    </row>
    <row r="166" ht="15.75" customHeight="1">
      <c r="C166" s="11" t="s">
        <v>1344</v>
      </c>
      <c r="D166" s="37">
        <v>643.0</v>
      </c>
      <c r="E166" s="37"/>
      <c r="F166" s="37">
        <v>699.0</v>
      </c>
      <c r="G166" s="37">
        <v>1342.0</v>
      </c>
    </row>
    <row r="167" ht="15.75" customHeight="1">
      <c r="C167" s="11" t="s">
        <v>1345</v>
      </c>
      <c r="D167" s="37">
        <v>527.0</v>
      </c>
      <c r="E167" s="37"/>
      <c r="F167" s="37">
        <v>533.0</v>
      </c>
      <c r="G167" s="37">
        <v>1060.0</v>
      </c>
    </row>
    <row r="168" ht="15.75" customHeight="1">
      <c r="C168" s="11" t="s">
        <v>1346</v>
      </c>
      <c r="D168" s="37">
        <v>52.0</v>
      </c>
      <c r="E168" s="37"/>
      <c r="F168" s="37">
        <v>64.0</v>
      </c>
      <c r="G168" s="37">
        <v>116.0</v>
      </c>
    </row>
    <row r="169" ht="15.75" customHeight="1">
      <c r="C169" s="11" t="s">
        <v>1347</v>
      </c>
      <c r="D169" s="37">
        <v>27.0</v>
      </c>
      <c r="E169" s="37"/>
      <c r="F169" s="37">
        <v>26.0</v>
      </c>
      <c r="G169" s="37">
        <v>53.0</v>
      </c>
    </row>
    <row r="170" ht="15.75" customHeight="1">
      <c r="C170" s="11" t="s">
        <v>1348</v>
      </c>
      <c r="D170" s="37">
        <v>12.0</v>
      </c>
      <c r="E170" s="37"/>
      <c r="F170" s="37">
        <v>22.0</v>
      </c>
      <c r="G170" s="37">
        <v>34.0</v>
      </c>
    </row>
    <row r="171" ht="15.75" customHeight="1">
      <c r="C171" s="11" t="s">
        <v>1349</v>
      </c>
      <c r="D171" s="37">
        <v>192.0</v>
      </c>
      <c r="E171" s="37"/>
      <c r="F171" s="37">
        <v>137.0</v>
      </c>
      <c r="G171" s="37">
        <v>329.0</v>
      </c>
    </row>
    <row r="172" ht="15.75" customHeight="1">
      <c r="A172" s="11" t="s">
        <v>1350</v>
      </c>
      <c r="B172" s="11" t="s">
        <v>1351</v>
      </c>
      <c r="C172" s="11" t="s">
        <v>1352</v>
      </c>
      <c r="D172" s="37">
        <v>58.0</v>
      </c>
      <c r="E172" s="37"/>
      <c r="F172" s="37">
        <v>31.0</v>
      </c>
      <c r="G172" s="37">
        <v>89.0</v>
      </c>
    </row>
    <row r="173" ht="15.75" customHeight="1">
      <c r="C173" s="11" t="s">
        <v>1353</v>
      </c>
      <c r="D173" s="37">
        <v>36.0</v>
      </c>
      <c r="E173" s="37"/>
      <c r="F173" s="37">
        <v>37.0</v>
      </c>
      <c r="G173" s="37">
        <v>73.0</v>
      </c>
    </row>
    <row r="174" ht="15.75" customHeight="1">
      <c r="C174" s="11" t="s">
        <v>1354</v>
      </c>
      <c r="D174" s="37">
        <v>154.0</v>
      </c>
      <c r="E174" s="37"/>
      <c r="F174" s="37">
        <v>93.0</v>
      </c>
      <c r="G174" s="37">
        <v>247.0</v>
      </c>
    </row>
    <row r="175" ht="15.75" customHeight="1">
      <c r="C175" s="11" t="s">
        <v>1355</v>
      </c>
      <c r="D175" s="37">
        <v>5.0</v>
      </c>
      <c r="E175" s="37"/>
      <c r="F175" s="37">
        <v>12.0</v>
      </c>
      <c r="G175" s="37">
        <v>17.0</v>
      </c>
    </row>
    <row r="176" ht="15.75" customHeight="1">
      <c r="C176" s="11" t="s">
        <v>1356</v>
      </c>
      <c r="D176" s="37">
        <v>13.0</v>
      </c>
      <c r="E176" s="37"/>
      <c r="F176" s="37">
        <v>16.0</v>
      </c>
      <c r="G176" s="37">
        <v>29.0</v>
      </c>
    </row>
    <row r="177" ht="15.75" customHeight="1">
      <c r="C177" s="11" t="s">
        <v>1357</v>
      </c>
      <c r="D177" s="37">
        <v>46.0</v>
      </c>
      <c r="E177" s="37"/>
      <c r="F177" s="37">
        <v>47.0</v>
      </c>
      <c r="G177" s="37">
        <v>93.0</v>
      </c>
    </row>
    <row r="178" ht="15.75" customHeight="1">
      <c r="C178" s="11" t="s">
        <v>1358</v>
      </c>
      <c r="D178" s="37">
        <v>89.0</v>
      </c>
      <c r="E178" s="37"/>
      <c r="F178" s="37">
        <v>61.0</v>
      </c>
      <c r="G178" s="37">
        <v>150.0</v>
      </c>
    </row>
    <row r="179" ht="15.75" customHeight="1">
      <c r="C179" s="11" t="s">
        <v>1359</v>
      </c>
      <c r="D179" s="37">
        <v>47.0</v>
      </c>
      <c r="E179" s="37"/>
      <c r="F179" s="37">
        <v>52.0</v>
      </c>
      <c r="G179" s="37">
        <v>99.0</v>
      </c>
    </row>
    <row r="180" ht="15.75" customHeight="1">
      <c r="C180" s="11" t="s">
        <v>1360</v>
      </c>
      <c r="D180" s="37">
        <v>143.0</v>
      </c>
      <c r="E180" s="37"/>
      <c r="F180" s="37">
        <v>125.0</v>
      </c>
      <c r="G180" s="37">
        <v>268.0</v>
      </c>
    </row>
    <row r="181" ht="15.75" customHeight="1">
      <c r="C181" s="11" t="s">
        <v>1361</v>
      </c>
      <c r="D181" s="37">
        <v>58.0</v>
      </c>
      <c r="E181" s="37"/>
      <c r="F181" s="37">
        <v>32.0</v>
      </c>
      <c r="G181" s="37">
        <v>90.0</v>
      </c>
    </row>
    <row r="182" ht="15.75" customHeight="1">
      <c r="C182" s="11" t="s">
        <v>1362</v>
      </c>
      <c r="D182" s="37">
        <v>31.0</v>
      </c>
      <c r="E182" s="37"/>
      <c r="F182" s="37">
        <v>24.0</v>
      </c>
      <c r="G182" s="37">
        <v>55.0</v>
      </c>
    </row>
    <row r="183" ht="15.75" customHeight="1">
      <c r="A183" s="11" t="s">
        <v>1363</v>
      </c>
      <c r="B183" s="11" t="s">
        <v>1364</v>
      </c>
      <c r="C183" s="11" t="s">
        <v>1365</v>
      </c>
      <c r="D183" s="37">
        <v>5688.0</v>
      </c>
      <c r="E183" s="37"/>
      <c r="F183" s="37">
        <v>4151.0</v>
      </c>
      <c r="G183" s="37">
        <v>9839.0</v>
      </c>
    </row>
    <row r="184" ht="15.75" customHeight="1">
      <c r="C184" s="11" t="s">
        <v>1366</v>
      </c>
      <c r="D184" s="37">
        <v>65428.0</v>
      </c>
      <c r="E184" s="37">
        <v>3.0</v>
      </c>
      <c r="F184" s="37">
        <v>18535.0</v>
      </c>
      <c r="G184" s="37">
        <v>83966.0</v>
      </c>
    </row>
    <row r="185" ht="15.75" customHeight="1">
      <c r="C185" s="11" t="s">
        <v>1367</v>
      </c>
      <c r="D185" s="37">
        <v>531.0</v>
      </c>
      <c r="E185" s="37">
        <v>1.0</v>
      </c>
      <c r="F185" s="37">
        <v>395.0</v>
      </c>
      <c r="G185" s="37">
        <v>927.0</v>
      </c>
    </row>
    <row r="186" ht="15.75" customHeight="1">
      <c r="C186" s="11" t="s">
        <v>1368</v>
      </c>
      <c r="D186" s="37">
        <v>147.0</v>
      </c>
      <c r="E186" s="37"/>
      <c r="F186" s="37">
        <v>122.0</v>
      </c>
      <c r="G186" s="37">
        <v>269.0</v>
      </c>
    </row>
    <row r="187" ht="15.75" customHeight="1">
      <c r="C187" s="11" t="s">
        <v>1369</v>
      </c>
      <c r="D187" s="37">
        <v>887.0</v>
      </c>
      <c r="E187" s="37"/>
      <c r="F187" s="37">
        <v>854.0</v>
      </c>
      <c r="G187" s="37">
        <v>1741.0</v>
      </c>
    </row>
    <row r="188" ht="15.75" customHeight="1">
      <c r="C188" s="11" t="s">
        <v>1370</v>
      </c>
      <c r="D188" s="37">
        <v>4524.0</v>
      </c>
      <c r="E188" s="37"/>
      <c r="F188" s="37">
        <v>1162.0</v>
      </c>
      <c r="G188" s="37">
        <v>5686.0</v>
      </c>
    </row>
    <row r="189" ht="15.75" customHeight="1">
      <c r="C189" s="11" t="s">
        <v>1371</v>
      </c>
      <c r="D189" s="37">
        <v>40.0</v>
      </c>
      <c r="E189" s="37"/>
      <c r="F189" s="37">
        <v>36.0</v>
      </c>
      <c r="G189" s="37">
        <v>76.0</v>
      </c>
    </row>
    <row r="190" ht="15.75" customHeight="1">
      <c r="C190" s="11" t="s">
        <v>1372</v>
      </c>
      <c r="D190" s="37">
        <v>43877.0</v>
      </c>
      <c r="E190" s="37"/>
      <c r="F190" s="37">
        <v>24183.0</v>
      </c>
      <c r="G190" s="37">
        <v>68060.0</v>
      </c>
    </row>
    <row r="191" ht="15.75" customHeight="1">
      <c r="C191" s="11" t="s">
        <v>1373</v>
      </c>
      <c r="D191" s="37">
        <v>395.0</v>
      </c>
      <c r="E191" s="37"/>
      <c r="F191" s="37">
        <v>226.0</v>
      </c>
      <c r="G191" s="37">
        <v>621.0</v>
      </c>
    </row>
    <row r="192" ht="15.75" customHeight="1">
      <c r="C192" s="11" t="s">
        <v>1374</v>
      </c>
      <c r="D192" s="37">
        <v>33.0</v>
      </c>
      <c r="E192" s="37"/>
      <c r="F192" s="37">
        <v>24.0</v>
      </c>
      <c r="G192" s="37">
        <v>57.0</v>
      </c>
    </row>
    <row r="193" ht="15.75" customHeight="1">
      <c r="C193" s="11" t="s">
        <v>1375</v>
      </c>
      <c r="D193" s="37">
        <v>88.0</v>
      </c>
      <c r="E193" s="37"/>
      <c r="F193" s="37">
        <v>3.0</v>
      </c>
      <c r="G193" s="37">
        <v>91.0</v>
      </c>
    </row>
    <row r="194" ht="15.75" customHeight="1">
      <c r="C194" s="11" t="s">
        <v>1376</v>
      </c>
      <c r="D194" s="37">
        <v>75.0</v>
      </c>
      <c r="E194" s="37"/>
      <c r="F194" s="37">
        <v>18.0</v>
      </c>
      <c r="G194" s="37">
        <v>93.0</v>
      </c>
    </row>
    <row r="195" ht="15.75" customHeight="1">
      <c r="C195" s="11" t="s">
        <v>1377</v>
      </c>
      <c r="D195" s="37">
        <v>37.0</v>
      </c>
      <c r="E195" s="37"/>
      <c r="F195" s="37">
        <v>66.0</v>
      </c>
      <c r="G195" s="37">
        <v>103.0</v>
      </c>
    </row>
    <row r="196" ht="15.75" customHeight="1">
      <c r="A196" s="11" t="s">
        <v>1378</v>
      </c>
      <c r="B196" s="11" t="s">
        <v>1379</v>
      </c>
      <c r="C196" s="11" t="s">
        <v>1380</v>
      </c>
      <c r="D196" s="37">
        <v>6115.0</v>
      </c>
      <c r="E196" s="37"/>
      <c r="F196" s="37">
        <v>11590.0</v>
      </c>
      <c r="G196" s="37">
        <v>17705.0</v>
      </c>
    </row>
    <row r="197" ht="15.75" customHeight="1">
      <c r="C197" s="11" t="s">
        <v>1381</v>
      </c>
      <c r="D197" s="37">
        <v>146.0</v>
      </c>
      <c r="E197" s="37"/>
      <c r="F197" s="37">
        <v>338.0</v>
      </c>
      <c r="G197" s="37">
        <v>484.0</v>
      </c>
    </row>
    <row r="198" ht="15.75" customHeight="1">
      <c r="C198" s="11" t="s">
        <v>1382</v>
      </c>
      <c r="D198" s="37">
        <v>744.0</v>
      </c>
      <c r="E198" s="37"/>
      <c r="F198" s="37">
        <v>2664.0</v>
      </c>
      <c r="G198" s="37">
        <v>3408.0</v>
      </c>
    </row>
    <row r="199" ht="15.75" customHeight="1">
      <c r="C199" s="11" t="s">
        <v>1383</v>
      </c>
      <c r="D199" s="37">
        <v>868.0</v>
      </c>
      <c r="E199" s="37"/>
      <c r="F199" s="37">
        <v>1269.0</v>
      </c>
      <c r="G199" s="37">
        <v>2137.0</v>
      </c>
    </row>
    <row r="200" ht="15.75" customHeight="1">
      <c r="C200" s="11" t="s">
        <v>1384</v>
      </c>
      <c r="D200" s="37">
        <v>1697.0</v>
      </c>
      <c r="E200" s="37"/>
      <c r="F200" s="37">
        <v>3246.0</v>
      </c>
      <c r="G200" s="37">
        <v>4943.0</v>
      </c>
    </row>
    <row r="201" ht="15.75" customHeight="1">
      <c r="C201" s="11" t="s">
        <v>1385</v>
      </c>
      <c r="D201" s="37">
        <v>2829.0</v>
      </c>
      <c r="E201" s="37"/>
      <c r="F201" s="37">
        <v>5496.0</v>
      </c>
      <c r="G201" s="37">
        <v>8325.0</v>
      </c>
    </row>
    <row r="202" ht="15.75" customHeight="1">
      <c r="C202" s="11" t="s">
        <v>1386</v>
      </c>
      <c r="D202" s="37">
        <v>3318.0</v>
      </c>
      <c r="E202" s="37"/>
      <c r="F202" s="37">
        <v>8886.0</v>
      </c>
      <c r="G202" s="37">
        <v>12204.0</v>
      </c>
    </row>
    <row r="203" ht="15.75" customHeight="1">
      <c r="C203" s="11" t="s">
        <v>1387</v>
      </c>
      <c r="D203" s="37">
        <v>743.0</v>
      </c>
      <c r="E203" s="37"/>
      <c r="F203" s="37">
        <v>1159.0</v>
      </c>
      <c r="G203" s="37">
        <v>1902.0</v>
      </c>
    </row>
    <row r="204" ht="15.75" customHeight="1">
      <c r="C204" s="11" t="s">
        <v>1388</v>
      </c>
      <c r="D204" s="37">
        <v>2322.0</v>
      </c>
      <c r="E204" s="37"/>
      <c r="F204" s="37">
        <v>4171.0</v>
      </c>
      <c r="G204" s="37">
        <v>6493.0</v>
      </c>
    </row>
    <row r="205" ht="15.75" customHeight="1">
      <c r="C205" s="11" t="s">
        <v>1389</v>
      </c>
      <c r="D205" s="37">
        <v>2358.0</v>
      </c>
      <c r="E205" s="37"/>
      <c r="F205" s="37">
        <v>3399.0</v>
      </c>
      <c r="G205" s="37">
        <v>5757.0</v>
      </c>
    </row>
    <row r="206" ht="15.75" customHeight="1">
      <c r="C206" s="11" t="s">
        <v>1390</v>
      </c>
      <c r="D206" s="37">
        <v>1000.0</v>
      </c>
      <c r="E206" s="37"/>
      <c r="F206" s="37">
        <v>1449.0</v>
      </c>
      <c r="G206" s="37">
        <v>2449.0</v>
      </c>
    </row>
    <row r="207" ht="15.75" customHeight="1">
      <c r="C207" s="11" t="s">
        <v>1391</v>
      </c>
      <c r="D207" s="37">
        <v>1431.0</v>
      </c>
      <c r="E207" s="37"/>
      <c r="F207" s="37">
        <v>2585.0</v>
      </c>
      <c r="G207" s="37">
        <v>4016.0</v>
      </c>
    </row>
    <row r="208" ht="15.75" customHeight="1">
      <c r="C208" s="11" t="s">
        <v>1392</v>
      </c>
      <c r="D208" s="37">
        <v>856.0</v>
      </c>
      <c r="E208" s="37"/>
      <c r="F208" s="37">
        <v>1755.0</v>
      </c>
      <c r="G208" s="37">
        <v>2611.0</v>
      </c>
    </row>
    <row r="209" ht="15.75" customHeight="1">
      <c r="C209" s="11" t="s">
        <v>1393</v>
      </c>
      <c r="D209" s="37">
        <v>937.0</v>
      </c>
      <c r="E209" s="37"/>
      <c r="F209" s="37">
        <v>930.0</v>
      </c>
      <c r="G209" s="37">
        <v>1867.0</v>
      </c>
    </row>
    <row r="210" ht="15.75" customHeight="1">
      <c r="C210" s="11" t="s">
        <v>1394</v>
      </c>
      <c r="D210" s="37">
        <v>2.0</v>
      </c>
      <c r="E210" s="37"/>
      <c r="F210" s="37">
        <v>4.0</v>
      </c>
      <c r="G210" s="37">
        <v>6.0</v>
      </c>
    </row>
    <row r="211" ht="15.75" customHeight="1">
      <c r="C211" s="11" t="s">
        <v>1395</v>
      </c>
      <c r="D211" s="37">
        <v>103.0</v>
      </c>
      <c r="E211" s="37"/>
      <c r="F211" s="37">
        <v>81.0</v>
      </c>
      <c r="G211" s="37">
        <v>184.0</v>
      </c>
    </row>
    <row r="212" ht="15.75" customHeight="1">
      <c r="C212" s="11" t="s">
        <v>1396</v>
      </c>
      <c r="D212" s="37">
        <v>305.0</v>
      </c>
      <c r="E212" s="37"/>
      <c r="F212" s="37">
        <v>356.0</v>
      </c>
      <c r="G212" s="37">
        <v>661.0</v>
      </c>
    </row>
    <row r="213" ht="15.75" customHeight="1">
      <c r="C213" s="11" t="s">
        <v>1397</v>
      </c>
      <c r="D213" s="37">
        <v>3253.0</v>
      </c>
      <c r="E213" s="37"/>
      <c r="F213" s="37">
        <v>1598.0</v>
      </c>
      <c r="G213" s="37">
        <v>4851.0</v>
      </c>
    </row>
    <row r="214" ht="15.75" customHeight="1">
      <c r="C214" s="11" t="s">
        <v>1398</v>
      </c>
      <c r="D214" s="37">
        <v>9.0</v>
      </c>
      <c r="E214" s="37"/>
      <c r="F214" s="37">
        <v>30.0</v>
      </c>
      <c r="G214" s="37">
        <v>39.0</v>
      </c>
    </row>
    <row r="215" ht="15.75" customHeight="1">
      <c r="C215" s="11" t="s">
        <v>1399</v>
      </c>
      <c r="D215" s="37">
        <v>314.0</v>
      </c>
      <c r="E215" s="37"/>
      <c r="F215" s="37">
        <v>178.0</v>
      </c>
      <c r="G215" s="37">
        <v>492.0</v>
      </c>
    </row>
    <row r="216" ht="15.75" customHeight="1">
      <c r="C216" s="11" t="s">
        <v>1400</v>
      </c>
      <c r="D216" s="37">
        <v>78.0</v>
      </c>
      <c r="E216" s="37"/>
      <c r="F216" s="37">
        <v>156.0</v>
      </c>
      <c r="G216" s="37">
        <v>234.0</v>
      </c>
    </row>
    <row r="217" ht="15.75" customHeight="1">
      <c r="A217" s="11" t="s">
        <v>1401</v>
      </c>
      <c r="B217" s="11" t="s">
        <v>1402</v>
      </c>
      <c r="C217" s="11" t="s">
        <v>1403</v>
      </c>
      <c r="D217" s="37">
        <v>93.0</v>
      </c>
      <c r="E217" s="37"/>
      <c r="F217" s="37">
        <v>175.0</v>
      </c>
      <c r="G217" s="37">
        <v>268.0</v>
      </c>
    </row>
    <row r="218" ht="15.75" customHeight="1">
      <c r="C218" s="11" t="s">
        <v>1404</v>
      </c>
      <c r="D218" s="37">
        <v>1511.0</v>
      </c>
      <c r="E218" s="37"/>
      <c r="F218" s="37">
        <v>2130.0</v>
      </c>
      <c r="G218" s="37">
        <v>3641.0</v>
      </c>
    </row>
    <row r="219" ht="15.75" customHeight="1">
      <c r="C219" s="11" t="s">
        <v>1405</v>
      </c>
      <c r="D219" s="37">
        <v>110.0</v>
      </c>
      <c r="E219" s="37"/>
      <c r="F219" s="37">
        <v>43.0</v>
      </c>
      <c r="G219" s="37">
        <v>153.0</v>
      </c>
    </row>
    <row r="220" ht="15.75" customHeight="1">
      <c r="C220" s="11" t="s">
        <v>1406</v>
      </c>
      <c r="D220" s="37">
        <v>408.0</v>
      </c>
      <c r="E220" s="37"/>
      <c r="F220" s="37">
        <v>259.0</v>
      </c>
      <c r="G220" s="37">
        <v>667.0</v>
      </c>
    </row>
    <row r="221" ht="15.75" customHeight="1">
      <c r="C221" s="11" t="s">
        <v>1407</v>
      </c>
      <c r="D221" s="37">
        <v>28.0</v>
      </c>
      <c r="E221" s="37"/>
      <c r="F221" s="37">
        <v>44.0</v>
      </c>
      <c r="G221" s="37">
        <v>72.0</v>
      </c>
    </row>
    <row r="222" ht="15.75" customHeight="1">
      <c r="C222" s="11" t="s">
        <v>1408</v>
      </c>
      <c r="D222" s="37">
        <v>2.0</v>
      </c>
      <c r="E222" s="37"/>
      <c r="F222" s="37">
        <v>2.0</v>
      </c>
      <c r="G222" s="37">
        <v>4.0</v>
      </c>
    </row>
    <row r="223" ht="15.75" customHeight="1">
      <c r="C223" s="11" t="s">
        <v>1409</v>
      </c>
      <c r="D223" s="37">
        <v>559.0</v>
      </c>
      <c r="E223" s="37"/>
      <c r="F223" s="37">
        <v>362.0</v>
      </c>
      <c r="G223" s="37">
        <v>921.0</v>
      </c>
    </row>
    <row r="224" ht="15.75" customHeight="1">
      <c r="C224" s="11" t="s">
        <v>1410</v>
      </c>
      <c r="D224" s="37">
        <v>6.0</v>
      </c>
      <c r="E224" s="37"/>
      <c r="F224" s="37">
        <v>2.0</v>
      </c>
      <c r="G224" s="37">
        <v>8.0</v>
      </c>
    </row>
    <row r="225" ht="15.75" customHeight="1">
      <c r="C225" s="11" t="s">
        <v>1411</v>
      </c>
      <c r="D225" s="37">
        <v>125.0</v>
      </c>
      <c r="E225" s="37"/>
      <c r="F225" s="37">
        <v>70.0</v>
      </c>
      <c r="G225" s="37">
        <v>195.0</v>
      </c>
    </row>
    <row r="226" ht="15.75" customHeight="1">
      <c r="A226" s="11" t="s">
        <v>1412</v>
      </c>
      <c r="B226" s="11" t="s">
        <v>1413</v>
      </c>
      <c r="C226" s="11" t="s">
        <v>1414</v>
      </c>
      <c r="D226" s="37">
        <v>56532.0</v>
      </c>
      <c r="E226" s="37"/>
      <c r="F226" s="37">
        <v>23596.0</v>
      </c>
      <c r="G226" s="37">
        <v>80128.0</v>
      </c>
    </row>
    <row r="227" ht="15.75" customHeight="1">
      <c r="C227" s="11" t="s">
        <v>1415</v>
      </c>
      <c r="D227" s="37">
        <v>3929.0</v>
      </c>
      <c r="E227" s="37"/>
      <c r="F227" s="37">
        <v>2018.0</v>
      </c>
      <c r="G227" s="37">
        <v>5947.0</v>
      </c>
    </row>
    <row r="228" ht="15.75" customHeight="1">
      <c r="C228" s="11" t="s">
        <v>1416</v>
      </c>
      <c r="D228" s="37">
        <v>103951.0</v>
      </c>
      <c r="E228" s="37"/>
      <c r="F228" s="37">
        <v>1762.0</v>
      </c>
      <c r="G228" s="37">
        <v>105713.0</v>
      </c>
    </row>
    <row r="229" ht="15.75" customHeight="1">
      <c r="C229" s="11" t="s">
        <v>1417</v>
      </c>
      <c r="D229" s="37">
        <v>9574.0</v>
      </c>
      <c r="E229" s="37"/>
      <c r="F229" s="37">
        <v>2095.0</v>
      </c>
      <c r="G229" s="37">
        <v>11669.0</v>
      </c>
    </row>
    <row r="230" ht="15.75" customHeight="1">
      <c r="C230" s="11" t="s">
        <v>1418</v>
      </c>
      <c r="D230" s="37">
        <v>1410.0</v>
      </c>
      <c r="E230" s="37"/>
      <c r="F230" s="37">
        <v>410.0</v>
      </c>
      <c r="G230" s="37">
        <v>1820.0</v>
      </c>
    </row>
    <row r="231" ht="15.75" customHeight="1">
      <c r="C231" s="11" t="s">
        <v>1419</v>
      </c>
      <c r="D231" s="37">
        <v>15347.0</v>
      </c>
      <c r="E231" s="37"/>
      <c r="F231" s="37">
        <v>2512.0</v>
      </c>
      <c r="G231" s="37">
        <v>17859.0</v>
      </c>
    </row>
    <row r="232" ht="15.75" customHeight="1">
      <c r="C232" s="11" t="s">
        <v>1420</v>
      </c>
      <c r="D232" s="37">
        <v>4114.0</v>
      </c>
      <c r="E232" s="37"/>
      <c r="F232" s="37">
        <v>1028.0</v>
      </c>
      <c r="G232" s="37">
        <v>5142.0</v>
      </c>
    </row>
    <row r="233" ht="15.75" customHeight="1">
      <c r="A233" s="11" t="s">
        <v>1421</v>
      </c>
      <c r="B233" s="11" t="s">
        <v>1422</v>
      </c>
      <c r="C233" s="11" t="s">
        <v>1423</v>
      </c>
      <c r="D233" s="37">
        <v>1.0</v>
      </c>
      <c r="E233" s="37"/>
      <c r="F233" s="37"/>
      <c r="G233" s="37">
        <v>1.0</v>
      </c>
    </row>
    <row r="234" ht="15.75" customHeight="1">
      <c r="A234" s="11" t="s">
        <v>1424</v>
      </c>
      <c r="B234" s="11" t="s">
        <v>1425</v>
      </c>
      <c r="C234" s="11" t="s">
        <v>1424</v>
      </c>
      <c r="D234" s="37">
        <v>382952.0</v>
      </c>
      <c r="E234" s="37">
        <v>5.0</v>
      </c>
      <c r="F234" s="37">
        <v>175868.0</v>
      </c>
      <c r="G234" s="37">
        <v>558825.0</v>
      </c>
    </row>
    <row r="235" ht="15.75" customHeight="1">
      <c r="A235" s="11" t="s">
        <v>57</v>
      </c>
      <c r="D235" s="37">
        <v>479485.0</v>
      </c>
      <c r="E235" s="37">
        <v>5.0</v>
      </c>
      <c r="F235" s="37">
        <v>232166.0</v>
      </c>
      <c r="G235" s="37">
        <v>711656.0</v>
      </c>
    </row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autoFilter ref="$A$8:$Z$235"/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4.38"/>
    <col customWidth="1" min="2" max="2" width="17.38"/>
    <col customWidth="1" min="3" max="4" width="12.25"/>
    <col customWidth="1" min="5" max="5" width="16.13"/>
    <col customWidth="1" min="6" max="6" width="10.88"/>
    <col customWidth="1" min="7" max="7" width="9.38"/>
    <col customWidth="1" min="8" max="8" width="15.13"/>
    <col customWidth="1" min="9" max="26" width="9.38"/>
  </cols>
  <sheetData>
    <row r="1">
      <c r="D1" s="45"/>
      <c r="E1" s="45"/>
    </row>
    <row r="2">
      <c r="A2" s="31" t="s">
        <v>1110</v>
      </c>
      <c r="B2" s="11" t="s">
        <v>1111</v>
      </c>
      <c r="E2" s="37"/>
      <c r="F2" s="32" t="s">
        <v>1141</v>
      </c>
      <c r="G2" s="32"/>
    </row>
    <row r="3">
      <c r="A3" s="31" t="s">
        <v>1426</v>
      </c>
      <c r="B3" s="11" t="s">
        <v>1114</v>
      </c>
      <c r="E3" s="37"/>
    </row>
    <row r="4">
      <c r="A4" s="31" t="s">
        <v>56</v>
      </c>
      <c r="B4" s="11" t="s">
        <v>64</v>
      </c>
      <c r="E4" s="37"/>
    </row>
    <row r="5">
      <c r="A5" s="33"/>
      <c r="B5" s="33"/>
      <c r="C5" s="33"/>
      <c r="E5" s="37"/>
    </row>
    <row r="6">
      <c r="A6" s="31" t="s">
        <v>1427</v>
      </c>
      <c r="B6" s="31" t="s">
        <v>55</v>
      </c>
      <c r="H6" s="16" t="s">
        <v>67</v>
      </c>
      <c r="I6" s="16" t="s">
        <v>68</v>
      </c>
      <c r="J6" s="16" t="s">
        <v>1428</v>
      </c>
    </row>
    <row r="7">
      <c r="A7" s="34" t="s">
        <v>1429</v>
      </c>
      <c r="B7" s="35" t="s">
        <v>46</v>
      </c>
      <c r="C7" s="35" t="s">
        <v>47</v>
      </c>
      <c r="D7" s="35" t="s">
        <v>48</v>
      </c>
      <c r="E7" s="35" t="s">
        <v>63</v>
      </c>
      <c r="F7" s="35" t="s">
        <v>57</v>
      </c>
      <c r="H7" s="17" t="s">
        <v>69</v>
      </c>
      <c r="I7" s="18">
        <v>1.4381478E7</v>
      </c>
      <c r="J7" s="19">
        <f>+I7/$I$27*100</f>
        <v>40.63211536</v>
      </c>
    </row>
    <row r="8">
      <c r="A8" s="36" t="s">
        <v>1430</v>
      </c>
      <c r="B8" s="46" t="s">
        <v>44</v>
      </c>
      <c r="C8" s="46" t="s">
        <v>44</v>
      </c>
      <c r="D8" s="46" t="s">
        <v>44</v>
      </c>
      <c r="E8" s="46" t="s">
        <v>44</v>
      </c>
      <c r="F8" s="38" t="s">
        <v>51</v>
      </c>
      <c r="G8" s="37"/>
      <c r="H8" s="47"/>
      <c r="I8" s="48"/>
      <c r="J8" s="19"/>
    </row>
    <row r="9">
      <c r="A9" s="11" t="s">
        <v>1431</v>
      </c>
      <c r="B9" s="37">
        <v>481893.0</v>
      </c>
      <c r="C9" s="37">
        <v>1.0543755E7</v>
      </c>
      <c r="D9" s="37">
        <v>3.2615234E7</v>
      </c>
      <c r="E9" s="37">
        <v>6962499.0</v>
      </c>
      <c r="F9" s="37">
        <v>5.0603381E7</v>
      </c>
      <c r="G9" s="37"/>
      <c r="H9" s="20" t="s">
        <v>70</v>
      </c>
      <c r="I9" s="21">
        <v>8995463.0</v>
      </c>
      <c r="J9" s="19">
        <f t="shared" ref="J9:J27" si="1">+I9/$I$27*100</f>
        <v>25.41496016</v>
      </c>
    </row>
    <row r="10">
      <c r="A10" s="11" t="s">
        <v>1432</v>
      </c>
      <c r="B10" s="37"/>
      <c r="C10" s="37">
        <v>6218252.0</v>
      </c>
      <c r="D10" s="37">
        <v>3052768.0</v>
      </c>
      <c r="E10" s="37">
        <v>2301161.0</v>
      </c>
      <c r="F10" s="37">
        <v>1.1572181E7</v>
      </c>
      <c r="G10" s="37"/>
      <c r="H10" s="20" t="s">
        <v>71</v>
      </c>
      <c r="I10" s="21">
        <v>3821424.0</v>
      </c>
      <c r="J10" s="19">
        <f t="shared" si="1"/>
        <v>10.79670259</v>
      </c>
    </row>
    <row r="11">
      <c r="A11" s="11" t="s">
        <v>1433</v>
      </c>
      <c r="B11" s="37">
        <v>16635.0</v>
      </c>
      <c r="C11" s="37">
        <v>749833.0</v>
      </c>
      <c r="D11" s="37">
        <v>4866281.0</v>
      </c>
      <c r="E11" s="37">
        <v>421262.0</v>
      </c>
      <c r="F11" s="37">
        <v>6054011.0</v>
      </c>
      <c r="G11" s="37"/>
      <c r="H11" s="17" t="s">
        <v>72</v>
      </c>
      <c r="I11" s="18">
        <v>2545000.0</v>
      </c>
      <c r="J11" s="19">
        <f t="shared" si="1"/>
        <v>7.190410721</v>
      </c>
    </row>
    <row r="12">
      <c r="A12" s="11" t="s">
        <v>1434</v>
      </c>
      <c r="B12" s="37">
        <v>3463.0</v>
      </c>
      <c r="C12" s="37">
        <v>396772.0</v>
      </c>
      <c r="D12" s="37">
        <v>1852975.0</v>
      </c>
      <c r="E12" s="37">
        <v>310295.0</v>
      </c>
      <c r="F12" s="37">
        <v>2563505.0</v>
      </c>
      <c r="G12" s="37"/>
      <c r="H12" s="17" t="s">
        <v>73</v>
      </c>
      <c r="I12" s="18">
        <v>1458769.0</v>
      </c>
      <c r="J12" s="19">
        <f t="shared" si="1"/>
        <v>4.121472793</v>
      </c>
    </row>
    <row r="13">
      <c r="A13" s="11" t="s">
        <v>1435</v>
      </c>
      <c r="B13" s="37">
        <v>1653.0</v>
      </c>
      <c r="C13" s="37">
        <v>688211.0</v>
      </c>
      <c r="D13" s="37">
        <v>1333801.0</v>
      </c>
      <c r="E13" s="37">
        <v>428421.0</v>
      </c>
      <c r="F13" s="37">
        <v>2452086.0</v>
      </c>
      <c r="G13" s="37"/>
      <c r="H13" s="20" t="s">
        <v>74</v>
      </c>
      <c r="I13" s="21">
        <v>1015043.0</v>
      </c>
      <c r="J13" s="19">
        <f t="shared" si="1"/>
        <v>2.867809851</v>
      </c>
    </row>
    <row r="14">
      <c r="A14" s="11" t="s">
        <v>1436</v>
      </c>
      <c r="B14" s="37">
        <v>1364.0</v>
      </c>
      <c r="C14" s="37">
        <v>83057.0</v>
      </c>
      <c r="D14" s="37">
        <v>179572.0</v>
      </c>
      <c r="E14" s="37">
        <v>985121.0</v>
      </c>
      <c r="F14" s="37">
        <v>1249114.0</v>
      </c>
      <c r="G14" s="37"/>
      <c r="H14" s="20" t="s">
        <v>75</v>
      </c>
      <c r="I14" s="21">
        <v>789357.0</v>
      </c>
      <c r="J14" s="19">
        <f t="shared" si="1"/>
        <v>2.230177224</v>
      </c>
    </row>
    <row r="15">
      <c r="A15" s="11" t="s">
        <v>1437</v>
      </c>
      <c r="B15" s="37">
        <v>828.0</v>
      </c>
      <c r="C15" s="37">
        <v>148896.0</v>
      </c>
      <c r="D15" s="37">
        <v>866901.0</v>
      </c>
      <c r="E15" s="37">
        <v>209448.0</v>
      </c>
      <c r="F15" s="37">
        <v>1226073.0</v>
      </c>
      <c r="G15" s="37"/>
      <c r="H15" s="17" t="s">
        <v>76</v>
      </c>
      <c r="I15" s="18">
        <v>520436.0</v>
      </c>
      <c r="J15" s="19">
        <f t="shared" si="1"/>
        <v>1.470392375</v>
      </c>
    </row>
    <row r="16">
      <c r="A16" s="11" t="s">
        <v>1438</v>
      </c>
      <c r="B16" s="37">
        <v>49891.0</v>
      </c>
      <c r="C16" s="37">
        <v>237800.0</v>
      </c>
      <c r="D16" s="37">
        <v>777832.0</v>
      </c>
      <c r="E16" s="37">
        <v>142498.0</v>
      </c>
      <c r="F16" s="37">
        <v>1208021.0</v>
      </c>
      <c r="G16" s="37"/>
      <c r="H16" s="17" t="s">
        <v>77</v>
      </c>
      <c r="I16" s="18">
        <v>503679.0</v>
      </c>
      <c r="J16" s="19">
        <f t="shared" si="1"/>
        <v>1.423048677</v>
      </c>
    </row>
    <row r="17">
      <c r="A17" s="11" t="s">
        <v>1439</v>
      </c>
      <c r="B17" s="37">
        <v>228.0</v>
      </c>
      <c r="C17" s="37">
        <v>138913.0</v>
      </c>
      <c r="D17" s="37">
        <v>936853.0</v>
      </c>
      <c r="E17" s="37">
        <v>110494.0</v>
      </c>
      <c r="F17" s="37">
        <v>1186488.0</v>
      </c>
      <c r="G17" s="37"/>
      <c r="H17" s="20" t="s">
        <v>78</v>
      </c>
      <c r="I17" s="21">
        <v>198365.0</v>
      </c>
      <c r="J17" s="19">
        <f t="shared" si="1"/>
        <v>0.5604423665</v>
      </c>
    </row>
    <row r="18">
      <c r="A18" s="11" t="s">
        <v>1440</v>
      </c>
      <c r="B18" s="37">
        <v>9906.0</v>
      </c>
      <c r="C18" s="37">
        <v>183703.0</v>
      </c>
      <c r="D18" s="37">
        <v>647552.0</v>
      </c>
      <c r="E18" s="37">
        <v>117913.0</v>
      </c>
      <c r="F18" s="37">
        <v>959074.0</v>
      </c>
      <c r="G18" s="37"/>
      <c r="H18" s="17" t="s">
        <v>79</v>
      </c>
      <c r="I18" s="18">
        <v>191258.0</v>
      </c>
      <c r="J18" s="19">
        <f t="shared" si="1"/>
        <v>0.5403628973</v>
      </c>
    </row>
    <row r="19">
      <c r="A19" s="11" t="s">
        <v>1441</v>
      </c>
      <c r="B19" s="37">
        <v>891.0</v>
      </c>
      <c r="C19" s="37">
        <v>76589.0</v>
      </c>
      <c r="D19" s="37">
        <v>732541.0</v>
      </c>
      <c r="E19" s="37">
        <v>117267.0</v>
      </c>
      <c r="F19" s="37">
        <v>927288.0</v>
      </c>
      <c r="G19" s="37"/>
      <c r="H19" s="20" t="s">
        <v>80</v>
      </c>
      <c r="I19" s="21">
        <v>180472.0</v>
      </c>
      <c r="J19" s="19">
        <f t="shared" si="1"/>
        <v>0.5098891174</v>
      </c>
    </row>
    <row r="20">
      <c r="A20" s="11" t="s">
        <v>1442</v>
      </c>
      <c r="B20" s="37">
        <v>1068.0</v>
      </c>
      <c r="C20" s="37">
        <v>99375.0</v>
      </c>
      <c r="D20" s="37">
        <v>623774.0</v>
      </c>
      <c r="E20" s="37">
        <v>170441.0</v>
      </c>
      <c r="F20" s="37">
        <v>894658.0</v>
      </c>
      <c r="G20" s="37"/>
      <c r="H20" s="20" t="s">
        <v>81</v>
      </c>
      <c r="I20" s="21">
        <v>145687.0</v>
      </c>
      <c r="J20" s="19">
        <f t="shared" si="1"/>
        <v>0.4116107531</v>
      </c>
    </row>
    <row r="21">
      <c r="A21" s="11" t="s">
        <v>1443</v>
      </c>
      <c r="B21" s="37">
        <v>271.0</v>
      </c>
      <c r="C21" s="37">
        <v>653788.0</v>
      </c>
      <c r="D21" s="37">
        <v>88729.0</v>
      </c>
      <c r="E21" s="37">
        <v>52969.0</v>
      </c>
      <c r="F21" s="37">
        <v>795757.0</v>
      </c>
      <c r="G21" s="37"/>
      <c r="H21" s="17" t="s">
        <v>82</v>
      </c>
      <c r="I21" s="18">
        <v>163258.0</v>
      </c>
      <c r="J21" s="19">
        <f t="shared" si="1"/>
        <v>0.4612542529</v>
      </c>
    </row>
    <row r="22" ht="15.75" customHeight="1">
      <c r="A22" s="11" t="s">
        <v>1444</v>
      </c>
      <c r="B22" s="37">
        <v>2232.0</v>
      </c>
      <c r="C22" s="37">
        <v>166091.0</v>
      </c>
      <c r="D22" s="37">
        <v>520615.0</v>
      </c>
      <c r="E22" s="37">
        <v>75453.0</v>
      </c>
      <c r="F22" s="37">
        <v>764391.0</v>
      </c>
      <c r="G22" s="37"/>
      <c r="H22" s="20" t="s">
        <v>83</v>
      </c>
      <c r="I22" s="21">
        <v>110256.0</v>
      </c>
      <c r="J22" s="19">
        <f t="shared" si="1"/>
        <v>0.3115072395</v>
      </c>
    </row>
    <row r="23" ht="15.75" customHeight="1">
      <c r="A23" s="11" t="s">
        <v>1445</v>
      </c>
      <c r="B23" s="37">
        <v>28.0</v>
      </c>
      <c r="C23" s="37">
        <v>189925.0</v>
      </c>
      <c r="D23" s="37">
        <v>568827.0</v>
      </c>
      <c r="E23" s="37">
        <v>1718.0</v>
      </c>
      <c r="F23" s="37">
        <v>760498.0</v>
      </c>
      <c r="G23" s="37"/>
      <c r="H23" s="17" t="s">
        <v>84</v>
      </c>
      <c r="I23" s="18">
        <v>109458.0</v>
      </c>
      <c r="J23" s="19">
        <f t="shared" si="1"/>
        <v>0.3092526431</v>
      </c>
    </row>
    <row r="24" ht="15.75" customHeight="1">
      <c r="A24" s="11" t="s">
        <v>1446</v>
      </c>
      <c r="B24" s="37">
        <v>3440.0</v>
      </c>
      <c r="C24" s="37">
        <v>170653.0</v>
      </c>
      <c r="D24" s="37">
        <v>410635.0</v>
      </c>
      <c r="E24" s="37">
        <v>148971.0</v>
      </c>
      <c r="F24" s="37">
        <v>733699.0</v>
      </c>
      <c r="G24" s="37"/>
      <c r="H24" s="20" t="s">
        <v>85</v>
      </c>
      <c r="I24" s="21">
        <v>99478.0</v>
      </c>
      <c r="J24" s="19">
        <f t="shared" si="1"/>
        <v>0.281056062</v>
      </c>
    </row>
    <row r="25" ht="15.75" customHeight="1">
      <c r="A25" s="11" t="s">
        <v>1447</v>
      </c>
      <c r="B25" s="37">
        <v>51.0</v>
      </c>
      <c r="C25" s="37">
        <v>87247.0</v>
      </c>
      <c r="D25" s="37">
        <v>503201.0</v>
      </c>
      <c r="E25" s="37">
        <v>131562.0</v>
      </c>
      <c r="F25" s="37">
        <v>722061.0</v>
      </c>
      <c r="G25" s="37"/>
      <c r="H25" s="17" t="s">
        <v>86</v>
      </c>
      <c r="I25" s="18">
        <v>85469.0</v>
      </c>
      <c r="J25" s="19">
        <f t="shared" si="1"/>
        <v>0.241476312</v>
      </c>
    </row>
    <row r="26" ht="15.75" customHeight="1">
      <c r="A26" s="11" t="s">
        <v>1448</v>
      </c>
      <c r="B26" s="37">
        <v>803.0</v>
      </c>
      <c r="C26" s="37">
        <v>58839.0</v>
      </c>
      <c r="D26" s="37">
        <v>527602.0</v>
      </c>
      <c r="E26" s="37">
        <v>41866.0</v>
      </c>
      <c r="F26" s="37">
        <v>629110.0</v>
      </c>
      <c r="G26" s="37"/>
      <c r="H26" s="20" t="s">
        <v>87</v>
      </c>
      <c r="I26" s="21">
        <v>80012.0</v>
      </c>
      <c r="J26" s="19">
        <f t="shared" si="1"/>
        <v>0.2260586022</v>
      </c>
    </row>
    <row r="27" ht="15.75" customHeight="1">
      <c r="A27" s="11" t="s">
        <v>1449</v>
      </c>
      <c r="B27" s="37">
        <v>10134.0</v>
      </c>
      <c r="C27" s="37">
        <v>118517.0</v>
      </c>
      <c r="D27" s="37">
        <v>394348.0</v>
      </c>
      <c r="E27" s="37">
        <v>75057.0</v>
      </c>
      <c r="F27" s="37">
        <v>598056.0</v>
      </c>
      <c r="G27" s="37"/>
      <c r="H27" s="17" t="s">
        <v>42</v>
      </c>
      <c r="I27" s="18">
        <f>SUM(I7:I26)</f>
        <v>35394362</v>
      </c>
      <c r="J27" s="19">
        <f t="shared" si="1"/>
        <v>100</v>
      </c>
    </row>
    <row r="28" ht="15.75" customHeight="1">
      <c r="A28" s="11" t="s">
        <v>1450</v>
      </c>
      <c r="B28" s="37">
        <v>10978.0</v>
      </c>
      <c r="C28" s="37">
        <v>82139.0</v>
      </c>
      <c r="D28" s="37">
        <v>445743.0</v>
      </c>
      <c r="E28" s="37">
        <v>56804.0</v>
      </c>
      <c r="F28" s="37">
        <v>595664.0</v>
      </c>
      <c r="G28" s="37"/>
    </row>
    <row r="29" ht="15.75" customHeight="1">
      <c r="A29" s="11" t="s">
        <v>1451</v>
      </c>
      <c r="B29" s="37">
        <v>9708.0</v>
      </c>
      <c r="C29" s="37">
        <v>114446.0</v>
      </c>
      <c r="D29" s="37">
        <v>363801.0</v>
      </c>
      <c r="E29" s="37">
        <v>67881.0</v>
      </c>
      <c r="F29" s="37">
        <v>555836.0</v>
      </c>
      <c r="G29" s="37"/>
    </row>
    <row r="30" ht="15.75" customHeight="1">
      <c r="A30" s="11" t="s">
        <v>1452</v>
      </c>
      <c r="B30" s="37">
        <v>7985.0</v>
      </c>
      <c r="C30" s="37">
        <v>86886.0</v>
      </c>
      <c r="D30" s="37">
        <v>383598.0</v>
      </c>
      <c r="E30" s="37">
        <v>69363.0</v>
      </c>
      <c r="F30" s="37">
        <v>547832.0</v>
      </c>
      <c r="G30" s="37"/>
    </row>
    <row r="31" ht="15.75" customHeight="1">
      <c r="A31" s="11" t="s">
        <v>1453</v>
      </c>
      <c r="B31" s="37">
        <v>1855.0</v>
      </c>
      <c r="C31" s="37">
        <v>109264.0</v>
      </c>
      <c r="D31" s="37">
        <v>237086.0</v>
      </c>
      <c r="E31" s="37">
        <v>130369.0</v>
      </c>
      <c r="F31" s="37">
        <v>478574.0</v>
      </c>
      <c r="G31" s="37"/>
    </row>
    <row r="32" ht="15.75" customHeight="1">
      <c r="A32" s="11" t="s">
        <v>1454</v>
      </c>
      <c r="B32" s="37">
        <v>448.0</v>
      </c>
      <c r="C32" s="37">
        <v>79004.0</v>
      </c>
      <c r="D32" s="37">
        <v>330088.0</v>
      </c>
      <c r="E32" s="37">
        <v>62492.0</v>
      </c>
      <c r="F32" s="37">
        <v>472032.0</v>
      </c>
      <c r="G32" s="37"/>
      <c r="I32" s="11">
        <v>2336969.0</v>
      </c>
    </row>
    <row r="33" ht="15.75" customHeight="1">
      <c r="A33" s="11" t="s">
        <v>1455</v>
      </c>
      <c r="B33" s="37">
        <v>27.0</v>
      </c>
      <c r="C33" s="37">
        <v>927.0</v>
      </c>
      <c r="D33" s="37">
        <v>405658.0</v>
      </c>
      <c r="E33" s="37">
        <v>469.0</v>
      </c>
      <c r="F33" s="37">
        <v>407081.0</v>
      </c>
      <c r="G33" s="37"/>
      <c r="I33" s="11">
        <v>278963.0</v>
      </c>
    </row>
    <row r="34" ht="15.75" customHeight="1">
      <c r="A34" s="11" t="s">
        <v>1456</v>
      </c>
      <c r="B34" s="37">
        <v>1534.0</v>
      </c>
      <c r="C34" s="37">
        <v>59682.0</v>
      </c>
      <c r="D34" s="37">
        <v>265067.0</v>
      </c>
      <c r="E34" s="37">
        <v>52782.0</v>
      </c>
      <c r="F34" s="37">
        <v>379065.0</v>
      </c>
      <c r="G34" s="37"/>
      <c r="I34" s="11">
        <f>SUM(I32:I33)</f>
        <v>2615932</v>
      </c>
    </row>
    <row r="35" ht="15.75" customHeight="1">
      <c r="A35" s="11" t="s">
        <v>1457</v>
      </c>
      <c r="B35" s="37">
        <v>4421.0</v>
      </c>
      <c r="C35" s="37">
        <v>68849.0</v>
      </c>
      <c r="D35" s="37">
        <v>234412.0</v>
      </c>
      <c r="E35" s="37">
        <v>38318.0</v>
      </c>
      <c r="F35" s="37">
        <v>346000.0</v>
      </c>
      <c r="G35" s="37"/>
    </row>
    <row r="36" ht="15.75" customHeight="1">
      <c r="A36" s="11" t="s">
        <v>1458</v>
      </c>
      <c r="B36" s="37">
        <v>1691.0</v>
      </c>
      <c r="C36" s="37">
        <v>38938.0</v>
      </c>
      <c r="D36" s="37">
        <v>244932.0</v>
      </c>
      <c r="E36" s="37">
        <v>18491.0</v>
      </c>
      <c r="F36" s="37">
        <v>304052.0</v>
      </c>
      <c r="G36" s="37"/>
    </row>
    <row r="37" ht="15.75" customHeight="1">
      <c r="A37" s="11" t="s">
        <v>1459</v>
      </c>
      <c r="B37" s="37">
        <v>1380.0</v>
      </c>
      <c r="C37" s="37">
        <v>64231.0</v>
      </c>
      <c r="D37" s="37">
        <v>188855.0</v>
      </c>
      <c r="E37" s="37">
        <v>45811.0</v>
      </c>
      <c r="F37" s="37">
        <v>300277.0</v>
      </c>
      <c r="G37" s="37"/>
    </row>
    <row r="38" ht="15.75" customHeight="1">
      <c r="A38" s="11" t="s">
        <v>1460</v>
      </c>
      <c r="B38" s="37">
        <v>2.0</v>
      </c>
      <c r="C38" s="37">
        <v>30368.0</v>
      </c>
      <c r="D38" s="37">
        <v>213235.0</v>
      </c>
      <c r="E38" s="37">
        <v>49871.0</v>
      </c>
      <c r="F38" s="37">
        <v>293476.0</v>
      </c>
      <c r="G38" s="37"/>
    </row>
    <row r="39" ht="15.75" customHeight="1">
      <c r="A39" s="11" t="s">
        <v>1461</v>
      </c>
      <c r="B39" s="37">
        <v>277.0</v>
      </c>
      <c r="C39" s="37">
        <v>66683.0</v>
      </c>
      <c r="D39" s="37">
        <v>183028.0</v>
      </c>
      <c r="E39" s="37">
        <v>29579.0</v>
      </c>
      <c r="F39" s="37">
        <v>279567.0</v>
      </c>
      <c r="G39" s="37"/>
    </row>
    <row r="40" ht="15.75" customHeight="1">
      <c r="A40" s="11" t="s">
        <v>1462</v>
      </c>
      <c r="B40" s="37">
        <v>3.0</v>
      </c>
      <c r="C40" s="37">
        <v>70116.0</v>
      </c>
      <c r="D40" s="37">
        <v>171484.0</v>
      </c>
      <c r="E40" s="37">
        <v>35092.0</v>
      </c>
      <c r="F40" s="37">
        <v>276695.0</v>
      </c>
      <c r="G40" s="37"/>
    </row>
    <row r="41" ht="15.75" customHeight="1">
      <c r="A41" s="11" t="s">
        <v>1463</v>
      </c>
      <c r="B41" s="37">
        <v>13514.0</v>
      </c>
      <c r="C41" s="37">
        <v>173743.0</v>
      </c>
      <c r="D41" s="37">
        <v>65191.0</v>
      </c>
      <c r="E41" s="37">
        <v>5214.0</v>
      </c>
      <c r="F41" s="37">
        <v>257662.0</v>
      </c>
      <c r="G41" s="37"/>
    </row>
    <row r="42" ht="15.75" customHeight="1">
      <c r="A42" s="11" t="s">
        <v>1464</v>
      </c>
      <c r="B42" s="37">
        <v>2742.0</v>
      </c>
      <c r="C42" s="37">
        <v>54845.0</v>
      </c>
      <c r="D42" s="37">
        <v>163097.0</v>
      </c>
      <c r="E42" s="37">
        <v>22013.0</v>
      </c>
      <c r="F42" s="37">
        <v>242697.0</v>
      </c>
      <c r="G42" s="37"/>
    </row>
    <row r="43" ht="15.75" customHeight="1">
      <c r="A43" s="11" t="s">
        <v>1465</v>
      </c>
      <c r="B43" s="37">
        <v>848.0</v>
      </c>
      <c r="C43" s="37">
        <v>12611.0</v>
      </c>
      <c r="D43" s="37">
        <v>59685.0</v>
      </c>
      <c r="E43" s="37">
        <v>145083.0</v>
      </c>
      <c r="F43" s="37">
        <v>218227.0</v>
      </c>
      <c r="G43" s="37"/>
    </row>
    <row r="44" ht="15.75" customHeight="1">
      <c r="A44" s="11" t="s">
        <v>1466</v>
      </c>
      <c r="B44" s="37">
        <v>31.0</v>
      </c>
      <c r="C44" s="37">
        <v>7997.0</v>
      </c>
      <c r="D44" s="37">
        <v>170085.0</v>
      </c>
      <c r="E44" s="37">
        <v>30284.0</v>
      </c>
      <c r="F44" s="37">
        <v>208397.0</v>
      </c>
      <c r="G44" s="37"/>
    </row>
    <row r="45" ht="15.75" customHeight="1">
      <c r="A45" s="11" t="s">
        <v>1467</v>
      </c>
      <c r="B45" s="37">
        <v>668.0</v>
      </c>
      <c r="C45" s="37">
        <v>29124.0</v>
      </c>
      <c r="D45" s="37">
        <v>147856.0</v>
      </c>
      <c r="E45" s="37">
        <v>22295.0</v>
      </c>
      <c r="F45" s="37">
        <v>199943.0</v>
      </c>
      <c r="G45" s="37"/>
    </row>
    <row r="46" ht="15.75" customHeight="1">
      <c r="A46" s="11" t="s">
        <v>1468</v>
      </c>
      <c r="B46" s="37">
        <v>2983.0</v>
      </c>
      <c r="C46" s="37">
        <v>43354.0</v>
      </c>
      <c r="D46" s="37">
        <v>129551.0</v>
      </c>
      <c r="E46" s="37">
        <v>23110.0</v>
      </c>
      <c r="F46" s="37">
        <v>198998.0</v>
      </c>
      <c r="G46" s="37"/>
    </row>
    <row r="47" ht="15.75" customHeight="1">
      <c r="A47" s="11" t="s">
        <v>1469</v>
      </c>
      <c r="B47" s="37">
        <v>1415.0</v>
      </c>
      <c r="C47" s="37">
        <v>37079.0</v>
      </c>
      <c r="D47" s="37">
        <v>122900.0</v>
      </c>
      <c r="E47" s="37">
        <v>30399.0</v>
      </c>
      <c r="F47" s="37">
        <v>191793.0</v>
      </c>
      <c r="G47" s="37"/>
    </row>
    <row r="48" ht="15.75" customHeight="1">
      <c r="A48" s="11" t="s">
        <v>1470</v>
      </c>
      <c r="B48" s="37">
        <v>999.0</v>
      </c>
      <c r="C48" s="37">
        <v>15932.0</v>
      </c>
      <c r="D48" s="37">
        <v>160780.0</v>
      </c>
      <c r="E48" s="37">
        <v>11581.0</v>
      </c>
      <c r="F48" s="37">
        <v>189292.0</v>
      </c>
      <c r="G48" s="37"/>
    </row>
    <row r="49" ht="15.75" customHeight="1">
      <c r="A49" s="11" t="s">
        <v>1471</v>
      </c>
      <c r="B49" s="37">
        <v>1071.0</v>
      </c>
      <c r="C49" s="37">
        <v>49529.0</v>
      </c>
      <c r="D49" s="37">
        <v>127280.0</v>
      </c>
      <c r="E49" s="37">
        <v>7979.0</v>
      </c>
      <c r="F49" s="37">
        <v>185859.0</v>
      </c>
      <c r="G49" s="37"/>
    </row>
    <row r="50" ht="15.75" customHeight="1">
      <c r="A50" s="11" t="s">
        <v>1472</v>
      </c>
      <c r="B50" s="37">
        <v>2357.0</v>
      </c>
      <c r="C50" s="37">
        <v>31939.0</v>
      </c>
      <c r="D50" s="37">
        <v>95656.0</v>
      </c>
      <c r="E50" s="37">
        <v>18632.0</v>
      </c>
      <c r="F50" s="37">
        <v>148584.0</v>
      </c>
      <c r="G50" s="37"/>
    </row>
    <row r="51" ht="15.75" customHeight="1">
      <c r="A51" s="11" t="s">
        <v>1473</v>
      </c>
      <c r="B51" s="37">
        <v>1655.0</v>
      </c>
      <c r="C51" s="37">
        <v>49719.0</v>
      </c>
      <c r="D51" s="37">
        <v>93652.0</v>
      </c>
      <c r="E51" s="37">
        <v>1551.0</v>
      </c>
      <c r="F51" s="37">
        <v>146577.0</v>
      </c>
      <c r="G51" s="37"/>
    </row>
    <row r="52" ht="15.75" customHeight="1">
      <c r="A52" s="11" t="s">
        <v>1474</v>
      </c>
      <c r="B52" s="37">
        <v>2236.0</v>
      </c>
      <c r="C52" s="37">
        <v>33077.0</v>
      </c>
      <c r="D52" s="37">
        <v>93977.0</v>
      </c>
      <c r="E52" s="37">
        <v>16924.0</v>
      </c>
      <c r="F52" s="37">
        <v>146214.0</v>
      </c>
      <c r="G52" s="37"/>
    </row>
    <row r="53" ht="15.75" customHeight="1">
      <c r="A53" s="11" t="s">
        <v>1475</v>
      </c>
      <c r="B53" s="37">
        <v>1075.0</v>
      </c>
      <c r="C53" s="37">
        <v>4738.0</v>
      </c>
      <c r="D53" s="37">
        <v>19777.0</v>
      </c>
      <c r="E53" s="37">
        <v>115886.0</v>
      </c>
      <c r="F53" s="37">
        <v>141476.0</v>
      </c>
      <c r="G53" s="37"/>
    </row>
    <row r="54" ht="15.75" customHeight="1">
      <c r="A54" s="11" t="s">
        <v>1476</v>
      </c>
      <c r="B54" s="37">
        <v>400.0</v>
      </c>
      <c r="C54" s="37">
        <v>53013.0</v>
      </c>
      <c r="D54" s="37">
        <v>69333.0</v>
      </c>
      <c r="E54" s="37">
        <v>18326.0</v>
      </c>
      <c r="F54" s="37">
        <v>141072.0</v>
      </c>
      <c r="G54" s="37"/>
    </row>
    <row r="55" ht="15.75" customHeight="1">
      <c r="A55" s="11" t="s">
        <v>1477</v>
      </c>
      <c r="B55" s="37">
        <v>1337.0</v>
      </c>
      <c r="C55" s="37">
        <v>27053.0</v>
      </c>
      <c r="D55" s="37">
        <v>88538.0</v>
      </c>
      <c r="E55" s="37">
        <v>18799.0</v>
      </c>
      <c r="F55" s="37">
        <v>135727.0</v>
      </c>
      <c r="G55" s="37"/>
    </row>
    <row r="56" ht="15.75" customHeight="1">
      <c r="A56" s="11" t="s">
        <v>1478</v>
      </c>
      <c r="B56" s="37">
        <v>713.0</v>
      </c>
      <c r="C56" s="37">
        <v>32541.0</v>
      </c>
      <c r="D56" s="37">
        <v>76674.0</v>
      </c>
      <c r="E56" s="37">
        <v>21897.0</v>
      </c>
      <c r="F56" s="37">
        <v>131825.0</v>
      </c>
      <c r="G56" s="37"/>
    </row>
    <row r="57" ht="15.75" customHeight="1">
      <c r="A57" s="11" t="s">
        <v>1479</v>
      </c>
      <c r="B57" s="37">
        <v>2358.0</v>
      </c>
      <c r="C57" s="37">
        <v>30957.0</v>
      </c>
      <c r="D57" s="37">
        <v>85698.0</v>
      </c>
      <c r="E57" s="37">
        <v>11143.0</v>
      </c>
      <c r="F57" s="37">
        <v>130156.0</v>
      </c>
      <c r="G57" s="37"/>
    </row>
    <row r="58" ht="15.75" customHeight="1">
      <c r="A58" s="11" t="s">
        <v>1480</v>
      </c>
      <c r="B58" s="37">
        <v>1288.0</v>
      </c>
      <c r="C58" s="37">
        <v>25082.0</v>
      </c>
      <c r="D58" s="37">
        <v>84916.0</v>
      </c>
      <c r="E58" s="37">
        <v>18174.0</v>
      </c>
      <c r="F58" s="37">
        <v>129460.0</v>
      </c>
      <c r="G58" s="37"/>
    </row>
    <row r="59" ht="15.75" customHeight="1">
      <c r="A59" s="11" t="s">
        <v>1481</v>
      </c>
      <c r="B59" s="37">
        <v>496.0</v>
      </c>
      <c r="C59" s="37">
        <v>20106.0</v>
      </c>
      <c r="D59" s="37">
        <v>87777.0</v>
      </c>
      <c r="E59" s="37">
        <v>18482.0</v>
      </c>
      <c r="F59" s="37">
        <v>126861.0</v>
      </c>
      <c r="G59" s="37"/>
    </row>
    <row r="60" ht="15.75" customHeight="1">
      <c r="A60" s="11" t="s">
        <v>1482</v>
      </c>
      <c r="B60" s="37">
        <v>645.0</v>
      </c>
      <c r="C60" s="37">
        <v>15298.0</v>
      </c>
      <c r="D60" s="37">
        <v>100091.0</v>
      </c>
      <c r="E60" s="37">
        <v>6357.0</v>
      </c>
      <c r="F60" s="37">
        <v>122391.0</v>
      </c>
      <c r="G60" s="37"/>
    </row>
    <row r="61" ht="15.75" customHeight="1">
      <c r="A61" s="11" t="s">
        <v>1483</v>
      </c>
      <c r="B61" s="37">
        <v>410.0</v>
      </c>
      <c r="C61" s="37">
        <v>27813.0</v>
      </c>
      <c r="D61" s="37">
        <v>69882.0</v>
      </c>
      <c r="E61" s="37">
        <v>23166.0</v>
      </c>
      <c r="F61" s="37">
        <v>121271.0</v>
      </c>
      <c r="G61" s="37"/>
    </row>
    <row r="62" ht="15.75" customHeight="1">
      <c r="A62" s="11" t="s">
        <v>1484</v>
      </c>
      <c r="B62" s="37">
        <v>2629.0</v>
      </c>
      <c r="C62" s="37">
        <v>31783.0</v>
      </c>
      <c r="D62" s="37">
        <v>73972.0</v>
      </c>
      <c r="E62" s="37">
        <v>11870.0</v>
      </c>
      <c r="F62" s="37">
        <v>120254.0</v>
      </c>
      <c r="G62" s="37"/>
    </row>
    <row r="63" ht="15.75" customHeight="1">
      <c r="A63" s="11" t="s">
        <v>1485</v>
      </c>
      <c r="B63" s="37">
        <v>1821.0</v>
      </c>
      <c r="C63" s="37">
        <v>27305.0</v>
      </c>
      <c r="D63" s="37">
        <v>75080.0</v>
      </c>
      <c r="E63" s="37">
        <v>14093.0</v>
      </c>
      <c r="F63" s="37">
        <v>118299.0</v>
      </c>
      <c r="G63" s="37"/>
    </row>
    <row r="64" ht="15.75" customHeight="1">
      <c r="A64" s="11" t="s">
        <v>1486</v>
      </c>
      <c r="B64" s="37">
        <v>3233.0</v>
      </c>
      <c r="C64" s="37">
        <v>62456.0</v>
      </c>
      <c r="D64" s="37">
        <v>45430.0</v>
      </c>
      <c r="E64" s="37">
        <v>6214.0</v>
      </c>
      <c r="F64" s="37">
        <v>117333.0</v>
      </c>
      <c r="G64" s="37"/>
    </row>
    <row r="65" ht="15.75" customHeight="1">
      <c r="A65" s="11" t="s">
        <v>1487</v>
      </c>
      <c r="B65" s="37"/>
      <c r="C65" s="37">
        <v>1673.0</v>
      </c>
      <c r="D65" s="37">
        <v>113584.0</v>
      </c>
      <c r="E65" s="37">
        <v>841.0</v>
      </c>
      <c r="F65" s="37">
        <v>116098.0</v>
      </c>
      <c r="G65" s="37"/>
    </row>
    <row r="66" ht="15.75" customHeight="1">
      <c r="A66" s="11" t="s">
        <v>1488</v>
      </c>
      <c r="B66" s="37">
        <v>653.0</v>
      </c>
      <c r="C66" s="37">
        <v>23494.0</v>
      </c>
      <c r="D66" s="37">
        <v>75354.0</v>
      </c>
      <c r="E66" s="37">
        <v>16308.0</v>
      </c>
      <c r="F66" s="37">
        <v>115809.0</v>
      </c>
      <c r="G66" s="37"/>
    </row>
    <row r="67" ht="15.75" customHeight="1">
      <c r="A67" s="11" t="s">
        <v>1489</v>
      </c>
      <c r="B67" s="37">
        <v>1329.0</v>
      </c>
      <c r="C67" s="37">
        <v>14045.0</v>
      </c>
      <c r="D67" s="37">
        <v>77338.0</v>
      </c>
      <c r="E67" s="37">
        <v>14616.0</v>
      </c>
      <c r="F67" s="37">
        <v>107328.0</v>
      </c>
      <c r="G67" s="37"/>
    </row>
    <row r="68" ht="15.75" customHeight="1">
      <c r="A68" s="11" t="s">
        <v>1490</v>
      </c>
      <c r="B68" s="37">
        <v>5.0</v>
      </c>
      <c r="C68" s="37">
        <v>17151.0</v>
      </c>
      <c r="D68" s="37">
        <v>65066.0</v>
      </c>
      <c r="E68" s="37">
        <v>23319.0</v>
      </c>
      <c r="F68" s="37">
        <v>105541.0</v>
      </c>
      <c r="G68" s="37"/>
    </row>
    <row r="69" ht="15.75" customHeight="1">
      <c r="A69" s="11" t="s">
        <v>1491</v>
      </c>
      <c r="B69" s="37">
        <v>15.0</v>
      </c>
      <c r="C69" s="37">
        <v>17739.0</v>
      </c>
      <c r="D69" s="37">
        <v>66573.0</v>
      </c>
      <c r="E69" s="37">
        <v>9819.0</v>
      </c>
      <c r="F69" s="37">
        <v>94146.0</v>
      </c>
      <c r="G69" s="37"/>
    </row>
    <row r="70" ht="15.75" customHeight="1">
      <c r="A70" s="11" t="s">
        <v>1492</v>
      </c>
      <c r="B70" s="37"/>
      <c r="C70" s="37">
        <v>13622.0</v>
      </c>
      <c r="D70" s="37">
        <v>60296.0</v>
      </c>
      <c r="E70" s="37">
        <v>14574.0</v>
      </c>
      <c r="F70" s="37">
        <v>88492.0</v>
      </c>
      <c r="G70" s="37"/>
    </row>
    <row r="71" ht="15.75" customHeight="1">
      <c r="A71" s="11" t="s">
        <v>1493</v>
      </c>
      <c r="B71" s="37">
        <v>975.0</v>
      </c>
      <c r="C71" s="37">
        <v>17940.0</v>
      </c>
      <c r="D71" s="37">
        <v>56073.0</v>
      </c>
      <c r="E71" s="37">
        <v>12304.0</v>
      </c>
      <c r="F71" s="37">
        <v>87292.0</v>
      </c>
      <c r="G71" s="37"/>
    </row>
    <row r="72" ht="15.75" customHeight="1">
      <c r="A72" s="11" t="s">
        <v>1494</v>
      </c>
      <c r="B72" s="37">
        <v>32.0</v>
      </c>
      <c r="C72" s="37">
        <v>558.0</v>
      </c>
      <c r="D72" s="37">
        <v>34801.0</v>
      </c>
      <c r="E72" s="37">
        <v>45905.0</v>
      </c>
      <c r="F72" s="37">
        <v>81296.0</v>
      </c>
      <c r="G72" s="37"/>
    </row>
    <row r="73" ht="15.75" customHeight="1">
      <c r="A73" s="11" t="s">
        <v>1495</v>
      </c>
      <c r="B73" s="37">
        <v>415.0</v>
      </c>
      <c r="C73" s="37">
        <v>10540.0</v>
      </c>
      <c r="D73" s="37">
        <v>53201.0</v>
      </c>
      <c r="E73" s="37">
        <v>16841.0</v>
      </c>
      <c r="F73" s="37">
        <v>80997.0</v>
      </c>
      <c r="G73" s="37"/>
    </row>
    <row r="74" ht="15.75" customHeight="1">
      <c r="A74" s="11" t="s">
        <v>1496</v>
      </c>
      <c r="B74" s="37">
        <v>1811.0</v>
      </c>
      <c r="C74" s="37">
        <v>17551.0</v>
      </c>
      <c r="D74" s="37">
        <v>49692.0</v>
      </c>
      <c r="E74" s="37">
        <v>10069.0</v>
      </c>
      <c r="F74" s="37">
        <v>79123.0</v>
      </c>
      <c r="G74" s="37"/>
    </row>
    <row r="75" ht="15.75" customHeight="1">
      <c r="A75" s="11" t="s">
        <v>1497</v>
      </c>
      <c r="B75" s="37">
        <v>96.0</v>
      </c>
      <c r="C75" s="37">
        <v>53138.0</v>
      </c>
      <c r="D75" s="37">
        <v>19149.0</v>
      </c>
      <c r="E75" s="37">
        <v>2399.0</v>
      </c>
      <c r="F75" s="37">
        <v>74782.0</v>
      </c>
      <c r="G75" s="37"/>
    </row>
    <row r="76" ht="15.75" customHeight="1">
      <c r="A76" s="11" t="s">
        <v>1498</v>
      </c>
      <c r="B76" s="37">
        <v>1546.0</v>
      </c>
      <c r="C76" s="37">
        <v>20088.0</v>
      </c>
      <c r="D76" s="37">
        <v>44503.0</v>
      </c>
      <c r="E76" s="37">
        <v>5960.0</v>
      </c>
      <c r="F76" s="37">
        <v>72097.0</v>
      </c>
      <c r="G76" s="37"/>
    </row>
    <row r="77" ht="15.75" customHeight="1">
      <c r="A77" s="11" t="s">
        <v>1499</v>
      </c>
      <c r="B77" s="37">
        <v>162.0</v>
      </c>
      <c r="C77" s="37">
        <v>12320.0</v>
      </c>
      <c r="D77" s="37">
        <v>47925.0</v>
      </c>
      <c r="E77" s="37">
        <v>10537.0</v>
      </c>
      <c r="F77" s="37">
        <v>70944.0</v>
      </c>
      <c r="G77" s="37"/>
    </row>
    <row r="78" ht="15.75" customHeight="1">
      <c r="A78" s="11" t="s">
        <v>1500</v>
      </c>
      <c r="B78" s="37">
        <v>4.0</v>
      </c>
      <c r="C78" s="37">
        <v>2876.0</v>
      </c>
      <c r="D78" s="37">
        <v>63523.0</v>
      </c>
      <c r="E78" s="37">
        <v>2767.0</v>
      </c>
      <c r="F78" s="37">
        <v>69170.0</v>
      </c>
      <c r="G78" s="37"/>
    </row>
    <row r="79" ht="15.75" customHeight="1">
      <c r="A79" s="11" t="s">
        <v>1501</v>
      </c>
      <c r="B79" s="37">
        <v>720.0</v>
      </c>
      <c r="C79" s="37">
        <v>15965.0</v>
      </c>
      <c r="D79" s="37">
        <v>44478.0</v>
      </c>
      <c r="E79" s="37">
        <v>7670.0</v>
      </c>
      <c r="F79" s="37">
        <v>68833.0</v>
      </c>
      <c r="G79" s="37"/>
    </row>
    <row r="80" ht="15.75" customHeight="1">
      <c r="A80" s="11" t="s">
        <v>1502</v>
      </c>
      <c r="B80" s="37"/>
      <c r="C80" s="37">
        <v>34623.0</v>
      </c>
      <c r="D80" s="37">
        <v>34023.0</v>
      </c>
      <c r="E80" s="37"/>
      <c r="F80" s="37">
        <v>68646.0</v>
      </c>
      <c r="G80" s="37"/>
    </row>
    <row r="81" ht="15.75" customHeight="1">
      <c r="A81" s="11" t="s">
        <v>1503</v>
      </c>
      <c r="B81" s="37">
        <v>410.0</v>
      </c>
      <c r="C81" s="37">
        <v>8971.0</v>
      </c>
      <c r="D81" s="37">
        <v>44792.0</v>
      </c>
      <c r="E81" s="37">
        <v>13064.0</v>
      </c>
      <c r="F81" s="37">
        <v>67237.0</v>
      </c>
      <c r="G81" s="37"/>
    </row>
    <row r="82" ht="15.75" customHeight="1">
      <c r="A82" s="11" t="s">
        <v>1504</v>
      </c>
      <c r="B82" s="37">
        <v>773.0</v>
      </c>
      <c r="C82" s="37">
        <v>7867.0</v>
      </c>
      <c r="D82" s="37">
        <v>26604.0</v>
      </c>
      <c r="E82" s="37">
        <v>29628.0</v>
      </c>
      <c r="F82" s="37">
        <v>64872.0</v>
      </c>
      <c r="G82" s="37"/>
    </row>
    <row r="83" ht="15.75" customHeight="1">
      <c r="A83" s="11" t="s">
        <v>1505</v>
      </c>
      <c r="B83" s="37">
        <v>345.0</v>
      </c>
      <c r="C83" s="37">
        <v>10731.0</v>
      </c>
      <c r="D83" s="37">
        <v>41611.0</v>
      </c>
      <c r="E83" s="37">
        <v>11596.0</v>
      </c>
      <c r="F83" s="37">
        <v>64283.0</v>
      </c>
      <c r="G83" s="37"/>
    </row>
    <row r="84" ht="15.75" customHeight="1">
      <c r="A84" s="11" t="s">
        <v>1506</v>
      </c>
      <c r="B84" s="37">
        <v>529.0</v>
      </c>
      <c r="C84" s="37">
        <v>8824.0</v>
      </c>
      <c r="D84" s="37">
        <v>42828.0</v>
      </c>
      <c r="E84" s="37">
        <v>11014.0</v>
      </c>
      <c r="F84" s="37">
        <v>63195.0</v>
      </c>
      <c r="G84" s="37"/>
    </row>
    <row r="85" ht="15.75" customHeight="1">
      <c r="A85" s="11" t="s">
        <v>1507</v>
      </c>
      <c r="B85" s="37">
        <v>47.0</v>
      </c>
      <c r="C85" s="37">
        <v>15358.0</v>
      </c>
      <c r="D85" s="37">
        <v>38730.0</v>
      </c>
      <c r="E85" s="37">
        <v>8063.0</v>
      </c>
      <c r="F85" s="37">
        <v>62198.0</v>
      </c>
      <c r="G85" s="37"/>
    </row>
    <row r="86" ht="15.75" customHeight="1">
      <c r="A86" s="11" t="s">
        <v>1508</v>
      </c>
      <c r="B86" s="37">
        <v>1159.0</v>
      </c>
      <c r="C86" s="37">
        <v>17343.0</v>
      </c>
      <c r="D86" s="37">
        <v>34767.0</v>
      </c>
      <c r="E86" s="37">
        <v>5312.0</v>
      </c>
      <c r="F86" s="37">
        <v>58581.0</v>
      </c>
      <c r="G86" s="37"/>
    </row>
    <row r="87" ht="15.75" customHeight="1">
      <c r="A87" s="11" t="s">
        <v>1509</v>
      </c>
      <c r="B87" s="37">
        <v>1446.0</v>
      </c>
      <c r="C87" s="37">
        <v>10728.0</v>
      </c>
      <c r="D87" s="37">
        <v>35256.0</v>
      </c>
      <c r="E87" s="37">
        <v>9622.0</v>
      </c>
      <c r="F87" s="37">
        <v>57052.0</v>
      </c>
      <c r="G87" s="37"/>
    </row>
    <row r="88" ht="15.75" customHeight="1">
      <c r="A88" s="11" t="s">
        <v>1510</v>
      </c>
      <c r="B88" s="37">
        <v>304.0</v>
      </c>
      <c r="C88" s="37">
        <v>9842.0</v>
      </c>
      <c r="D88" s="37">
        <v>39736.0</v>
      </c>
      <c r="E88" s="37">
        <v>6102.0</v>
      </c>
      <c r="F88" s="37">
        <v>55984.0</v>
      </c>
      <c r="G88" s="37"/>
    </row>
    <row r="89" ht="15.75" customHeight="1">
      <c r="A89" s="11" t="s">
        <v>1511</v>
      </c>
      <c r="B89" s="37">
        <v>439.0</v>
      </c>
      <c r="C89" s="37">
        <v>10603.0</v>
      </c>
      <c r="D89" s="37">
        <v>33571.0</v>
      </c>
      <c r="E89" s="37">
        <v>11163.0</v>
      </c>
      <c r="F89" s="37">
        <v>55776.0</v>
      </c>
      <c r="G89" s="37"/>
    </row>
    <row r="90" ht="15.75" customHeight="1">
      <c r="A90" s="11" t="s">
        <v>1512</v>
      </c>
      <c r="B90" s="37">
        <v>575.0</v>
      </c>
      <c r="C90" s="37">
        <v>9034.0</v>
      </c>
      <c r="D90" s="37">
        <v>27392.0</v>
      </c>
      <c r="E90" s="37">
        <v>18755.0</v>
      </c>
      <c r="F90" s="37">
        <v>55756.0</v>
      </c>
      <c r="G90" s="37"/>
    </row>
    <row r="91" ht="15.75" customHeight="1">
      <c r="A91" s="11" t="s">
        <v>1513</v>
      </c>
      <c r="B91" s="37">
        <v>421.0</v>
      </c>
      <c r="C91" s="37">
        <v>9830.0</v>
      </c>
      <c r="D91" s="37">
        <v>40524.0</v>
      </c>
      <c r="E91" s="37">
        <v>3449.0</v>
      </c>
      <c r="F91" s="37">
        <v>54224.0</v>
      </c>
      <c r="G91" s="37"/>
    </row>
    <row r="92" ht="15.75" customHeight="1">
      <c r="A92" s="11" t="s">
        <v>1514</v>
      </c>
      <c r="B92" s="37">
        <v>28.0</v>
      </c>
      <c r="C92" s="37">
        <v>7039.0</v>
      </c>
      <c r="D92" s="37">
        <v>40208.0</v>
      </c>
      <c r="E92" s="37">
        <v>6786.0</v>
      </c>
      <c r="F92" s="37">
        <v>54061.0</v>
      </c>
      <c r="G92" s="37"/>
    </row>
    <row r="93" ht="15.75" customHeight="1">
      <c r="A93" s="11" t="s">
        <v>1515</v>
      </c>
      <c r="B93" s="37">
        <v>610.0</v>
      </c>
      <c r="C93" s="37">
        <v>8616.0</v>
      </c>
      <c r="D93" s="37">
        <v>40363.0</v>
      </c>
      <c r="E93" s="37">
        <v>3529.0</v>
      </c>
      <c r="F93" s="37">
        <v>53118.0</v>
      </c>
      <c r="G93" s="37"/>
    </row>
    <row r="94" ht="15.75" customHeight="1">
      <c r="A94" s="11" t="s">
        <v>1516</v>
      </c>
      <c r="B94" s="37">
        <v>724.0</v>
      </c>
      <c r="C94" s="37">
        <v>12122.0</v>
      </c>
      <c r="D94" s="37">
        <v>34100.0</v>
      </c>
      <c r="E94" s="37">
        <v>5641.0</v>
      </c>
      <c r="F94" s="37">
        <v>52587.0</v>
      </c>
      <c r="G94" s="37"/>
    </row>
    <row r="95" ht="15.75" customHeight="1">
      <c r="A95" s="11" t="s">
        <v>1517</v>
      </c>
      <c r="B95" s="37">
        <v>203.0</v>
      </c>
      <c r="C95" s="37">
        <v>8225.0</v>
      </c>
      <c r="D95" s="37">
        <v>34903.0</v>
      </c>
      <c r="E95" s="37">
        <v>8531.0</v>
      </c>
      <c r="F95" s="37">
        <v>51862.0</v>
      </c>
      <c r="G95" s="37"/>
    </row>
    <row r="96" ht="15.75" customHeight="1">
      <c r="A96" s="11" t="s">
        <v>1518</v>
      </c>
      <c r="B96" s="37">
        <v>305.0</v>
      </c>
      <c r="C96" s="37">
        <v>12650.0</v>
      </c>
      <c r="D96" s="37">
        <v>34004.0</v>
      </c>
      <c r="E96" s="37">
        <v>3326.0</v>
      </c>
      <c r="F96" s="37">
        <v>50285.0</v>
      </c>
      <c r="G96" s="37"/>
    </row>
    <row r="97" ht="15.75" customHeight="1">
      <c r="A97" s="11" t="s">
        <v>1519</v>
      </c>
      <c r="B97" s="37">
        <v>1414.0</v>
      </c>
      <c r="C97" s="37">
        <v>13109.0</v>
      </c>
      <c r="D97" s="37">
        <v>30092.0</v>
      </c>
      <c r="E97" s="37">
        <v>4951.0</v>
      </c>
      <c r="F97" s="37">
        <v>49566.0</v>
      </c>
      <c r="G97" s="37"/>
    </row>
    <row r="98" ht="15.75" customHeight="1">
      <c r="A98" s="11" t="s">
        <v>1520</v>
      </c>
      <c r="B98" s="37">
        <v>638.0</v>
      </c>
      <c r="C98" s="37">
        <v>7703.0</v>
      </c>
      <c r="D98" s="37">
        <v>34747.0</v>
      </c>
      <c r="E98" s="37">
        <v>6115.0</v>
      </c>
      <c r="F98" s="37">
        <v>49203.0</v>
      </c>
      <c r="G98" s="37"/>
    </row>
    <row r="99" ht="15.75" customHeight="1">
      <c r="A99" s="11" t="s">
        <v>1521</v>
      </c>
      <c r="B99" s="37">
        <v>84.0</v>
      </c>
      <c r="C99" s="37">
        <v>131.0</v>
      </c>
      <c r="D99" s="37">
        <v>46676.0</v>
      </c>
      <c r="E99" s="37">
        <v>2151.0</v>
      </c>
      <c r="F99" s="37">
        <v>49042.0</v>
      </c>
      <c r="G99" s="37"/>
    </row>
    <row r="100" ht="15.75" customHeight="1">
      <c r="A100" s="11" t="s">
        <v>1522</v>
      </c>
      <c r="B100" s="37">
        <v>65.0</v>
      </c>
      <c r="C100" s="37">
        <v>18399.0</v>
      </c>
      <c r="D100" s="37">
        <v>23044.0</v>
      </c>
      <c r="E100" s="37">
        <v>7493.0</v>
      </c>
      <c r="F100" s="37">
        <v>49001.0</v>
      </c>
      <c r="G100" s="37"/>
    </row>
    <row r="101" ht="15.75" customHeight="1">
      <c r="A101" s="11" t="s">
        <v>1523</v>
      </c>
      <c r="B101" s="37">
        <v>48.0</v>
      </c>
      <c r="C101" s="37">
        <v>42826.0</v>
      </c>
      <c r="D101" s="37">
        <v>3899.0</v>
      </c>
      <c r="E101" s="37">
        <v>611.0</v>
      </c>
      <c r="F101" s="37">
        <v>47384.0</v>
      </c>
      <c r="G101" s="37"/>
    </row>
    <row r="102" ht="15.75" customHeight="1">
      <c r="A102" s="11" t="s">
        <v>1524</v>
      </c>
      <c r="B102" s="37">
        <v>285.0</v>
      </c>
      <c r="C102" s="37">
        <v>8606.0</v>
      </c>
      <c r="D102" s="37">
        <v>34155.0</v>
      </c>
      <c r="E102" s="37">
        <v>4101.0</v>
      </c>
      <c r="F102" s="37">
        <v>47147.0</v>
      </c>
      <c r="G102" s="37"/>
    </row>
    <row r="103" ht="15.75" customHeight="1">
      <c r="A103" s="11" t="s">
        <v>1525</v>
      </c>
      <c r="B103" s="37">
        <v>206.0</v>
      </c>
      <c r="C103" s="37">
        <v>2571.0</v>
      </c>
      <c r="D103" s="37">
        <v>16498.0</v>
      </c>
      <c r="E103" s="37">
        <v>25563.0</v>
      </c>
      <c r="F103" s="37">
        <v>44838.0</v>
      </c>
      <c r="G103" s="37"/>
    </row>
    <row r="104" ht="15.75" customHeight="1">
      <c r="A104" s="11" t="s">
        <v>1526</v>
      </c>
      <c r="B104" s="37"/>
      <c r="C104" s="37">
        <v>6834.0</v>
      </c>
      <c r="D104" s="37">
        <v>29263.0</v>
      </c>
      <c r="E104" s="37">
        <v>6628.0</v>
      </c>
      <c r="F104" s="37">
        <v>42725.0</v>
      </c>
      <c r="G104" s="37"/>
    </row>
    <row r="105" ht="15.75" customHeight="1">
      <c r="A105" s="11" t="s">
        <v>1527</v>
      </c>
      <c r="B105" s="37">
        <v>4.0</v>
      </c>
      <c r="C105" s="37">
        <v>657.0</v>
      </c>
      <c r="D105" s="37">
        <v>1846.0</v>
      </c>
      <c r="E105" s="37">
        <v>39808.0</v>
      </c>
      <c r="F105" s="37">
        <v>42315.0</v>
      </c>
      <c r="G105" s="37"/>
    </row>
    <row r="106" ht="15.75" customHeight="1">
      <c r="A106" s="11" t="s">
        <v>1528</v>
      </c>
      <c r="B106" s="37"/>
      <c r="C106" s="37">
        <v>143.0</v>
      </c>
      <c r="D106" s="37">
        <v>40397.0</v>
      </c>
      <c r="E106" s="37">
        <v>2.0</v>
      </c>
      <c r="F106" s="37">
        <v>40542.0</v>
      </c>
      <c r="G106" s="37"/>
    </row>
    <row r="107" ht="15.75" customHeight="1">
      <c r="A107" s="11" t="s">
        <v>1529</v>
      </c>
      <c r="B107" s="37">
        <v>30.0</v>
      </c>
      <c r="C107" s="37">
        <v>4802.0</v>
      </c>
      <c r="D107" s="37">
        <v>30632.0</v>
      </c>
      <c r="E107" s="37">
        <v>5063.0</v>
      </c>
      <c r="F107" s="37">
        <v>40527.0</v>
      </c>
      <c r="G107" s="37"/>
    </row>
    <row r="108" ht="15.75" customHeight="1">
      <c r="A108" s="11" t="s">
        <v>1530</v>
      </c>
      <c r="B108" s="37">
        <v>20000.0</v>
      </c>
      <c r="C108" s="37">
        <v>20095.0</v>
      </c>
      <c r="D108" s="37">
        <v>84.0</v>
      </c>
      <c r="E108" s="37"/>
      <c r="F108" s="37">
        <v>40179.0</v>
      </c>
      <c r="G108" s="37"/>
    </row>
    <row r="109" ht="15.75" customHeight="1">
      <c r="A109" s="11" t="s">
        <v>1531</v>
      </c>
      <c r="B109" s="37">
        <v>129.0</v>
      </c>
      <c r="C109" s="37">
        <v>8222.0</v>
      </c>
      <c r="D109" s="37">
        <v>26366.0</v>
      </c>
      <c r="E109" s="37">
        <v>5167.0</v>
      </c>
      <c r="F109" s="37">
        <v>39884.0</v>
      </c>
      <c r="G109" s="37"/>
    </row>
    <row r="110" ht="15.75" customHeight="1">
      <c r="A110" s="11" t="s">
        <v>1532</v>
      </c>
      <c r="B110" s="37">
        <v>225.0</v>
      </c>
      <c r="C110" s="37">
        <v>8108.0</v>
      </c>
      <c r="D110" s="37">
        <v>21658.0</v>
      </c>
      <c r="E110" s="37">
        <v>8181.0</v>
      </c>
      <c r="F110" s="37">
        <v>38172.0</v>
      </c>
      <c r="G110" s="37"/>
    </row>
    <row r="111" ht="15.75" customHeight="1">
      <c r="A111" s="11" t="s">
        <v>1533</v>
      </c>
      <c r="B111" s="37"/>
      <c r="C111" s="37">
        <v>12.0</v>
      </c>
      <c r="D111" s="37">
        <v>38081.0</v>
      </c>
      <c r="E111" s="37">
        <v>70.0</v>
      </c>
      <c r="F111" s="37">
        <v>38163.0</v>
      </c>
      <c r="G111" s="37"/>
    </row>
    <row r="112" ht="15.75" customHeight="1">
      <c r="A112" s="11" t="s">
        <v>1534</v>
      </c>
      <c r="B112" s="37">
        <v>77.0</v>
      </c>
      <c r="C112" s="37">
        <v>2522.0</v>
      </c>
      <c r="D112" s="37">
        <v>32595.0</v>
      </c>
      <c r="E112" s="37">
        <v>2760.0</v>
      </c>
      <c r="F112" s="37">
        <v>37954.0</v>
      </c>
      <c r="G112" s="37"/>
    </row>
    <row r="113" ht="15.75" customHeight="1">
      <c r="A113" s="11" t="s">
        <v>1535</v>
      </c>
      <c r="B113" s="37">
        <v>305.0</v>
      </c>
      <c r="C113" s="37">
        <v>7914.0</v>
      </c>
      <c r="D113" s="37">
        <v>25056.0</v>
      </c>
      <c r="E113" s="37">
        <v>4674.0</v>
      </c>
      <c r="F113" s="37">
        <v>37949.0</v>
      </c>
      <c r="G113" s="37"/>
    </row>
    <row r="114" ht="15.75" customHeight="1">
      <c r="A114" s="11" t="s">
        <v>1536</v>
      </c>
      <c r="B114" s="37"/>
      <c r="C114" s="37"/>
      <c r="D114" s="37">
        <v>35387.0</v>
      </c>
      <c r="E114" s="37"/>
      <c r="F114" s="37">
        <v>35387.0</v>
      </c>
      <c r="G114" s="37"/>
    </row>
    <row r="115" ht="15.75" customHeight="1">
      <c r="A115" s="11" t="s">
        <v>1537</v>
      </c>
      <c r="B115" s="37">
        <v>329.0</v>
      </c>
      <c r="C115" s="37">
        <v>6833.0</v>
      </c>
      <c r="D115" s="37">
        <v>20598.0</v>
      </c>
      <c r="E115" s="37">
        <v>6688.0</v>
      </c>
      <c r="F115" s="37">
        <v>34448.0</v>
      </c>
      <c r="G115" s="37"/>
    </row>
    <row r="116" ht="15.75" customHeight="1">
      <c r="A116" s="11" t="s">
        <v>1538</v>
      </c>
      <c r="B116" s="37">
        <v>60.0</v>
      </c>
      <c r="C116" s="37">
        <v>5837.0</v>
      </c>
      <c r="D116" s="37">
        <v>23776.0</v>
      </c>
      <c r="E116" s="37">
        <v>4090.0</v>
      </c>
      <c r="F116" s="37">
        <v>33763.0</v>
      </c>
      <c r="G116" s="37"/>
    </row>
    <row r="117" ht="15.75" customHeight="1">
      <c r="A117" s="11" t="s">
        <v>1539</v>
      </c>
      <c r="B117" s="37">
        <v>40.0</v>
      </c>
      <c r="C117" s="37">
        <v>4523.0</v>
      </c>
      <c r="D117" s="37">
        <v>25511.0</v>
      </c>
      <c r="E117" s="37">
        <v>3403.0</v>
      </c>
      <c r="F117" s="37">
        <v>33477.0</v>
      </c>
      <c r="G117" s="37"/>
    </row>
    <row r="118" ht="15.75" customHeight="1">
      <c r="A118" s="11" t="s">
        <v>1540</v>
      </c>
      <c r="B118" s="37">
        <v>404.0</v>
      </c>
      <c r="C118" s="37">
        <v>6843.0</v>
      </c>
      <c r="D118" s="37">
        <v>20639.0</v>
      </c>
      <c r="E118" s="37">
        <v>4987.0</v>
      </c>
      <c r="F118" s="37">
        <v>32873.0</v>
      </c>
      <c r="G118" s="37"/>
    </row>
    <row r="119" ht="15.75" customHeight="1">
      <c r="A119" s="11" t="s">
        <v>1541</v>
      </c>
      <c r="B119" s="37">
        <v>3.0</v>
      </c>
      <c r="C119" s="37">
        <v>1598.0</v>
      </c>
      <c r="D119" s="37">
        <v>18462.0</v>
      </c>
      <c r="E119" s="37">
        <v>11014.0</v>
      </c>
      <c r="F119" s="37">
        <v>31077.0</v>
      </c>
      <c r="G119" s="37"/>
    </row>
    <row r="120" ht="15.75" customHeight="1">
      <c r="A120" s="11" t="s">
        <v>1542</v>
      </c>
      <c r="B120" s="37">
        <v>163.0</v>
      </c>
      <c r="C120" s="37">
        <v>4047.0</v>
      </c>
      <c r="D120" s="37">
        <v>21402.0</v>
      </c>
      <c r="E120" s="37">
        <v>4116.0</v>
      </c>
      <c r="F120" s="37">
        <v>29728.0</v>
      </c>
      <c r="G120" s="37"/>
    </row>
    <row r="121" ht="15.75" customHeight="1">
      <c r="A121" s="11" t="s">
        <v>1543</v>
      </c>
      <c r="B121" s="37">
        <v>183.0</v>
      </c>
      <c r="C121" s="37">
        <v>4870.0</v>
      </c>
      <c r="D121" s="37">
        <v>20005.0</v>
      </c>
      <c r="E121" s="37">
        <v>4416.0</v>
      </c>
      <c r="F121" s="37">
        <v>29474.0</v>
      </c>
      <c r="G121" s="37"/>
    </row>
    <row r="122" ht="15.75" customHeight="1">
      <c r="A122" s="11" t="s">
        <v>1544</v>
      </c>
      <c r="B122" s="37">
        <v>85.0</v>
      </c>
      <c r="C122" s="37">
        <v>4365.0</v>
      </c>
      <c r="D122" s="37">
        <v>21020.0</v>
      </c>
      <c r="E122" s="37">
        <v>3243.0</v>
      </c>
      <c r="F122" s="37">
        <v>28713.0</v>
      </c>
      <c r="G122" s="37"/>
    </row>
    <row r="123" ht="15.75" customHeight="1">
      <c r="A123" s="11" t="s">
        <v>1545</v>
      </c>
      <c r="B123" s="37">
        <v>212.0</v>
      </c>
      <c r="C123" s="37">
        <v>4480.0</v>
      </c>
      <c r="D123" s="37">
        <v>19028.0</v>
      </c>
      <c r="E123" s="37">
        <v>4835.0</v>
      </c>
      <c r="F123" s="37">
        <v>28555.0</v>
      </c>
      <c r="G123" s="37"/>
    </row>
    <row r="124" ht="15.75" customHeight="1">
      <c r="A124" s="11" t="s">
        <v>1546</v>
      </c>
      <c r="B124" s="37">
        <v>65.0</v>
      </c>
      <c r="C124" s="37">
        <v>4825.0</v>
      </c>
      <c r="D124" s="37">
        <v>19444.0</v>
      </c>
      <c r="E124" s="37">
        <v>3806.0</v>
      </c>
      <c r="F124" s="37">
        <v>28140.0</v>
      </c>
      <c r="G124" s="37"/>
    </row>
    <row r="125" ht="15.75" customHeight="1">
      <c r="A125" s="11" t="s">
        <v>1547</v>
      </c>
      <c r="B125" s="37"/>
      <c r="C125" s="37">
        <v>4800.0</v>
      </c>
      <c r="D125" s="37">
        <v>18660.0</v>
      </c>
      <c r="E125" s="37">
        <v>2431.0</v>
      </c>
      <c r="F125" s="37">
        <v>25891.0</v>
      </c>
      <c r="G125" s="37"/>
    </row>
    <row r="126" ht="15.75" customHeight="1">
      <c r="A126" s="11" t="s">
        <v>1548</v>
      </c>
      <c r="B126" s="37">
        <v>157.0</v>
      </c>
      <c r="C126" s="37">
        <v>3362.0</v>
      </c>
      <c r="D126" s="37">
        <v>15999.0</v>
      </c>
      <c r="E126" s="37">
        <v>6342.0</v>
      </c>
      <c r="F126" s="37">
        <v>25860.0</v>
      </c>
      <c r="G126" s="37"/>
    </row>
    <row r="127" ht="15.75" customHeight="1">
      <c r="A127" s="11" t="s">
        <v>1549</v>
      </c>
      <c r="B127" s="37">
        <v>2.0</v>
      </c>
      <c r="C127" s="37">
        <v>1738.0</v>
      </c>
      <c r="D127" s="37">
        <v>21585.0</v>
      </c>
      <c r="E127" s="37">
        <v>1821.0</v>
      </c>
      <c r="F127" s="37">
        <v>25146.0</v>
      </c>
      <c r="G127" s="37"/>
    </row>
    <row r="128" ht="15.75" customHeight="1">
      <c r="A128" s="11" t="s">
        <v>1550</v>
      </c>
      <c r="B128" s="37">
        <v>811.0</v>
      </c>
      <c r="C128" s="37">
        <v>5419.0</v>
      </c>
      <c r="D128" s="37">
        <v>14620.0</v>
      </c>
      <c r="E128" s="37">
        <v>2762.0</v>
      </c>
      <c r="F128" s="37">
        <v>23612.0</v>
      </c>
      <c r="G128" s="37"/>
    </row>
    <row r="129" ht="15.75" customHeight="1">
      <c r="A129" s="11" t="s">
        <v>1551</v>
      </c>
      <c r="B129" s="37">
        <v>8.0</v>
      </c>
      <c r="C129" s="37">
        <v>1486.0</v>
      </c>
      <c r="D129" s="37">
        <v>21923.0</v>
      </c>
      <c r="E129" s="37">
        <v>91.0</v>
      </c>
      <c r="F129" s="37">
        <v>23508.0</v>
      </c>
      <c r="G129" s="37"/>
    </row>
    <row r="130" ht="15.75" customHeight="1">
      <c r="A130" s="11" t="s">
        <v>1552</v>
      </c>
      <c r="B130" s="37">
        <v>207.0</v>
      </c>
      <c r="C130" s="37">
        <v>4355.0</v>
      </c>
      <c r="D130" s="37">
        <v>13324.0</v>
      </c>
      <c r="E130" s="37">
        <v>5195.0</v>
      </c>
      <c r="F130" s="37">
        <v>23081.0</v>
      </c>
      <c r="G130" s="37"/>
    </row>
    <row r="131" ht="15.75" customHeight="1">
      <c r="A131" s="11" t="s">
        <v>1553</v>
      </c>
      <c r="B131" s="37"/>
      <c r="C131" s="37">
        <v>107.0</v>
      </c>
      <c r="D131" s="37">
        <v>22270.0</v>
      </c>
      <c r="E131" s="37">
        <v>136.0</v>
      </c>
      <c r="F131" s="37">
        <v>22513.0</v>
      </c>
      <c r="G131" s="37"/>
    </row>
    <row r="132" ht="15.75" customHeight="1">
      <c r="A132" s="11" t="s">
        <v>1554</v>
      </c>
      <c r="B132" s="37">
        <v>234.0</v>
      </c>
      <c r="C132" s="37">
        <v>4211.0</v>
      </c>
      <c r="D132" s="37">
        <v>14779.0</v>
      </c>
      <c r="E132" s="37">
        <v>2987.0</v>
      </c>
      <c r="F132" s="37">
        <v>22211.0</v>
      </c>
      <c r="G132" s="37"/>
    </row>
    <row r="133" ht="15.75" customHeight="1">
      <c r="A133" s="11" t="s">
        <v>1555</v>
      </c>
      <c r="B133" s="37">
        <v>715.0</v>
      </c>
      <c r="C133" s="37">
        <v>4522.0</v>
      </c>
      <c r="D133" s="37">
        <v>13210.0</v>
      </c>
      <c r="E133" s="37">
        <v>3555.0</v>
      </c>
      <c r="F133" s="37">
        <v>22002.0</v>
      </c>
      <c r="G133" s="37"/>
    </row>
    <row r="134" ht="15.75" customHeight="1">
      <c r="A134" s="11" t="s">
        <v>1556</v>
      </c>
      <c r="B134" s="37">
        <v>146.0</v>
      </c>
      <c r="C134" s="37">
        <v>4586.0</v>
      </c>
      <c r="D134" s="37">
        <v>13790.0</v>
      </c>
      <c r="E134" s="37">
        <v>3328.0</v>
      </c>
      <c r="F134" s="37">
        <v>21850.0</v>
      </c>
      <c r="G134" s="37"/>
    </row>
    <row r="135" ht="15.75" customHeight="1">
      <c r="A135" s="11" t="s">
        <v>1557</v>
      </c>
      <c r="B135" s="37">
        <v>169.0</v>
      </c>
      <c r="C135" s="37">
        <v>5504.0</v>
      </c>
      <c r="D135" s="37">
        <v>13734.0</v>
      </c>
      <c r="E135" s="37">
        <v>2314.0</v>
      </c>
      <c r="F135" s="37">
        <v>21721.0</v>
      </c>
      <c r="G135" s="37"/>
    </row>
    <row r="136" ht="15.75" customHeight="1">
      <c r="A136" s="11" t="s">
        <v>1558</v>
      </c>
      <c r="B136" s="37">
        <v>572.0</v>
      </c>
      <c r="C136" s="37">
        <v>4022.0</v>
      </c>
      <c r="D136" s="37">
        <v>13152.0</v>
      </c>
      <c r="E136" s="37">
        <v>3799.0</v>
      </c>
      <c r="F136" s="37">
        <v>21545.0</v>
      </c>
      <c r="G136" s="37"/>
    </row>
    <row r="137" ht="15.75" customHeight="1">
      <c r="A137" s="11" t="s">
        <v>1559</v>
      </c>
      <c r="B137" s="37">
        <v>91.0</v>
      </c>
      <c r="C137" s="37">
        <v>2793.0</v>
      </c>
      <c r="D137" s="37">
        <v>14653.0</v>
      </c>
      <c r="E137" s="37">
        <v>2077.0</v>
      </c>
      <c r="F137" s="37">
        <v>19614.0</v>
      </c>
      <c r="G137" s="37"/>
    </row>
    <row r="138" ht="15.75" customHeight="1">
      <c r="A138" s="11" t="s">
        <v>1560</v>
      </c>
      <c r="B138" s="37">
        <v>95.0</v>
      </c>
      <c r="C138" s="37">
        <v>3321.0</v>
      </c>
      <c r="D138" s="37">
        <v>12688.0</v>
      </c>
      <c r="E138" s="37">
        <v>3068.0</v>
      </c>
      <c r="F138" s="37">
        <v>19172.0</v>
      </c>
      <c r="G138" s="37"/>
    </row>
    <row r="139" ht="15.75" customHeight="1">
      <c r="A139" s="11" t="s">
        <v>1561</v>
      </c>
      <c r="B139" s="37"/>
      <c r="C139" s="37">
        <v>1152.0</v>
      </c>
      <c r="D139" s="37">
        <v>14342.0</v>
      </c>
      <c r="E139" s="37">
        <v>3177.0</v>
      </c>
      <c r="F139" s="37">
        <v>18671.0</v>
      </c>
      <c r="G139" s="37"/>
    </row>
    <row r="140" ht="15.75" customHeight="1">
      <c r="A140" s="11" t="s">
        <v>1562</v>
      </c>
      <c r="B140" s="37"/>
      <c r="C140" s="37">
        <v>2285.0</v>
      </c>
      <c r="D140" s="37">
        <v>14730.0</v>
      </c>
      <c r="E140" s="37">
        <v>1561.0</v>
      </c>
      <c r="F140" s="37">
        <v>18576.0</v>
      </c>
      <c r="G140" s="37"/>
    </row>
    <row r="141" ht="15.75" customHeight="1">
      <c r="A141" s="11" t="s">
        <v>1563</v>
      </c>
      <c r="B141" s="37">
        <v>57.0</v>
      </c>
      <c r="C141" s="37">
        <v>6719.0</v>
      </c>
      <c r="D141" s="37">
        <v>11467.0</v>
      </c>
      <c r="E141" s="37">
        <v>80.0</v>
      </c>
      <c r="F141" s="37">
        <v>18323.0</v>
      </c>
      <c r="G141" s="37"/>
    </row>
    <row r="142" ht="15.75" customHeight="1">
      <c r="A142" s="11" t="s">
        <v>1564</v>
      </c>
      <c r="B142" s="37">
        <v>352.0</v>
      </c>
      <c r="C142" s="37">
        <v>5129.0</v>
      </c>
      <c r="D142" s="37">
        <v>10816.0</v>
      </c>
      <c r="E142" s="37">
        <v>1749.0</v>
      </c>
      <c r="F142" s="37">
        <v>18046.0</v>
      </c>
      <c r="G142" s="37"/>
    </row>
    <row r="143" ht="15.75" customHeight="1">
      <c r="A143" s="11" t="s">
        <v>1565</v>
      </c>
      <c r="B143" s="37">
        <v>31.0</v>
      </c>
      <c r="C143" s="37">
        <v>2137.0</v>
      </c>
      <c r="D143" s="37">
        <v>14460.0</v>
      </c>
      <c r="E143" s="37">
        <v>1034.0</v>
      </c>
      <c r="F143" s="37">
        <v>17662.0</v>
      </c>
      <c r="G143" s="37"/>
    </row>
    <row r="144" ht="15.75" customHeight="1">
      <c r="A144" s="11" t="s">
        <v>1566</v>
      </c>
      <c r="B144" s="37">
        <v>330.0</v>
      </c>
      <c r="C144" s="37">
        <v>3183.0</v>
      </c>
      <c r="D144" s="37">
        <v>11207.0</v>
      </c>
      <c r="E144" s="37">
        <v>2708.0</v>
      </c>
      <c r="F144" s="37">
        <v>17428.0</v>
      </c>
      <c r="G144" s="37"/>
    </row>
    <row r="145" ht="15.75" customHeight="1">
      <c r="A145" s="11" t="s">
        <v>1567</v>
      </c>
      <c r="B145" s="37">
        <v>410.0</v>
      </c>
      <c r="C145" s="37">
        <v>3481.0</v>
      </c>
      <c r="D145" s="37">
        <v>11834.0</v>
      </c>
      <c r="E145" s="37">
        <v>1587.0</v>
      </c>
      <c r="F145" s="37">
        <v>17312.0</v>
      </c>
      <c r="G145" s="37"/>
    </row>
    <row r="146" ht="15.75" customHeight="1">
      <c r="A146" s="11" t="s">
        <v>1568</v>
      </c>
      <c r="B146" s="37"/>
      <c r="C146" s="37">
        <v>1008.0</v>
      </c>
      <c r="D146" s="37">
        <v>1341.0</v>
      </c>
      <c r="E146" s="37">
        <v>14481.0</v>
      </c>
      <c r="F146" s="37">
        <v>16830.0</v>
      </c>
      <c r="G146" s="37"/>
    </row>
    <row r="147" ht="15.75" customHeight="1">
      <c r="A147" s="11" t="s">
        <v>1569</v>
      </c>
      <c r="B147" s="37">
        <v>451.0</v>
      </c>
      <c r="C147" s="37">
        <v>4278.0</v>
      </c>
      <c r="D147" s="37">
        <v>11128.0</v>
      </c>
      <c r="E147" s="37">
        <v>834.0</v>
      </c>
      <c r="F147" s="37">
        <v>16691.0</v>
      </c>
      <c r="G147" s="37"/>
    </row>
    <row r="148" ht="15.75" customHeight="1">
      <c r="A148" s="11" t="s">
        <v>1570</v>
      </c>
      <c r="B148" s="37">
        <v>7.0</v>
      </c>
      <c r="C148" s="37">
        <v>3529.0</v>
      </c>
      <c r="D148" s="37">
        <v>11318.0</v>
      </c>
      <c r="E148" s="37">
        <v>1828.0</v>
      </c>
      <c r="F148" s="37">
        <v>16682.0</v>
      </c>
      <c r="G148" s="37"/>
    </row>
    <row r="149" ht="15.75" customHeight="1">
      <c r="A149" s="11" t="s">
        <v>1571</v>
      </c>
      <c r="B149" s="37">
        <v>137.0</v>
      </c>
      <c r="C149" s="37">
        <v>2351.0</v>
      </c>
      <c r="D149" s="37">
        <v>11203.0</v>
      </c>
      <c r="E149" s="37">
        <v>2805.0</v>
      </c>
      <c r="F149" s="37">
        <v>16496.0</v>
      </c>
      <c r="G149" s="37"/>
    </row>
    <row r="150" ht="15.75" customHeight="1">
      <c r="A150" s="11" t="s">
        <v>1572</v>
      </c>
      <c r="B150" s="37">
        <v>60.0</v>
      </c>
      <c r="C150" s="37">
        <v>898.0</v>
      </c>
      <c r="D150" s="37">
        <v>14164.0</v>
      </c>
      <c r="E150" s="37">
        <v>1183.0</v>
      </c>
      <c r="F150" s="37">
        <v>16305.0</v>
      </c>
      <c r="G150" s="37"/>
    </row>
    <row r="151" ht="15.75" customHeight="1">
      <c r="A151" s="11" t="s">
        <v>1573</v>
      </c>
      <c r="B151" s="37">
        <v>2.0</v>
      </c>
      <c r="C151" s="37">
        <v>2032.0</v>
      </c>
      <c r="D151" s="37">
        <v>11810.0</v>
      </c>
      <c r="E151" s="37">
        <v>2315.0</v>
      </c>
      <c r="F151" s="37">
        <v>16159.0</v>
      </c>
      <c r="G151" s="37"/>
    </row>
    <row r="152" ht="15.75" customHeight="1">
      <c r="A152" s="11" t="s">
        <v>1574</v>
      </c>
      <c r="B152" s="37">
        <v>241.0</v>
      </c>
      <c r="C152" s="37">
        <v>3960.0</v>
      </c>
      <c r="D152" s="37">
        <v>9760.0</v>
      </c>
      <c r="E152" s="37">
        <v>2041.0</v>
      </c>
      <c r="F152" s="37">
        <v>16002.0</v>
      </c>
      <c r="G152" s="37"/>
    </row>
    <row r="153" ht="15.75" customHeight="1">
      <c r="A153" s="11" t="s">
        <v>1575</v>
      </c>
      <c r="B153" s="37">
        <v>88.0</v>
      </c>
      <c r="C153" s="37">
        <v>3619.0</v>
      </c>
      <c r="D153" s="37">
        <v>8999.0</v>
      </c>
      <c r="E153" s="37">
        <v>2054.0</v>
      </c>
      <c r="F153" s="37">
        <v>14760.0</v>
      </c>
      <c r="G153" s="37"/>
    </row>
    <row r="154" ht="15.75" customHeight="1">
      <c r="A154" s="11" t="s">
        <v>1576</v>
      </c>
      <c r="B154" s="37">
        <v>160.0</v>
      </c>
      <c r="C154" s="37">
        <v>3265.0</v>
      </c>
      <c r="D154" s="37">
        <v>9228.0</v>
      </c>
      <c r="E154" s="37">
        <v>1783.0</v>
      </c>
      <c r="F154" s="37">
        <v>14436.0</v>
      </c>
      <c r="G154" s="37"/>
    </row>
    <row r="155" ht="15.75" customHeight="1">
      <c r="A155" s="11" t="s">
        <v>1577</v>
      </c>
      <c r="B155" s="37">
        <v>69.0</v>
      </c>
      <c r="C155" s="37">
        <v>1829.0</v>
      </c>
      <c r="D155" s="37">
        <v>10407.0</v>
      </c>
      <c r="E155" s="37">
        <v>2068.0</v>
      </c>
      <c r="F155" s="37">
        <v>14373.0</v>
      </c>
      <c r="G155" s="37"/>
    </row>
    <row r="156" ht="15.75" customHeight="1">
      <c r="A156" s="11" t="s">
        <v>1578</v>
      </c>
      <c r="B156" s="37"/>
      <c r="C156" s="37">
        <v>32.0</v>
      </c>
      <c r="D156" s="37">
        <v>14243.0</v>
      </c>
      <c r="E156" s="37">
        <v>83.0</v>
      </c>
      <c r="F156" s="37">
        <v>14358.0</v>
      </c>
      <c r="G156" s="37"/>
    </row>
    <row r="157" ht="15.75" customHeight="1">
      <c r="A157" s="11" t="s">
        <v>1579</v>
      </c>
      <c r="B157" s="37">
        <v>251.0</v>
      </c>
      <c r="C157" s="37">
        <v>2320.0</v>
      </c>
      <c r="D157" s="37">
        <v>9961.0</v>
      </c>
      <c r="E157" s="37">
        <v>1524.0</v>
      </c>
      <c r="F157" s="37">
        <v>14056.0</v>
      </c>
      <c r="G157" s="37"/>
    </row>
    <row r="158" ht="15.75" customHeight="1">
      <c r="A158" s="11" t="s">
        <v>1580</v>
      </c>
      <c r="B158" s="37">
        <v>110.0</v>
      </c>
      <c r="C158" s="37">
        <v>1824.0</v>
      </c>
      <c r="D158" s="37">
        <v>8767.0</v>
      </c>
      <c r="E158" s="37">
        <v>3129.0</v>
      </c>
      <c r="F158" s="37">
        <v>13830.0</v>
      </c>
      <c r="G158" s="37"/>
    </row>
    <row r="159" ht="15.75" customHeight="1">
      <c r="A159" s="11" t="s">
        <v>1581</v>
      </c>
      <c r="B159" s="37">
        <v>2.0</v>
      </c>
      <c r="C159" s="37">
        <v>1013.0</v>
      </c>
      <c r="D159" s="37">
        <v>10304.0</v>
      </c>
      <c r="E159" s="37">
        <v>2426.0</v>
      </c>
      <c r="F159" s="37">
        <v>13745.0</v>
      </c>
      <c r="G159" s="37"/>
    </row>
    <row r="160" ht="15.75" customHeight="1">
      <c r="A160" s="11" t="s">
        <v>1582</v>
      </c>
      <c r="B160" s="37">
        <v>100.0</v>
      </c>
      <c r="C160" s="37">
        <v>3718.0</v>
      </c>
      <c r="D160" s="37">
        <v>7525.0</v>
      </c>
      <c r="E160" s="37">
        <v>2274.0</v>
      </c>
      <c r="F160" s="37">
        <v>13617.0</v>
      </c>
      <c r="G160" s="37"/>
    </row>
    <row r="161" ht="15.75" customHeight="1">
      <c r="A161" s="11" t="s">
        <v>1583</v>
      </c>
      <c r="B161" s="37">
        <v>7.0</v>
      </c>
      <c r="C161" s="37">
        <v>1185.0</v>
      </c>
      <c r="D161" s="37">
        <v>5628.0</v>
      </c>
      <c r="E161" s="37">
        <v>6541.0</v>
      </c>
      <c r="F161" s="37">
        <v>13361.0</v>
      </c>
      <c r="G161" s="37"/>
    </row>
    <row r="162" ht="15.75" customHeight="1">
      <c r="A162" s="11" t="s">
        <v>1584</v>
      </c>
      <c r="B162" s="37">
        <v>31.0</v>
      </c>
      <c r="C162" s="37">
        <v>2355.0</v>
      </c>
      <c r="D162" s="37">
        <v>7827.0</v>
      </c>
      <c r="E162" s="37">
        <v>3001.0</v>
      </c>
      <c r="F162" s="37">
        <v>13214.0</v>
      </c>
      <c r="G162" s="37"/>
    </row>
    <row r="163" ht="15.75" customHeight="1">
      <c r="A163" s="11" t="s">
        <v>1585</v>
      </c>
      <c r="B163" s="37">
        <v>192.0</v>
      </c>
      <c r="C163" s="37">
        <v>2407.0</v>
      </c>
      <c r="D163" s="37">
        <v>8348.0</v>
      </c>
      <c r="E163" s="37">
        <v>2193.0</v>
      </c>
      <c r="F163" s="37">
        <v>13140.0</v>
      </c>
      <c r="G163" s="37"/>
    </row>
    <row r="164" ht="15.75" customHeight="1">
      <c r="A164" s="11" t="s">
        <v>1586</v>
      </c>
      <c r="B164" s="37">
        <v>4.0</v>
      </c>
      <c r="C164" s="37">
        <v>790.0</v>
      </c>
      <c r="D164" s="37">
        <v>10133.0</v>
      </c>
      <c r="E164" s="37">
        <v>1994.0</v>
      </c>
      <c r="F164" s="37">
        <v>12921.0</v>
      </c>
      <c r="G164" s="37"/>
    </row>
    <row r="165" ht="15.75" customHeight="1">
      <c r="A165" s="11" t="s">
        <v>1587</v>
      </c>
      <c r="B165" s="37">
        <v>313.0</v>
      </c>
      <c r="C165" s="37">
        <v>2617.0</v>
      </c>
      <c r="D165" s="37">
        <v>7598.0</v>
      </c>
      <c r="E165" s="37">
        <v>2240.0</v>
      </c>
      <c r="F165" s="37">
        <v>12768.0</v>
      </c>
      <c r="G165" s="37"/>
    </row>
    <row r="166" ht="15.75" customHeight="1">
      <c r="A166" s="11" t="s">
        <v>1588</v>
      </c>
      <c r="B166" s="37">
        <v>66.0</v>
      </c>
      <c r="C166" s="37">
        <v>1364.0</v>
      </c>
      <c r="D166" s="37">
        <v>9412.0</v>
      </c>
      <c r="E166" s="37">
        <v>1675.0</v>
      </c>
      <c r="F166" s="37">
        <v>12517.0</v>
      </c>
      <c r="G166" s="37"/>
    </row>
    <row r="167" ht="15.75" customHeight="1">
      <c r="A167" s="11" t="s">
        <v>1589</v>
      </c>
      <c r="B167" s="37">
        <v>112.0</v>
      </c>
      <c r="C167" s="37">
        <v>1189.0</v>
      </c>
      <c r="D167" s="37">
        <v>10627.0</v>
      </c>
      <c r="E167" s="37">
        <v>475.0</v>
      </c>
      <c r="F167" s="37">
        <v>12403.0</v>
      </c>
      <c r="G167" s="37"/>
    </row>
    <row r="168" ht="15.75" customHeight="1">
      <c r="A168" s="11" t="s">
        <v>1590</v>
      </c>
      <c r="B168" s="37">
        <v>50.0</v>
      </c>
      <c r="C168" s="37">
        <v>1830.0</v>
      </c>
      <c r="D168" s="37">
        <v>8726.0</v>
      </c>
      <c r="E168" s="37">
        <v>1683.0</v>
      </c>
      <c r="F168" s="37">
        <v>12289.0</v>
      </c>
      <c r="G168" s="37"/>
    </row>
    <row r="169" ht="15.75" customHeight="1">
      <c r="A169" s="11" t="s">
        <v>1591</v>
      </c>
      <c r="B169" s="37">
        <v>17.0</v>
      </c>
      <c r="C169" s="37">
        <v>7459.0</v>
      </c>
      <c r="D169" s="37">
        <v>4778.0</v>
      </c>
      <c r="E169" s="37">
        <v>29.0</v>
      </c>
      <c r="F169" s="37">
        <v>12283.0</v>
      </c>
      <c r="G169" s="37"/>
    </row>
    <row r="170" ht="15.75" customHeight="1">
      <c r="A170" s="11" t="s">
        <v>1592</v>
      </c>
      <c r="B170" s="37">
        <v>53.0</v>
      </c>
      <c r="C170" s="37">
        <v>1284.0</v>
      </c>
      <c r="D170" s="37">
        <v>8822.0</v>
      </c>
      <c r="E170" s="37">
        <v>2067.0</v>
      </c>
      <c r="F170" s="37">
        <v>12226.0</v>
      </c>
      <c r="G170" s="37"/>
    </row>
    <row r="171" ht="15.75" customHeight="1">
      <c r="A171" s="11" t="s">
        <v>1593</v>
      </c>
      <c r="B171" s="37">
        <v>9.0</v>
      </c>
      <c r="C171" s="37">
        <v>3136.0</v>
      </c>
      <c r="D171" s="37">
        <v>7542.0</v>
      </c>
      <c r="E171" s="37">
        <v>1406.0</v>
      </c>
      <c r="F171" s="37">
        <v>12093.0</v>
      </c>
      <c r="G171" s="37"/>
    </row>
    <row r="172" ht="15.75" customHeight="1">
      <c r="A172" s="11" t="s">
        <v>1594</v>
      </c>
      <c r="B172" s="37">
        <v>104.0</v>
      </c>
      <c r="C172" s="37">
        <v>641.0</v>
      </c>
      <c r="D172" s="37">
        <v>10180.0</v>
      </c>
      <c r="E172" s="37">
        <v>1019.0</v>
      </c>
      <c r="F172" s="37">
        <v>11944.0</v>
      </c>
      <c r="G172" s="37"/>
    </row>
    <row r="173" ht="15.75" customHeight="1">
      <c r="A173" s="11" t="s">
        <v>1595</v>
      </c>
      <c r="B173" s="37"/>
      <c r="C173" s="37">
        <v>3979.0</v>
      </c>
      <c r="D173" s="37">
        <v>7696.0</v>
      </c>
      <c r="E173" s="37">
        <v>143.0</v>
      </c>
      <c r="F173" s="37">
        <v>11818.0</v>
      </c>
      <c r="G173" s="37"/>
    </row>
    <row r="174" ht="15.75" customHeight="1">
      <c r="A174" s="11" t="s">
        <v>1596</v>
      </c>
      <c r="B174" s="37"/>
      <c r="C174" s="37">
        <v>1653.0</v>
      </c>
      <c r="D174" s="37">
        <v>8008.0</v>
      </c>
      <c r="E174" s="37">
        <v>2149.0</v>
      </c>
      <c r="F174" s="37">
        <v>11810.0</v>
      </c>
      <c r="G174" s="37"/>
    </row>
    <row r="175" ht="15.75" customHeight="1">
      <c r="A175" s="11" t="s">
        <v>1597</v>
      </c>
      <c r="B175" s="37">
        <v>108.0</v>
      </c>
      <c r="C175" s="37">
        <v>954.0</v>
      </c>
      <c r="D175" s="37">
        <v>8201.0</v>
      </c>
      <c r="E175" s="37">
        <v>2518.0</v>
      </c>
      <c r="F175" s="37">
        <v>11781.0</v>
      </c>
      <c r="G175" s="37"/>
    </row>
    <row r="176" ht="15.75" customHeight="1">
      <c r="A176" s="11" t="s">
        <v>1598</v>
      </c>
      <c r="B176" s="37">
        <v>32.0</v>
      </c>
      <c r="C176" s="37">
        <v>1157.0</v>
      </c>
      <c r="D176" s="37">
        <v>9222.0</v>
      </c>
      <c r="E176" s="37">
        <v>1195.0</v>
      </c>
      <c r="F176" s="37">
        <v>11606.0</v>
      </c>
      <c r="G176" s="37"/>
    </row>
    <row r="177" ht="15.75" customHeight="1">
      <c r="A177" s="11" t="s">
        <v>1599</v>
      </c>
      <c r="B177" s="37">
        <v>1.0</v>
      </c>
      <c r="C177" s="37">
        <v>1532.0</v>
      </c>
      <c r="D177" s="37">
        <v>8275.0</v>
      </c>
      <c r="E177" s="37">
        <v>1436.0</v>
      </c>
      <c r="F177" s="37">
        <v>11244.0</v>
      </c>
      <c r="G177" s="37"/>
    </row>
    <row r="178" ht="15.75" customHeight="1">
      <c r="A178" s="11" t="s">
        <v>1600</v>
      </c>
      <c r="B178" s="37">
        <v>8.0</v>
      </c>
      <c r="C178" s="37">
        <v>429.0</v>
      </c>
      <c r="D178" s="37">
        <v>7761.0</v>
      </c>
      <c r="E178" s="37">
        <v>3010.0</v>
      </c>
      <c r="F178" s="37">
        <v>11208.0</v>
      </c>
      <c r="G178" s="37"/>
    </row>
    <row r="179" ht="15.75" customHeight="1">
      <c r="A179" s="11" t="s">
        <v>1601</v>
      </c>
      <c r="B179" s="37">
        <v>80.0</v>
      </c>
      <c r="C179" s="37">
        <v>1160.0</v>
      </c>
      <c r="D179" s="37">
        <v>7271.0</v>
      </c>
      <c r="E179" s="37">
        <v>2693.0</v>
      </c>
      <c r="F179" s="37">
        <v>11204.0</v>
      </c>
      <c r="G179" s="37"/>
    </row>
    <row r="180" ht="15.75" customHeight="1">
      <c r="A180" s="11" t="s">
        <v>1602</v>
      </c>
      <c r="B180" s="37">
        <v>86.0</v>
      </c>
      <c r="C180" s="37">
        <v>4476.0</v>
      </c>
      <c r="D180" s="37">
        <v>5111.0</v>
      </c>
      <c r="E180" s="37">
        <v>1309.0</v>
      </c>
      <c r="F180" s="37">
        <v>10982.0</v>
      </c>
      <c r="G180" s="37"/>
    </row>
    <row r="181" ht="15.75" customHeight="1">
      <c r="A181" s="11" t="s">
        <v>1603</v>
      </c>
      <c r="B181" s="37"/>
      <c r="C181" s="37">
        <v>998.0</v>
      </c>
      <c r="D181" s="37">
        <v>7933.0</v>
      </c>
      <c r="E181" s="37">
        <v>1721.0</v>
      </c>
      <c r="F181" s="37">
        <v>10652.0</v>
      </c>
      <c r="G181" s="37"/>
    </row>
    <row r="182" ht="15.75" customHeight="1">
      <c r="A182" s="11" t="s">
        <v>1604</v>
      </c>
      <c r="B182" s="37"/>
      <c r="C182" s="37">
        <v>1114.0</v>
      </c>
      <c r="D182" s="37">
        <v>7334.0</v>
      </c>
      <c r="E182" s="37">
        <v>1535.0</v>
      </c>
      <c r="F182" s="37">
        <v>9983.0</v>
      </c>
      <c r="G182" s="37"/>
    </row>
    <row r="183" ht="15.75" customHeight="1">
      <c r="A183" s="11" t="s">
        <v>1605</v>
      </c>
      <c r="B183" s="37">
        <v>227.0</v>
      </c>
      <c r="C183" s="37">
        <v>3015.0</v>
      </c>
      <c r="D183" s="37">
        <v>6318.0</v>
      </c>
      <c r="E183" s="37">
        <v>244.0</v>
      </c>
      <c r="F183" s="37">
        <v>9804.0</v>
      </c>
      <c r="G183" s="37"/>
    </row>
    <row r="184" ht="15.75" customHeight="1">
      <c r="A184" s="11" t="s">
        <v>1606</v>
      </c>
      <c r="B184" s="37">
        <v>59.0</v>
      </c>
      <c r="C184" s="37">
        <v>1798.0</v>
      </c>
      <c r="D184" s="37">
        <v>6680.0</v>
      </c>
      <c r="E184" s="37">
        <v>1115.0</v>
      </c>
      <c r="F184" s="37">
        <v>9652.0</v>
      </c>
      <c r="G184" s="37"/>
    </row>
    <row r="185" ht="15.75" customHeight="1">
      <c r="A185" s="11" t="s">
        <v>1607</v>
      </c>
      <c r="B185" s="37">
        <v>62.0</v>
      </c>
      <c r="C185" s="37">
        <v>1838.0</v>
      </c>
      <c r="D185" s="37">
        <v>6197.0</v>
      </c>
      <c r="E185" s="37">
        <v>1420.0</v>
      </c>
      <c r="F185" s="37">
        <v>9517.0</v>
      </c>
      <c r="G185" s="37"/>
    </row>
    <row r="186" ht="15.75" customHeight="1">
      <c r="A186" s="11" t="s">
        <v>1608</v>
      </c>
      <c r="B186" s="37">
        <v>100.0</v>
      </c>
      <c r="C186" s="37">
        <v>3598.0</v>
      </c>
      <c r="D186" s="37">
        <v>4489.0</v>
      </c>
      <c r="E186" s="37">
        <v>1284.0</v>
      </c>
      <c r="F186" s="37">
        <v>9471.0</v>
      </c>
      <c r="G186" s="37"/>
    </row>
    <row r="187" ht="15.75" customHeight="1">
      <c r="A187" s="11" t="s">
        <v>1609</v>
      </c>
      <c r="B187" s="37">
        <v>38.0</v>
      </c>
      <c r="C187" s="37">
        <v>2093.0</v>
      </c>
      <c r="D187" s="37">
        <v>6386.0</v>
      </c>
      <c r="E187" s="37">
        <v>919.0</v>
      </c>
      <c r="F187" s="37">
        <v>9436.0</v>
      </c>
      <c r="G187" s="37"/>
    </row>
    <row r="188" ht="15.75" customHeight="1">
      <c r="A188" s="11" t="s">
        <v>1610</v>
      </c>
      <c r="B188" s="37"/>
      <c r="C188" s="37">
        <v>5.0</v>
      </c>
      <c r="D188" s="37">
        <v>8997.0</v>
      </c>
      <c r="E188" s="37">
        <v>101.0</v>
      </c>
      <c r="F188" s="37">
        <v>9103.0</v>
      </c>
      <c r="G188" s="37"/>
    </row>
    <row r="189" ht="15.75" customHeight="1">
      <c r="A189" s="11" t="s">
        <v>1611</v>
      </c>
      <c r="B189" s="37"/>
      <c r="C189" s="37">
        <v>2038.0</v>
      </c>
      <c r="D189" s="37">
        <v>6280.0</v>
      </c>
      <c r="E189" s="37">
        <v>722.0</v>
      </c>
      <c r="F189" s="37">
        <v>9040.0</v>
      </c>
      <c r="G189" s="37"/>
    </row>
    <row r="190" ht="15.75" customHeight="1">
      <c r="A190" s="11" t="s">
        <v>1612</v>
      </c>
      <c r="B190" s="37">
        <v>105.0</v>
      </c>
      <c r="C190" s="37">
        <v>2120.0</v>
      </c>
      <c r="D190" s="37">
        <v>5798.0</v>
      </c>
      <c r="E190" s="37">
        <v>877.0</v>
      </c>
      <c r="F190" s="37">
        <v>8900.0</v>
      </c>
      <c r="G190" s="37"/>
    </row>
    <row r="191" ht="15.75" customHeight="1">
      <c r="A191" s="11" t="s">
        <v>1613</v>
      </c>
      <c r="B191" s="37">
        <v>16.0</v>
      </c>
      <c r="C191" s="37">
        <v>2190.0</v>
      </c>
      <c r="D191" s="37">
        <v>4730.0</v>
      </c>
      <c r="E191" s="37">
        <v>1689.0</v>
      </c>
      <c r="F191" s="37">
        <v>8625.0</v>
      </c>
      <c r="G191" s="37"/>
    </row>
    <row r="192" ht="15.75" customHeight="1">
      <c r="A192" s="11" t="s">
        <v>1614</v>
      </c>
      <c r="B192" s="37">
        <v>58.0</v>
      </c>
      <c r="C192" s="37">
        <v>699.0</v>
      </c>
      <c r="D192" s="37">
        <v>7543.0</v>
      </c>
      <c r="E192" s="37">
        <v>311.0</v>
      </c>
      <c r="F192" s="37">
        <v>8611.0</v>
      </c>
      <c r="G192" s="37"/>
    </row>
    <row r="193" ht="15.75" customHeight="1">
      <c r="A193" s="11" t="s">
        <v>1615</v>
      </c>
      <c r="B193" s="37">
        <v>2.0</v>
      </c>
      <c r="C193" s="37">
        <v>1045.0</v>
      </c>
      <c r="D193" s="37">
        <v>6692.0</v>
      </c>
      <c r="E193" s="37">
        <v>674.0</v>
      </c>
      <c r="F193" s="37">
        <v>8413.0</v>
      </c>
      <c r="G193" s="37"/>
    </row>
    <row r="194" ht="15.75" customHeight="1">
      <c r="A194" s="11" t="s">
        <v>1616</v>
      </c>
      <c r="B194" s="37">
        <v>651.0</v>
      </c>
      <c r="C194" s="37">
        <v>2927.0</v>
      </c>
      <c r="D194" s="37">
        <v>3906.0</v>
      </c>
      <c r="E194" s="37">
        <v>603.0</v>
      </c>
      <c r="F194" s="37">
        <v>8087.0</v>
      </c>
      <c r="G194" s="37"/>
    </row>
    <row r="195" ht="15.75" customHeight="1">
      <c r="A195" s="11" t="s">
        <v>1617</v>
      </c>
      <c r="B195" s="37">
        <v>48.0</v>
      </c>
      <c r="C195" s="37">
        <v>1904.0</v>
      </c>
      <c r="D195" s="37">
        <v>5106.0</v>
      </c>
      <c r="E195" s="37">
        <v>943.0</v>
      </c>
      <c r="F195" s="37">
        <v>8001.0</v>
      </c>
      <c r="G195" s="37"/>
    </row>
    <row r="196" ht="15.75" customHeight="1">
      <c r="A196" s="11" t="s">
        <v>1618</v>
      </c>
      <c r="B196" s="37">
        <v>34.0</v>
      </c>
      <c r="C196" s="37">
        <v>1117.0</v>
      </c>
      <c r="D196" s="37">
        <v>5795.0</v>
      </c>
      <c r="E196" s="37">
        <v>952.0</v>
      </c>
      <c r="F196" s="37">
        <v>7898.0</v>
      </c>
      <c r="G196" s="37"/>
    </row>
    <row r="197" ht="15.75" customHeight="1">
      <c r="A197" s="11" t="s">
        <v>1619</v>
      </c>
      <c r="B197" s="37">
        <v>9.0</v>
      </c>
      <c r="C197" s="37">
        <v>783.0</v>
      </c>
      <c r="D197" s="37">
        <v>6516.0</v>
      </c>
      <c r="E197" s="37">
        <v>493.0</v>
      </c>
      <c r="F197" s="37">
        <v>7801.0</v>
      </c>
      <c r="G197" s="37"/>
    </row>
    <row r="198" ht="15.75" customHeight="1">
      <c r="A198" s="11" t="s">
        <v>1620</v>
      </c>
      <c r="B198" s="37">
        <v>170.0</v>
      </c>
      <c r="C198" s="37">
        <v>1030.0</v>
      </c>
      <c r="D198" s="37">
        <v>4672.0</v>
      </c>
      <c r="E198" s="37">
        <v>1667.0</v>
      </c>
      <c r="F198" s="37">
        <v>7539.0</v>
      </c>
      <c r="G198" s="37"/>
    </row>
    <row r="199" ht="15.75" customHeight="1">
      <c r="A199" s="11" t="s">
        <v>1621</v>
      </c>
      <c r="B199" s="37">
        <v>61.0</v>
      </c>
      <c r="C199" s="37">
        <v>2125.0</v>
      </c>
      <c r="D199" s="37">
        <v>4403.0</v>
      </c>
      <c r="E199" s="37">
        <v>946.0</v>
      </c>
      <c r="F199" s="37">
        <v>7535.0</v>
      </c>
      <c r="G199" s="37"/>
    </row>
    <row r="200" ht="15.75" customHeight="1">
      <c r="A200" s="11" t="s">
        <v>1622</v>
      </c>
      <c r="B200" s="37">
        <v>300.0</v>
      </c>
      <c r="C200" s="37">
        <v>2095.0</v>
      </c>
      <c r="D200" s="37">
        <v>4271.0</v>
      </c>
      <c r="E200" s="37">
        <v>827.0</v>
      </c>
      <c r="F200" s="37">
        <v>7493.0</v>
      </c>
      <c r="G200" s="37"/>
    </row>
    <row r="201" ht="15.75" customHeight="1">
      <c r="A201" s="11" t="s">
        <v>1623</v>
      </c>
      <c r="B201" s="37">
        <v>5.0</v>
      </c>
      <c r="C201" s="37">
        <v>1763.0</v>
      </c>
      <c r="D201" s="37">
        <v>4550.0</v>
      </c>
      <c r="E201" s="37">
        <v>1129.0</v>
      </c>
      <c r="F201" s="37">
        <v>7447.0</v>
      </c>
      <c r="G201" s="37"/>
    </row>
    <row r="202" ht="15.75" customHeight="1">
      <c r="A202" s="11" t="s">
        <v>1624</v>
      </c>
      <c r="B202" s="37">
        <v>74.0</v>
      </c>
      <c r="C202" s="37">
        <v>1508.0</v>
      </c>
      <c r="D202" s="37">
        <v>4788.0</v>
      </c>
      <c r="E202" s="37">
        <v>959.0</v>
      </c>
      <c r="F202" s="37">
        <v>7329.0</v>
      </c>
      <c r="G202" s="37"/>
    </row>
    <row r="203" ht="15.75" customHeight="1">
      <c r="A203" s="11" t="s">
        <v>1625</v>
      </c>
      <c r="B203" s="37">
        <v>3.0</v>
      </c>
      <c r="C203" s="37">
        <v>939.0</v>
      </c>
      <c r="D203" s="37">
        <v>4967.0</v>
      </c>
      <c r="E203" s="37">
        <v>1171.0</v>
      </c>
      <c r="F203" s="37">
        <v>7080.0</v>
      </c>
      <c r="G203" s="37"/>
    </row>
    <row r="204" ht="15.75" customHeight="1">
      <c r="A204" s="11" t="s">
        <v>1626</v>
      </c>
      <c r="B204" s="37"/>
      <c r="C204" s="37">
        <v>2110.0</v>
      </c>
      <c r="D204" s="37">
        <v>4101.0</v>
      </c>
      <c r="E204" s="37">
        <v>839.0</v>
      </c>
      <c r="F204" s="37">
        <v>7050.0</v>
      </c>
      <c r="G204" s="37"/>
    </row>
    <row r="205" ht="15.75" customHeight="1">
      <c r="A205" s="11" t="s">
        <v>1627</v>
      </c>
      <c r="B205" s="37">
        <v>25.0</v>
      </c>
      <c r="C205" s="37">
        <v>1776.0</v>
      </c>
      <c r="D205" s="37">
        <v>4720.0</v>
      </c>
      <c r="E205" s="37">
        <v>511.0</v>
      </c>
      <c r="F205" s="37">
        <v>7032.0</v>
      </c>
      <c r="G205" s="37"/>
    </row>
    <row r="206" ht="15.75" customHeight="1">
      <c r="A206" s="11" t="s">
        <v>1628</v>
      </c>
      <c r="B206" s="37">
        <v>83.0</v>
      </c>
      <c r="C206" s="37">
        <v>1003.0</v>
      </c>
      <c r="D206" s="37">
        <v>4960.0</v>
      </c>
      <c r="E206" s="37">
        <v>711.0</v>
      </c>
      <c r="F206" s="37">
        <v>6757.0</v>
      </c>
      <c r="G206" s="37"/>
    </row>
    <row r="207" ht="15.75" customHeight="1">
      <c r="A207" s="11" t="s">
        <v>1629</v>
      </c>
      <c r="B207" s="37">
        <v>96.0</v>
      </c>
      <c r="C207" s="37">
        <v>2002.0</v>
      </c>
      <c r="D207" s="37">
        <v>4115.0</v>
      </c>
      <c r="E207" s="37">
        <v>464.0</v>
      </c>
      <c r="F207" s="37">
        <v>6677.0</v>
      </c>
      <c r="G207" s="37"/>
    </row>
    <row r="208" ht="15.75" customHeight="1">
      <c r="A208" s="11" t="s">
        <v>1630</v>
      </c>
      <c r="B208" s="37">
        <v>142.0</v>
      </c>
      <c r="C208" s="37">
        <v>1260.0</v>
      </c>
      <c r="D208" s="37">
        <v>4492.0</v>
      </c>
      <c r="E208" s="37">
        <v>743.0</v>
      </c>
      <c r="F208" s="37">
        <v>6637.0</v>
      </c>
      <c r="G208" s="37"/>
    </row>
    <row r="209" ht="15.75" customHeight="1">
      <c r="A209" s="11" t="s">
        <v>1631</v>
      </c>
      <c r="B209" s="37">
        <v>7.0</v>
      </c>
      <c r="C209" s="37">
        <v>1210.0</v>
      </c>
      <c r="D209" s="37">
        <v>4444.0</v>
      </c>
      <c r="E209" s="37">
        <v>957.0</v>
      </c>
      <c r="F209" s="37">
        <v>6618.0</v>
      </c>
      <c r="G209" s="37"/>
    </row>
    <row r="210" ht="15.75" customHeight="1">
      <c r="A210" s="11" t="s">
        <v>1632</v>
      </c>
      <c r="B210" s="37"/>
      <c r="C210" s="37">
        <v>591.0</v>
      </c>
      <c r="D210" s="37">
        <v>4659.0</v>
      </c>
      <c r="E210" s="37">
        <v>1352.0</v>
      </c>
      <c r="F210" s="37">
        <v>6602.0</v>
      </c>
      <c r="G210" s="37"/>
    </row>
    <row r="211" ht="15.75" customHeight="1">
      <c r="A211" s="11" t="s">
        <v>1633</v>
      </c>
      <c r="B211" s="37">
        <v>15.0</v>
      </c>
      <c r="C211" s="37">
        <v>468.0</v>
      </c>
      <c r="D211" s="37">
        <v>4194.0</v>
      </c>
      <c r="E211" s="37">
        <v>1891.0</v>
      </c>
      <c r="F211" s="37">
        <v>6568.0</v>
      </c>
      <c r="G211" s="37"/>
    </row>
    <row r="212" ht="15.75" customHeight="1">
      <c r="A212" s="11" t="s">
        <v>1634</v>
      </c>
      <c r="B212" s="37">
        <v>31.0</v>
      </c>
      <c r="C212" s="37">
        <v>926.0</v>
      </c>
      <c r="D212" s="37">
        <v>4553.0</v>
      </c>
      <c r="E212" s="37">
        <v>872.0</v>
      </c>
      <c r="F212" s="37">
        <v>6382.0</v>
      </c>
      <c r="G212" s="37"/>
    </row>
    <row r="213" ht="15.75" customHeight="1">
      <c r="A213" s="11" t="s">
        <v>1635</v>
      </c>
      <c r="B213" s="37">
        <v>1549.0</v>
      </c>
      <c r="C213" s="37">
        <v>4748.0</v>
      </c>
      <c r="D213" s="37">
        <v>6.0</v>
      </c>
      <c r="E213" s="37"/>
      <c r="F213" s="37">
        <v>6303.0</v>
      </c>
      <c r="G213" s="37"/>
    </row>
    <row r="214" ht="15.75" customHeight="1">
      <c r="A214" s="11" t="s">
        <v>1636</v>
      </c>
      <c r="B214" s="37">
        <v>256.0</v>
      </c>
      <c r="C214" s="37">
        <v>1492.0</v>
      </c>
      <c r="D214" s="37">
        <v>4152.0</v>
      </c>
      <c r="E214" s="37">
        <v>317.0</v>
      </c>
      <c r="F214" s="37">
        <v>6217.0</v>
      </c>
      <c r="G214" s="37"/>
    </row>
    <row r="215" ht="15.75" customHeight="1">
      <c r="A215" s="11" t="s">
        <v>1637</v>
      </c>
      <c r="B215" s="37">
        <v>53.0</v>
      </c>
      <c r="C215" s="37">
        <v>682.0</v>
      </c>
      <c r="D215" s="37">
        <v>3686.0</v>
      </c>
      <c r="E215" s="37">
        <v>1742.0</v>
      </c>
      <c r="F215" s="37">
        <v>6163.0</v>
      </c>
      <c r="G215" s="37"/>
    </row>
    <row r="216" ht="15.75" customHeight="1">
      <c r="A216" s="11" t="s">
        <v>1638</v>
      </c>
      <c r="B216" s="37">
        <v>109.0</v>
      </c>
      <c r="C216" s="37">
        <v>1202.0</v>
      </c>
      <c r="D216" s="37">
        <v>4033.0</v>
      </c>
      <c r="E216" s="37">
        <v>748.0</v>
      </c>
      <c r="F216" s="37">
        <v>6092.0</v>
      </c>
      <c r="G216" s="37"/>
    </row>
    <row r="217" ht="15.75" customHeight="1">
      <c r="A217" s="11" t="s">
        <v>1639</v>
      </c>
      <c r="B217" s="37">
        <v>60.0</v>
      </c>
      <c r="C217" s="37">
        <v>574.0</v>
      </c>
      <c r="D217" s="37">
        <v>4426.0</v>
      </c>
      <c r="E217" s="37">
        <v>939.0</v>
      </c>
      <c r="F217" s="37">
        <v>5999.0</v>
      </c>
      <c r="G217" s="37"/>
    </row>
    <row r="218" ht="15.75" customHeight="1">
      <c r="A218" s="11" t="s">
        <v>1640</v>
      </c>
      <c r="B218" s="37">
        <v>47.0</v>
      </c>
      <c r="C218" s="37">
        <v>1158.0</v>
      </c>
      <c r="D218" s="37">
        <v>4108.0</v>
      </c>
      <c r="E218" s="37">
        <v>681.0</v>
      </c>
      <c r="F218" s="37">
        <v>5994.0</v>
      </c>
      <c r="G218" s="37"/>
    </row>
    <row r="219" ht="15.75" customHeight="1">
      <c r="A219" s="11" t="s">
        <v>1641</v>
      </c>
      <c r="B219" s="37">
        <v>91.0</v>
      </c>
      <c r="C219" s="37">
        <v>257.0</v>
      </c>
      <c r="D219" s="37">
        <v>3829.0</v>
      </c>
      <c r="E219" s="37">
        <v>1748.0</v>
      </c>
      <c r="F219" s="37">
        <v>5925.0</v>
      </c>
      <c r="G219" s="37"/>
    </row>
    <row r="220" ht="15.75" customHeight="1">
      <c r="A220" s="11" t="s">
        <v>1642</v>
      </c>
      <c r="B220" s="37"/>
      <c r="C220" s="37">
        <v>632.0</v>
      </c>
      <c r="D220" s="37">
        <v>4061.0</v>
      </c>
      <c r="E220" s="37">
        <v>1099.0</v>
      </c>
      <c r="F220" s="37">
        <v>5792.0</v>
      </c>
      <c r="G220" s="37"/>
    </row>
    <row r="221" ht="15.75" customHeight="1">
      <c r="A221" s="11" t="s">
        <v>1643</v>
      </c>
      <c r="B221" s="37">
        <v>108.0</v>
      </c>
      <c r="C221" s="37">
        <v>1191.0</v>
      </c>
      <c r="D221" s="37">
        <v>3824.0</v>
      </c>
      <c r="E221" s="37">
        <v>616.0</v>
      </c>
      <c r="F221" s="37">
        <v>5739.0</v>
      </c>
      <c r="G221" s="37"/>
    </row>
    <row r="222" ht="15.75" customHeight="1">
      <c r="A222" s="11" t="s">
        <v>1644</v>
      </c>
      <c r="B222" s="37"/>
      <c r="C222" s="37">
        <v>61.0</v>
      </c>
      <c r="D222" s="37">
        <v>2362.0</v>
      </c>
      <c r="E222" s="37">
        <v>3248.0</v>
      </c>
      <c r="F222" s="37">
        <v>5671.0</v>
      </c>
      <c r="G222" s="37"/>
    </row>
    <row r="223" ht="15.75" customHeight="1">
      <c r="A223" s="11" t="s">
        <v>1645</v>
      </c>
      <c r="B223" s="37">
        <v>24.0</v>
      </c>
      <c r="C223" s="37">
        <v>648.0</v>
      </c>
      <c r="D223" s="37">
        <v>4140.0</v>
      </c>
      <c r="E223" s="37">
        <v>854.0</v>
      </c>
      <c r="F223" s="37">
        <v>5666.0</v>
      </c>
      <c r="G223" s="37"/>
    </row>
    <row r="224" ht="15.75" customHeight="1">
      <c r="A224" s="11" t="s">
        <v>1646</v>
      </c>
      <c r="B224" s="37">
        <v>85.0</v>
      </c>
      <c r="C224" s="37">
        <v>1358.0</v>
      </c>
      <c r="D224" s="37">
        <v>3320.0</v>
      </c>
      <c r="E224" s="37">
        <v>874.0</v>
      </c>
      <c r="F224" s="37">
        <v>5637.0</v>
      </c>
      <c r="G224" s="37"/>
    </row>
    <row r="225" ht="15.75" customHeight="1">
      <c r="A225" s="11" t="s">
        <v>1647</v>
      </c>
      <c r="B225" s="37">
        <v>6.0</v>
      </c>
      <c r="C225" s="37">
        <v>2117.0</v>
      </c>
      <c r="D225" s="37">
        <v>3025.0</v>
      </c>
      <c r="E225" s="37">
        <v>443.0</v>
      </c>
      <c r="F225" s="37">
        <v>5591.0</v>
      </c>
      <c r="G225" s="37"/>
    </row>
    <row r="226" ht="15.75" customHeight="1">
      <c r="A226" s="11" t="s">
        <v>1648</v>
      </c>
      <c r="B226" s="37">
        <v>29.0</v>
      </c>
      <c r="C226" s="37">
        <v>367.0</v>
      </c>
      <c r="D226" s="37">
        <v>4526.0</v>
      </c>
      <c r="E226" s="37">
        <v>633.0</v>
      </c>
      <c r="F226" s="37">
        <v>5555.0</v>
      </c>
      <c r="G226" s="37"/>
    </row>
    <row r="227" ht="15.75" customHeight="1">
      <c r="A227" s="11" t="s">
        <v>1649</v>
      </c>
      <c r="B227" s="37">
        <v>236.0</v>
      </c>
      <c r="C227" s="37">
        <v>1443.0</v>
      </c>
      <c r="D227" s="37">
        <v>3338.0</v>
      </c>
      <c r="E227" s="37">
        <v>533.0</v>
      </c>
      <c r="F227" s="37">
        <v>5550.0</v>
      </c>
      <c r="G227" s="37"/>
    </row>
    <row r="228" ht="15.75" customHeight="1">
      <c r="A228" s="11" t="s">
        <v>1650</v>
      </c>
      <c r="B228" s="37">
        <v>27.0</v>
      </c>
      <c r="C228" s="37">
        <v>716.0</v>
      </c>
      <c r="D228" s="37">
        <v>3933.0</v>
      </c>
      <c r="E228" s="37">
        <v>858.0</v>
      </c>
      <c r="F228" s="37">
        <v>5534.0</v>
      </c>
      <c r="G228" s="37"/>
    </row>
    <row r="229" ht="15.75" customHeight="1">
      <c r="A229" s="11" t="s">
        <v>1651</v>
      </c>
      <c r="B229" s="37"/>
      <c r="C229" s="37">
        <v>617.0</v>
      </c>
      <c r="D229" s="37">
        <v>4057.0</v>
      </c>
      <c r="E229" s="37">
        <v>709.0</v>
      </c>
      <c r="F229" s="37">
        <v>5383.0</v>
      </c>
      <c r="G229" s="37"/>
    </row>
    <row r="230" ht="15.75" customHeight="1">
      <c r="A230" s="11" t="s">
        <v>1652</v>
      </c>
      <c r="B230" s="37"/>
      <c r="C230" s="37">
        <v>951.0</v>
      </c>
      <c r="D230" s="37">
        <v>3515.0</v>
      </c>
      <c r="E230" s="37">
        <v>691.0</v>
      </c>
      <c r="F230" s="37">
        <v>5157.0</v>
      </c>
      <c r="G230" s="37"/>
    </row>
    <row r="231" ht="15.75" customHeight="1">
      <c r="A231" s="11" t="s">
        <v>1653</v>
      </c>
      <c r="B231" s="37">
        <v>9.0</v>
      </c>
      <c r="C231" s="37">
        <v>860.0</v>
      </c>
      <c r="D231" s="37">
        <v>3701.0</v>
      </c>
      <c r="E231" s="37">
        <v>548.0</v>
      </c>
      <c r="F231" s="37">
        <v>5118.0</v>
      </c>
      <c r="G231" s="37"/>
    </row>
    <row r="232" ht="15.75" customHeight="1">
      <c r="A232" s="11" t="s">
        <v>1654</v>
      </c>
      <c r="B232" s="37">
        <v>149.0</v>
      </c>
      <c r="C232" s="37">
        <v>749.0</v>
      </c>
      <c r="D232" s="37">
        <v>2901.0</v>
      </c>
      <c r="E232" s="37">
        <v>1291.0</v>
      </c>
      <c r="F232" s="37">
        <v>5090.0</v>
      </c>
      <c r="G232" s="37"/>
    </row>
    <row r="233" ht="15.75" customHeight="1">
      <c r="A233" s="11" t="s">
        <v>1655</v>
      </c>
      <c r="B233" s="37">
        <v>8.0</v>
      </c>
      <c r="C233" s="37">
        <v>193.0</v>
      </c>
      <c r="D233" s="37">
        <v>1684.0</v>
      </c>
      <c r="E233" s="37">
        <v>3160.0</v>
      </c>
      <c r="F233" s="37">
        <v>5045.0</v>
      </c>
      <c r="G233" s="37"/>
    </row>
    <row r="234" ht="15.75" customHeight="1">
      <c r="A234" s="11" t="s">
        <v>1656</v>
      </c>
      <c r="B234" s="37">
        <v>228.0</v>
      </c>
      <c r="C234" s="37">
        <v>893.0</v>
      </c>
      <c r="D234" s="37">
        <v>3084.0</v>
      </c>
      <c r="E234" s="37">
        <v>827.0</v>
      </c>
      <c r="F234" s="37">
        <v>5032.0</v>
      </c>
      <c r="G234" s="37"/>
    </row>
    <row r="235" ht="15.75" customHeight="1">
      <c r="A235" s="11" t="s">
        <v>1657</v>
      </c>
      <c r="B235" s="37">
        <v>73.0</v>
      </c>
      <c r="C235" s="37">
        <v>853.0</v>
      </c>
      <c r="D235" s="37">
        <v>3706.0</v>
      </c>
      <c r="E235" s="37">
        <v>329.0</v>
      </c>
      <c r="F235" s="37">
        <v>4961.0</v>
      </c>
      <c r="G235" s="37"/>
    </row>
    <row r="236" ht="15.75" customHeight="1">
      <c r="A236" s="11" t="s">
        <v>1658</v>
      </c>
      <c r="B236" s="37"/>
      <c r="C236" s="37">
        <v>509.0</v>
      </c>
      <c r="D236" s="37">
        <v>3396.0</v>
      </c>
      <c r="E236" s="37">
        <v>1036.0</v>
      </c>
      <c r="F236" s="37">
        <v>4941.0</v>
      </c>
      <c r="G236" s="37"/>
    </row>
    <row r="237" ht="15.75" customHeight="1">
      <c r="A237" s="11" t="s">
        <v>1659</v>
      </c>
      <c r="B237" s="37">
        <v>8.0</v>
      </c>
      <c r="C237" s="37">
        <v>825.0</v>
      </c>
      <c r="D237" s="37">
        <v>3305.0</v>
      </c>
      <c r="E237" s="37">
        <v>764.0</v>
      </c>
      <c r="F237" s="37">
        <v>4902.0</v>
      </c>
      <c r="G237" s="37"/>
    </row>
    <row r="238" ht="15.75" customHeight="1">
      <c r="A238" s="11" t="s">
        <v>1660</v>
      </c>
      <c r="B238" s="37"/>
      <c r="C238" s="37">
        <v>4848.0</v>
      </c>
      <c r="D238" s="37">
        <v>7.0</v>
      </c>
      <c r="E238" s="37">
        <v>1.0</v>
      </c>
      <c r="F238" s="37">
        <v>4856.0</v>
      </c>
      <c r="G238" s="37"/>
    </row>
    <row r="239" ht="15.75" customHeight="1">
      <c r="A239" s="11" t="s">
        <v>1661</v>
      </c>
      <c r="B239" s="37">
        <v>36.0</v>
      </c>
      <c r="C239" s="37">
        <v>568.0</v>
      </c>
      <c r="D239" s="37">
        <v>3649.0</v>
      </c>
      <c r="E239" s="37">
        <v>499.0</v>
      </c>
      <c r="F239" s="37">
        <v>4752.0</v>
      </c>
      <c r="G239" s="37"/>
    </row>
    <row r="240" ht="15.75" customHeight="1">
      <c r="A240" s="11" t="s">
        <v>1662</v>
      </c>
      <c r="B240" s="37">
        <v>108.0</v>
      </c>
      <c r="C240" s="37">
        <v>922.0</v>
      </c>
      <c r="D240" s="37">
        <v>1477.0</v>
      </c>
      <c r="E240" s="37">
        <v>2141.0</v>
      </c>
      <c r="F240" s="37">
        <v>4648.0</v>
      </c>
      <c r="G240" s="37"/>
    </row>
    <row r="241" ht="15.75" customHeight="1">
      <c r="A241" s="11" t="s">
        <v>1663</v>
      </c>
      <c r="B241" s="37"/>
      <c r="C241" s="37">
        <v>1797.0</v>
      </c>
      <c r="D241" s="37">
        <v>2741.0</v>
      </c>
      <c r="E241" s="37">
        <v>74.0</v>
      </c>
      <c r="F241" s="37">
        <v>4612.0</v>
      </c>
      <c r="G241" s="37"/>
    </row>
    <row r="242" ht="15.75" customHeight="1">
      <c r="A242" s="11" t="s">
        <v>1664</v>
      </c>
      <c r="B242" s="37">
        <v>85.0</v>
      </c>
      <c r="C242" s="37">
        <v>1191.0</v>
      </c>
      <c r="D242" s="37">
        <v>2768.0</v>
      </c>
      <c r="E242" s="37">
        <v>546.0</v>
      </c>
      <c r="F242" s="37">
        <v>4590.0</v>
      </c>
      <c r="G242" s="37"/>
    </row>
    <row r="243" ht="15.75" customHeight="1">
      <c r="A243" s="11" t="s">
        <v>1665</v>
      </c>
      <c r="B243" s="37">
        <v>80.0</v>
      </c>
      <c r="C243" s="37">
        <v>756.0</v>
      </c>
      <c r="D243" s="37">
        <v>2940.0</v>
      </c>
      <c r="E243" s="37">
        <v>705.0</v>
      </c>
      <c r="F243" s="37">
        <v>4481.0</v>
      </c>
      <c r="G243" s="37"/>
    </row>
    <row r="244" ht="15.75" customHeight="1">
      <c r="A244" s="11" t="s">
        <v>1666</v>
      </c>
      <c r="B244" s="37">
        <v>24.0</v>
      </c>
      <c r="C244" s="37">
        <v>1173.0</v>
      </c>
      <c r="D244" s="37">
        <v>2710.0</v>
      </c>
      <c r="E244" s="37">
        <v>564.0</v>
      </c>
      <c r="F244" s="37">
        <v>4471.0</v>
      </c>
      <c r="G244" s="37"/>
    </row>
    <row r="245" ht="15.75" customHeight="1">
      <c r="A245" s="11" t="s">
        <v>1667</v>
      </c>
      <c r="B245" s="37">
        <v>34.0</v>
      </c>
      <c r="C245" s="37">
        <v>1103.0</v>
      </c>
      <c r="D245" s="37">
        <v>2028.0</v>
      </c>
      <c r="E245" s="37">
        <v>1251.0</v>
      </c>
      <c r="F245" s="37">
        <v>4416.0</v>
      </c>
      <c r="G245" s="37"/>
    </row>
    <row r="246" ht="15.75" customHeight="1">
      <c r="A246" s="11" t="s">
        <v>1668</v>
      </c>
      <c r="B246" s="37">
        <v>58.0</v>
      </c>
      <c r="C246" s="37">
        <v>891.0</v>
      </c>
      <c r="D246" s="37">
        <v>2878.0</v>
      </c>
      <c r="E246" s="37">
        <v>571.0</v>
      </c>
      <c r="F246" s="37">
        <v>4398.0</v>
      </c>
      <c r="G246" s="37"/>
    </row>
    <row r="247" ht="15.75" customHeight="1">
      <c r="A247" s="11" t="s">
        <v>1669</v>
      </c>
      <c r="B247" s="37">
        <v>20.0</v>
      </c>
      <c r="C247" s="37">
        <v>238.0</v>
      </c>
      <c r="D247" s="37">
        <v>3619.0</v>
      </c>
      <c r="E247" s="37">
        <v>342.0</v>
      </c>
      <c r="F247" s="37">
        <v>4219.0</v>
      </c>
      <c r="G247" s="37"/>
    </row>
    <row r="248" ht="15.75" customHeight="1">
      <c r="A248" s="11" t="s">
        <v>1670</v>
      </c>
      <c r="B248" s="37"/>
      <c r="C248" s="37">
        <v>620.0</v>
      </c>
      <c r="D248" s="37">
        <v>3023.0</v>
      </c>
      <c r="E248" s="37">
        <v>560.0</v>
      </c>
      <c r="F248" s="37">
        <v>4203.0</v>
      </c>
      <c r="G248" s="37"/>
    </row>
    <row r="249" ht="15.75" customHeight="1">
      <c r="A249" s="11" t="s">
        <v>1671</v>
      </c>
      <c r="B249" s="37">
        <v>19.0</v>
      </c>
      <c r="C249" s="37">
        <v>663.0</v>
      </c>
      <c r="D249" s="37">
        <v>2934.0</v>
      </c>
      <c r="E249" s="37">
        <v>460.0</v>
      </c>
      <c r="F249" s="37">
        <v>4076.0</v>
      </c>
      <c r="G249" s="37"/>
    </row>
    <row r="250" ht="15.75" customHeight="1">
      <c r="A250" s="11" t="s">
        <v>1672</v>
      </c>
      <c r="B250" s="37">
        <v>17.0</v>
      </c>
      <c r="C250" s="37">
        <v>742.0</v>
      </c>
      <c r="D250" s="37">
        <v>2820.0</v>
      </c>
      <c r="E250" s="37">
        <v>405.0</v>
      </c>
      <c r="F250" s="37">
        <v>3984.0</v>
      </c>
      <c r="G250" s="37"/>
    </row>
    <row r="251" ht="15.75" customHeight="1">
      <c r="A251" s="11" t="s">
        <v>1673</v>
      </c>
      <c r="B251" s="37">
        <v>185.0</v>
      </c>
      <c r="C251" s="37">
        <v>458.0</v>
      </c>
      <c r="D251" s="37">
        <v>3059.0</v>
      </c>
      <c r="E251" s="37">
        <v>210.0</v>
      </c>
      <c r="F251" s="37">
        <v>3912.0</v>
      </c>
      <c r="G251" s="37"/>
    </row>
    <row r="252" ht="15.75" customHeight="1">
      <c r="A252" s="11" t="s">
        <v>1674</v>
      </c>
      <c r="B252" s="37">
        <v>41.0</v>
      </c>
      <c r="C252" s="37">
        <v>1020.0</v>
      </c>
      <c r="D252" s="37">
        <v>2217.0</v>
      </c>
      <c r="E252" s="37">
        <v>558.0</v>
      </c>
      <c r="F252" s="37">
        <v>3836.0</v>
      </c>
      <c r="G252" s="37"/>
    </row>
    <row r="253" ht="15.75" customHeight="1">
      <c r="A253" s="11" t="s">
        <v>1675</v>
      </c>
      <c r="B253" s="37">
        <v>31.0</v>
      </c>
      <c r="C253" s="37">
        <v>644.0</v>
      </c>
      <c r="D253" s="37">
        <v>2538.0</v>
      </c>
      <c r="E253" s="37">
        <v>595.0</v>
      </c>
      <c r="F253" s="37">
        <v>3808.0</v>
      </c>
      <c r="G253" s="37"/>
    </row>
    <row r="254" ht="15.75" customHeight="1">
      <c r="A254" s="11" t="s">
        <v>1676</v>
      </c>
      <c r="B254" s="37">
        <v>113.0</v>
      </c>
      <c r="C254" s="37">
        <v>690.0</v>
      </c>
      <c r="D254" s="37">
        <v>2360.0</v>
      </c>
      <c r="E254" s="37">
        <v>631.0</v>
      </c>
      <c r="F254" s="37">
        <v>3794.0</v>
      </c>
      <c r="G254" s="37"/>
    </row>
    <row r="255" ht="15.75" customHeight="1">
      <c r="A255" s="11" t="s">
        <v>1677</v>
      </c>
      <c r="B255" s="37">
        <v>6.0</v>
      </c>
      <c r="C255" s="37">
        <v>8.0</v>
      </c>
      <c r="D255" s="37">
        <v>2909.0</v>
      </c>
      <c r="E255" s="37">
        <v>739.0</v>
      </c>
      <c r="F255" s="37">
        <v>3662.0</v>
      </c>
      <c r="G255" s="37"/>
    </row>
    <row r="256" ht="15.75" customHeight="1">
      <c r="A256" s="11" t="s">
        <v>1678</v>
      </c>
      <c r="B256" s="37">
        <v>3.0</v>
      </c>
      <c r="C256" s="37">
        <v>324.0</v>
      </c>
      <c r="D256" s="37">
        <v>2789.0</v>
      </c>
      <c r="E256" s="37">
        <v>536.0</v>
      </c>
      <c r="F256" s="37">
        <v>3652.0</v>
      </c>
      <c r="G256" s="37"/>
    </row>
    <row r="257" ht="15.75" customHeight="1">
      <c r="A257" s="11" t="s">
        <v>1679</v>
      </c>
      <c r="B257" s="37"/>
      <c r="C257" s="37"/>
      <c r="D257" s="37">
        <v>3574.0</v>
      </c>
      <c r="E257" s="37"/>
      <c r="F257" s="37">
        <v>3574.0</v>
      </c>
      <c r="G257" s="37"/>
    </row>
    <row r="258" ht="15.75" customHeight="1">
      <c r="A258" s="11" t="s">
        <v>1680</v>
      </c>
      <c r="B258" s="37">
        <v>61.0</v>
      </c>
      <c r="C258" s="37">
        <v>592.0</v>
      </c>
      <c r="D258" s="37">
        <v>2188.0</v>
      </c>
      <c r="E258" s="37">
        <v>733.0</v>
      </c>
      <c r="F258" s="37">
        <v>3574.0</v>
      </c>
      <c r="G258" s="37"/>
    </row>
    <row r="259" ht="15.75" customHeight="1">
      <c r="A259" s="11" t="s">
        <v>1681</v>
      </c>
      <c r="B259" s="37">
        <v>5.0</v>
      </c>
      <c r="C259" s="37">
        <v>444.0</v>
      </c>
      <c r="D259" s="37">
        <v>2548.0</v>
      </c>
      <c r="E259" s="37">
        <v>521.0</v>
      </c>
      <c r="F259" s="37">
        <v>3518.0</v>
      </c>
      <c r="G259" s="37"/>
    </row>
    <row r="260" ht="15.75" customHeight="1">
      <c r="A260" s="11" t="s">
        <v>1682</v>
      </c>
      <c r="B260" s="37"/>
      <c r="C260" s="37">
        <v>895.0</v>
      </c>
      <c r="D260" s="37">
        <v>2312.0</v>
      </c>
      <c r="E260" s="37">
        <v>302.0</v>
      </c>
      <c r="F260" s="37">
        <v>3509.0</v>
      </c>
      <c r="G260" s="37"/>
    </row>
    <row r="261" ht="15.75" customHeight="1">
      <c r="A261" s="11" t="s">
        <v>1683</v>
      </c>
      <c r="B261" s="37">
        <v>74.0</v>
      </c>
      <c r="C261" s="37">
        <v>524.0</v>
      </c>
      <c r="D261" s="37">
        <v>2450.0</v>
      </c>
      <c r="E261" s="37">
        <v>409.0</v>
      </c>
      <c r="F261" s="37">
        <v>3457.0</v>
      </c>
      <c r="G261" s="37"/>
    </row>
    <row r="262" ht="15.75" customHeight="1">
      <c r="A262" s="11" t="s">
        <v>1684</v>
      </c>
      <c r="B262" s="37">
        <v>10.0</v>
      </c>
      <c r="C262" s="37">
        <v>996.0</v>
      </c>
      <c r="D262" s="37">
        <v>2033.0</v>
      </c>
      <c r="E262" s="37">
        <v>382.0</v>
      </c>
      <c r="F262" s="37">
        <v>3421.0</v>
      </c>
      <c r="G262" s="37"/>
    </row>
    <row r="263" ht="15.75" customHeight="1">
      <c r="A263" s="11" t="s">
        <v>1685</v>
      </c>
      <c r="B263" s="37">
        <v>4.0</v>
      </c>
      <c r="C263" s="37">
        <v>325.0</v>
      </c>
      <c r="D263" s="37">
        <v>2542.0</v>
      </c>
      <c r="E263" s="37">
        <v>497.0</v>
      </c>
      <c r="F263" s="37">
        <v>3368.0</v>
      </c>
      <c r="G263" s="37"/>
    </row>
    <row r="264" ht="15.75" customHeight="1">
      <c r="A264" s="11" t="s">
        <v>1686</v>
      </c>
      <c r="B264" s="37"/>
      <c r="C264" s="37">
        <v>388.0</v>
      </c>
      <c r="D264" s="37">
        <v>2432.0</v>
      </c>
      <c r="E264" s="37">
        <v>486.0</v>
      </c>
      <c r="F264" s="37">
        <v>3306.0</v>
      </c>
      <c r="G264" s="37"/>
    </row>
    <row r="265" ht="15.75" customHeight="1">
      <c r="A265" s="11" t="s">
        <v>1687</v>
      </c>
      <c r="B265" s="37">
        <v>6.0</v>
      </c>
      <c r="C265" s="37">
        <v>709.0</v>
      </c>
      <c r="D265" s="37">
        <v>2051.0</v>
      </c>
      <c r="E265" s="37">
        <v>456.0</v>
      </c>
      <c r="F265" s="37">
        <v>3222.0</v>
      </c>
      <c r="G265" s="37"/>
    </row>
    <row r="266" ht="15.75" customHeight="1">
      <c r="A266" s="11" t="s">
        <v>1688</v>
      </c>
      <c r="B266" s="37">
        <v>68.0</v>
      </c>
      <c r="C266" s="37">
        <v>298.0</v>
      </c>
      <c r="D266" s="37">
        <v>2000.0</v>
      </c>
      <c r="E266" s="37">
        <v>818.0</v>
      </c>
      <c r="F266" s="37">
        <v>3184.0</v>
      </c>
      <c r="G266" s="37"/>
    </row>
    <row r="267" ht="15.75" customHeight="1">
      <c r="A267" s="11" t="s">
        <v>1689</v>
      </c>
      <c r="B267" s="37">
        <v>2.0</v>
      </c>
      <c r="C267" s="37">
        <v>436.0</v>
      </c>
      <c r="D267" s="37">
        <v>2601.0</v>
      </c>
      <c r="E267" s="37">
        <v>75.0</v>
      </c>
      <c r="F267" s="37">
        <v>3114.0</v>
      </c>
      <c r="G267" s="37"/>
    </row>
    <row r="268" ht="15.75" customHeight="1">
      <c r="A268" s="11" t="s">
        <v>1690</v>
      </c>
      <c r="B268" s="37"/>
      <c r="C268" s="37">
        <v>657.0</v>
      </c>
      <c r="D268" s="37">
        <v>2032.0</v>
      </c>
      <c r="E268" s="37">
        <v>293.0</v>
      </c>
      <c r="F268" s="37">
        <v>2982.0</v>
      </c>
      <c r="G268" s="37"/>
    </row>
    <row r="269" ht="15.75" customHeight="1">
      <c r="A269" s="11" t="s">
        <v>1691</v>
      </c>
      <c r="B269" s="37">
        <v>16.0</v>
      </c>
      <c r="C269" s="37">
        <v>572.0</v>
      </c>
      <c r="D269" s="37">
        <v>2005.0</v>
      </c>
      <c r="E269" s="37">
        <v>360.0</v>
      </c>
      <c r="F269" s="37">
        <v>2953.0</v>
      </c>
      <c r="G269" s="37"/>
    </row>
    <row r="270" ht="15.75" customHeight="1">
      <c r="A270" s="11" t="s">
        <v>1692</v>
      </c>
      <c r="B270" s="37"/>
      <c r="C270" s="37">
        <v>1169.0</v>
      </c>
      <c r="D270" s="37">
        <v>1474.0</v>
      </c>
      <c r="E270" s="37">
        <v>258.0</v>
      </c>
      <c r="F270" s="37">
        <v>2901.0</v>
      </c>
      <c r="G270" s="37"/>
    </row>
    <row r="271" ht="15.75" customHeight="1">
      <c r="A271" s="11" t="s">
        <v>1693</v>
      </c>
      <c r="B271" s="37">
        <v>17.0</v>
      </c>
      <c r="C271" s="37">
        <v>312.0</v>
      </c>
      <c r="D271" s="37">
        <v>2230.0</v>
      </c>
      <c r="E271" s="37">
        <v>317.0</v>
      </c>
      <c r="F271" s="37">
        <v>2876.0</v>
      </c>
      <c r="G271" s="37"/>
    </row>
    <row r="272" ht="15.75" customHeight="1">
      <c r="A272" s="11" t="s">
        <v>1694</v>
      </c>
      <c r="B272" s="37"/>
      <c r="C272" s="37">
        <v>279.0</v>
      </c>
      <c r="D272" s="37">
        <v>1983.0</v>
      </c>
      <c r="E272" s="37">
        <v>609.0</v>
      </c>
      <c r="F272" s="37">
        <v>2871.0</v>
      </c>
      <c r="G272" s="37"/>
    </row>
    <row r="273" ht="15.75" customHeight="1">
      <c r="A273" s="11" t="s">
        <v>1695</v>
      </c>
      <c r="B273" s="37"/>
      <c r="C273" s="37">
        <v>613.0</v>
      </c>
      <c r="D273" s="37">
        <v>2030.0</v>
      </c>
      <c r="E273" s="37">
        <v>218.0</v>
      </c>
      <c r="F273" s="37">
        <v>2861.0</v>
      </c>
      <c r="G273" s="37"/>
    </row>
    <row r="274" ht="15.75" customHeight="1">
      <c r="A274" s="11" t="s">
        <v>1696</v>
      </c>
      <c r="B274" s="37">
        <v>110.0</v>
      </c>
      <c r="C274" s="37">
        <v>332.0</v>
      </c>
      <c r="D274" s="37">
        <v>2027.0</v>
      </c>
      <c r="E274" s="37">
        <v>371.0</v>
      </c>
      <c r="F274" s="37">
        <v>2840.0</v>
      </c>
      <c r="G274" s="37"/>
    </row>
    <row r="275" ht="15.75" customHeight="1">
      <c r="A275" s="11" t="s">
        <v>1697</v>
      </c>
      <c r="B275" s="37">
        <v>2.0</v>
      </c>
      <c r="C275" s="37">
        <v>675.0</v>
      </c>
      <c r="D275" s="37">
        <v>2099.0</v>
      </c>
      <c r="E275" s="37">
        <v>55.0</v>
      </c>
      <c r="F275" s="37">
        <v>2831.0</v>
      </c>
      <c r="G275" s="37"/>
    </row>
    <row r="276" ht="15.75" customHeight="1">
      <c r="A276" s="11" t="s">
        <v>1698</v>
      </c>
      <c r="B276" s="37"/>
      <c r="C276" s="37"/>
      <c r="D276" s="37">
        <v>2806.0</v>
      </c>
      <c r="E276" s="37">
        <v>1.0</v>
      </c>
      <c r="F276" s="37">
        <v>2807.0</v>
      </c>
      <c r="G276" s="37"/>
    </row>
    <row r="277" ht="15.75" customHeight="1">
      <c r="A277" s="11" t="s">
        <v>1699</v>
      </c>
      <c r="B277" s="37">
        <v>69.0</v>
      </c>
      <c r="C277" s="37">
        <v>800.0</v>
      </c>
      <c r="D277" s="37">
        <v>1909.0</v>
      </c>
      <c r="E277" s="37">
        <v>17.0</v>
      </c>
      <c r="F277" s="37">
        <v>2795.0</v>
      </c>
      <c r="G277" s="37"/>
    </row>
    <row r="278" ht="15.75" customHeight="1">
      <c r="A278" s="11" t="s">
        <v>1700</v>
      </c>
      <c r="B278" s="37">
        <v>1.0</v>
      </c>
      <c r="C278" s="37">
        <v>497.0</v>
      </c>
      <c r="D278" s="37">
        <v>1971.0</v>
      </c>
      <c r="E278" s="37">
        <v>309.0</v>
      </c>
      <c r="F278" s="37">
        <v>2778.0</v>
      </c>
      <c r="G278" s="37"/>
    </row>
    <row r="279" ht="15.75" customHeight="1">
      <c r="A279" s="11" t="s">
        <v>1701</v>
      </c>
      <c r="B279" s="37">
        <v>41.0</v>
      </c>
      <c r="C279" s="37">
        <v>712.0</v>
      </c>
      <c r="D279" s="37">
        <v>1678.0</v>
      </c>
      <c r="E279" s="37">
        <v>295.0</v>
      </c>
      <c r="F279" s="37">
        <v>2726.0</v>
      </c>
      <c r="G279" s="37"/>
    </row>
    <row r="280" ht="15.75" customHeight="1">
      <c r="A280" s="11" t="s">
        <v>1702</v>
      </c>
      <c r="B280" s="37">
        <v>22.0</v>
      </c>
      <c r="C280" s="37">
        <v>638.0</v>
      </c>
      <c r="D280" s="37">
        <v>1601.0</v>
      </c>
      <c r="E280" s="37">
        <v>429.0</v>
      </c>
      <c r="F280" s="37">
        <v>2690.0</v>
      </c>
      <c r="G280" s="37"/>
    </row>
    <row r="281" ht="15.75" customHeight="1">
      <c r="A281" s="11" t="s">
        <v>1703</v>
      </c>
      <c r="B281" s="37">
        <v>79.0</v>
      </c>
      <c r="C281" s="37">
        <v>598.0</v>
      </c>
      <c r="D281" s="37">
        <v>1983.0</v>
      </c>
      <c r="E281" s="37">
        <v>5.0</v>
      </c>
      <c r="F281" s="37">
        <v>2665.0</v>
      </c>
      <c r="G281" s="37"/>
    </row>
    <row r="282" ht="15.75" customHeight="1">
      <c r="A282" s="11" t="s">
        <v>1704</v>
      </c>
      <c r="B282" s="37">
        <v>22.0</v>
      </c>
      <c r="C282" s="37">
        <v>590.0</v>
      </c>
      <c r="D282" s="37">
        <v>1969.0</v>
      </c>
      <c r="E282" s="37">
        <v>80.0</v>
      </c>
      <c r="F282" s="37">
        <v>2661.0</v>
      </c>
      <c r="G282" s="37"/>
    </row>
    <row r="283" ht="15.75" customHeight="1">
      <c r="A283" s="11" t="s">
        <v>1705</v>
      </c>
      <c r="B283" s="37"/>
      <c r="C283" s="37">
        <v>2555.0</v>
      </c>
      <c r="D283" s="37">
        <v>56.0</v>
      </c>
      <c r="E283" s="37">
        <v>25.0</v>
      </c>
      <c r="F283" s="37">
        <v>2636.0</v>
      </c>
      <c r="G283" s="37"/>
    </row>
    <row r="284" ht="15.75" customHeight="1">
      <c r="A284" s="11" t="s">
        <v>1706</v>
      </c>
      <c r="B284" s="37">
        <v>167.0</v>
      </c>
      <c r="C284" s="37">
        <v>1347.0</v>
      </c>
      <c r="D284" s="37">
        <v>1073.0</v>
      </c>
      <c r="E284" s="37">
        <v>18.0</v>
      </c>
      <c r="F284" s="37">
        <v>2605.0</v>
      </c>
      <c r="G284" s="37"/>
    </row>
    <row r="285" ht="15.75" customHeight="1">
      <c r="A285" s="11" t="s">
        <v>1707</v>
      </c>
      <c r="B285" s="37">
        <v>7.0</v>
      </c>
      <c r="C285" s="37">
        <v>337.0</v>
      </c>
      <c r="D285" s="37">
        <v>1731.0</v>
      </c>
      <c r="E285" s="37">
        <v>528.0</v>
      </c>
      <c r="F285" s="37">
        <v>2603.0</v>
      </c>
      <c r="G285" s="37"/>
    </row>
    <row r="286" ht="15.75" customHeight="1">
      <c r="A286" s="11" t="s">
        <v>1708</v>
      </c>
      <c r="B286" s="37">
        <v>90.0</v>
      </c>
      <c r="C286" s="37">
        <v>483.0</v>
      </c>
      <c r="D286" s="37">
        <v>1565.0</v>
      </c>
      <c r="E286" s="37">
        <v>455.0</v>
      </c>
      <c r="F286" s="37">
        <v>2593.0</v>
      </c>
      <c r="G286" s="37"/>
    </row>
    <row r="287" ht="15.75" customHeight="1">
      <c r="A287" s="11" t="s">
        <v>1709</v>
      </c>
      <c r="B287" s="37"/>
      <c r="C287" s="37">
        <v>178.0</v>
      </c>
      <c r="D287" s="37">
        <v>2331.0</v>
      </c>
      <c r="E287" s="37"/>
      <c r="F287" s="37">
        <v>2509.0</v>
      </c>
      <c r="G287" s="37"/>
    </row>
    <row r="288" ht="15.75" customHeight="1">
      <c r="A288" s="11" t="s">
        <v>1710</v>
      </c>
      <c r="B288" s="37">
        <v>27.0</v>
      </c>
      <c r="C288" s="37">
        <v>502.0</v>
      </c>
      <c r="D288" s="37">
        <v>1691.0</v>
      </c>
      <c r="E288" s="37">
        <v>265.0</v>
      </c>
      <c r="F288" s="37">
        <v>2485.0</v>
      </c>
      <c r="G288" s="37"/>
    </row>
    <row r="289" ht="15.75" customHeight="1">
      <c r="A289" s="11" t="s">
        <v>1711</v>
      </c>
      <c r="B289" s="37">
        <v>9.0</v>
      </c>
      <c r="C289" s="37">
        <v>399.0</v>
      </c>
      <c r="D289" s="37">
        <v>1491.0</v>
      </c>
      <c r="E289" s="37">
        <v>585.0</v>
      </c>
      <c r="F289" s="37">
        <v>2484.0</v>
      </c>
      <c r="G289" s="37"/>
    </row>
    <row r="290" ht="15.75" customHeight="1">
      <c r="A290" s="11" t="s">
        <v>1712</v>
      </c>
      <c r="B290" s="37"/>
      <c r="C290" s="37">
        <v>399.0</v>
      </c>
      <c r="D290" s="37">
        <v>1876.0</v>
      </c>
      <c r="E290" s="37">
        <v>207.0</v>
      </c>
      <c r="F290" s="37">
        <v>2482.0</v>
      </c>
      <c r="G290" s="37"/>
    </row>
    <row r="291" ht="15.75" customHeight="1">
      <c r="A291" s="11" t="s">
        <v>1713</v>
      </c>
      <c r="B291" s="37"/>
      <c r="C291" s="37">
        <v>13.0</v>
      </c>
      <c r="D291" s="37">
        <v>2415.0</v>
      </c>
      <c r="E291" s="37">
        <v>17.0</v>
      </c>
      <c r="F291" s="37">
        <v>2445.0</v>
      </c>
      <c r="G291" s="37"/>
    </row>
    <row r="292" ht="15.75" customHeight="1">
      <c r="A292" s="11" t="s">
        <v>1714</v>
      </c>
      <c r="B292" s="37"/>
      <c r="C292" s="37">
        <v>298.0</v>
      </c>
      <c r="D292" s="37">
        <v>2116.0</v>
      </c>
      <c r="E292" s="37">
        <v>13.0</v>
      </c>
      <c r="F292" s="37">
        <v>2427.0</v>
      </c>
      <c r="G292" s="37"/>
    </row>
    <row r="293" ht="15.75" customHeight="1">
      <c r="A293" s="11" t="s">
        <v>1715</v>
      </c>
      <c r="B293" s="37"/>
      <c r="C293" s="37">
        <v>2366.0</v>
      </c>
      <c r="D293" s="37">
        <v>61.0</v>
      </c>
      <c r="E293" s="37"/>
      <c r="F293" s="37">
        <v>2427.0</v>
      </c>
      <c r="G293" s="37"/>
    </row>
    <row r="294" ht="15.75" customHeight="1">
      <c r="A294" s="11" t="s">
        <v>1716</v>
      </c>
      <c r="B294" s="37"/>
      <c r="C294" s="37">
        <v>49.0</v>
      </c>
      <c r="D294" s="37">
        <v>1653.0</v>
      </c>
      <c r="E294" s="37">
        <v>718.0</v>
      </c>
      <c r="F294" s="37">
        <v>2420.0</v>
      </c>
      <c r="G294" s="37"/>
    </row>
    <row r="295" ht="15.75" customHeight="1">
      <c r="A295" s="11" t="s">
        <v>1717</v>
      </c>
      <c r="B295" s="37">
        <v>65.0</v>
      </c>
      <c r="C295" s="37">
        <v>855.0</v>
      </c>
      <c r="D295" s="37">
        <v>1283.0</v>
      </c>
      <c r="E295" s="37">
        <v>203.0</v>
      </c>
      <c r="F295" s="37">
        <v>2406.0</v>
      </c>
      <c r="G295" s="37"/>
    </row>
    <row r="296" ht="15.75" customHeight="1">
      <c r="A296" s="11" t="s">
        <v>1718</v>
      </c>
      <c r="B296" s="37">
        <v>32.0</v>
      </c>
      <c r="C296" s="37">
        <v>430.0</v>
      </c>
      <c r="D296" s="37">
        <v>1565.0</v>
      </c>
      <c r="E296" s="37">
        <v>316.0</v>
      </c>
      <c r="F296" s="37">
        <v>2343.0</v>
      </c>
      <c r="G296" s="37"/>
    </row>
    <row r="297" ht="15.75" customHeight="1">
      <c r="A297" s="11" t="s">
        <v>1719</v>
      </c>
      <c r="B297" s="37"/>
      <c r="C297" s="37">
        <v>480.0</v>
      </c>
      <c r="D297" s="37">
        <v>1416.0</v>
      </c>
      <c r="E297" s="37">
        <v>408.0</v>
      </c>
      <c r="F297" s="37">
        <v>2304.0</v>
      </c>
      <c r="G297" s="37"/>
    </row>
    <row r="298" ht="15.75" customHeight="1">
      <c r="A298" s="11" t="s">
        <v>1720</v>
      </c>
      <c r="B298" s="37"/>
      <c r="C298" s="37">
        <v>129.0</v>
      </c>
      <c r="D298" s="37">
        <v>1753.0</v>
      </c>
      <c r="E298" s="37">
        <v>418.0</v>
      </c>
      <c r="F298" s="37">
        <v>2300.0</v>
      </c>
      <c r="G298" s="37"/>
    </row>
    <row r="299" ht="15.75" customHeight="1">
      <c r="A299" s="11" t="s">
        <v>1721</v>
      </c>
      <c r="B299" s="37">
        <v>1.0</v>
      </c>
      <c r="C299" s="37">
        <v>6.0</v>
      </c>
      <c r="D299" s="37">
        <v>1883.0</v>
      </c>
      <c r="E299" s="37">
        <v>384.0</v>
      </c>
      <c r="F299" s="37">
        <v>2274.0</v>
      </c>
      <c r="G299" s="37"/>
    </row>
    <row r="300" ht="15.75" customHeight="1">
      <c r="A300" s="11" t="s">
        <v>1722</v>
      </c>
      <c r="B300" s="37">
        <v>4.0</v>
      </c>
      <c r="C300" s="37">
        <v>247.0</v>
      </c>
      <c r="D300" s="37">
        <v>1554.0</v>
      </c>
      <c r="E300" s="37">
        <v>428.0</v>
      </c>
      <c r="F300" s="37">
        <v>2233.0</v>
      </c>
      <c r="G300" s="37"/>
    </row>
    <row r="301" ht="15.75" customHeight="1">
      <c r="A301" s="11" t="s">
        <v>1723</v>
      </c>
      <c r="B301" s="37">
        <v>46.0</v>
      </c>
      <c r="C301" s="37">
        <v>635.0</v>
      </c>
      <c r="D301" s="37">
        <v>1302.0</v>
      </c>
      <c r="E301" s="37">
        <v>168.0</v>
      </c>
      <c r="F301" s="37">
        <v>2151.0</v>
      </c>
      <c r="G301" s="37"/>
    </row>
    <row r="302" ht="15.75" customHeight="1">
      <c r="A302" s="11" t="s">
        <v>1724</v>
      </c>
      <c r="B302" s="37"/>
      <c r="C302" s="37">
        <v>48.0</v>
      </c>
      <c r="D302" s="37">
        <v>1489.0</v>
      </c>
      <c r="E302" s="37">
        <v>591.0</v>
      </c>
      <c r="F302" s="37">
        <v>2128.0</v>
      </c>
      <c r="G302" s="37"/>
    </row>
    <row r="303" ht="15.75" customHeight="1">
      <c r="A303" s="11" t="s">
        <v>1725</v>
      </c>
      <c r="B303" s="37"/>
      <c r="C303" s="37"/>
      <c r="D303" s="37">
        <v>1432.0</v>
      </c>
      <c r="E303" s="37">
        <v>652.0</v>
      </c>
      <c r="F303" s="37">
        <v>2084.0</v>
      </c>
      <c r="G303" s="37"/>
    </row>
    <row r="304" ht="15.75" customHeight="1">
      <c r="A304" s="11" t="s">
        <v>1726</v>
      </c>
      <c r="B304" s="37">
        <v>2.0</v>
      </c>
      <c r="C304" s="37">
        <v>356.0</v>
      </c>
      <c r="D304" s="37">
        <v>1003.0</v>
      </c>
      <c r="E304" s="37">
        <v>720.0</v>
      </c>
      <c r="F304" s="37">
        <v>2081.0</v>
      </c>
      <c r="G304" s="37"/>
    </row>
    <row r="305" ht="15.75" customHeight="1">
      <c r="A305" s="11" t="s">
        <v>1727</v>
      </c>
      <c r="B305" s="37">
        <v>15.0</v>
      </c>
      <c r="C305" s="37">
        <v>422.0</v>
      </c>
      <c r="D305" s="37">
        <v>1343.0</v>
      </c>
      <c r="E305" s="37">
        <v>270.0</v>
      </c>
      <c r="F305" s="37">
        <v>2050.0</v>
      </c>
      <c r="G305" s="37"/>
    </row>
    <row r="306" ht="15.75" customHeight="1">
      <c r="A306" s="11" t="s">
        <v>1728</v>
      </c>
      <c r="B306" s="37">
        <v>11.0</v>
      </c>
      <c r="C306" s="37">
        <v>336.0</v>
      </c>
      <c r="D306" s="37">
        <v>1269.0</v>
      </c>
      <c r="E306" s="37">
        <v>433.0</v>
      </c>
      <c r="F306" s="37">
        <v>2049.0</v>
      </c>
      <c r="G306" s="37"/>
    </row>
    <row r="307" ht="15.75" customHeight="1">
      <c r="A307" s="11" t="s">
        <v>1729</v>
      </c>
      <c r="B307" s="37">
        <v>4.0</v>
      </c>
      <c r="C307" s="37">
        <v>142.0</v>
      </c>
      <c r="D307" s="37">
        <v>1815.0</v>
      </c>
      <c r="E307" s="37">
        <v>77.0</v>
      </c>
      <c r="F307" s="37">
        <v>2038.0</v>
      </c>
      <c r="G307" s="37"/>
    </row>
    <row r="308" ht="15.75" customHeight="1">
      <c r="A308" s="11" t="s">
        <v>1730</v>
      </c>
      <c r="B308" s="37">
        <v>25.0</v>
      </c>
      <c r="C308" s="37">
        <v>439.0</v>
      </c>
      <c r="D308" s="37">
        <v>1197.0</v>
      </c>
      <c r="E308" s="37">
        <v>343.0</v>
      </c>
      <c r="F308" s="37">
        <v>2004.0</v>
      </c>
      <c r="G308" s="37"/>
    </row>
    <row r="309" ht="15.75" customHeight="1">
      <c r="A309" s="11" t="s">
        <v>1731</v>
      </c>
      <c r="B309" s="37"/>
      <c r="C309" s="37">
        <v>853.0</v>
      </c>
      <c r="D309" s="37">
        <v>1091.0</v>
      </c>
      <c r="E309" s="37">
        <v>12.0</v>
      </c>
      <c r="F309" s="37">
        <v>1956.0</v>
      </c>
      <c r="G309" s="37"/>
    </row>
    <row r="310" ht="15.75" customHeight="1">
      <c r="A310" s="11" t="s">
        <v>1732</v>
      </c>
      <c r="B310" s="37">
        <v>27.0</v>
      </c>
      <c r="C310" s="37">
        <v>409.0</v>
      </c>
      <c r="D310" s="37">
        <v>1154.0</v>
      </c>
      <c r="E310" s="37">
        <v>358.0</v>
      </c>
      <c r="F310" s="37">
        <v>1948.0</v>
      </c>
      <c r="G310" s="37"/>
    </row>
    <row r="311" ht="15.75" customHeight="1">
      <c r="A311" s="11" t="s">
        <v>1733</v>
      </c>
      <c r="B311" s="37"/>
      <c r="C311" s="37">
        <v>1640.0</v>
      </c>
      <c r="D311" s="37">
        <v>120.0</v>
      </c>
      <c r="E311" s="37">
        <v>177.0</v>
      </c>
      <c r="F311" s="37">
        <v>1937.0</v>
      </c>
      <c r="G311" s="37"/>
    </row>
    <row r="312" ht="15.75" customHeight="1">
      <c r="A312" s="11" t="s">
        <v>1734</v>
      </c>
      <c r="B312" s="37">
        <v>38.0</v>
      </c>
      <c r="C312" s="37">
        <v>593.0</v>
      </c>
      <c r="D312" s="37">
        <v>1181.0</v>
      </c>
      <c r="E312" s="37">
        <v>116.0</v>
      </c>
      <c r="F312" s="37">
        <v>1928.0</v>
      </c>
      <c r="G312" s="37"/>
    </row>
    <row r="313" ht="15.75" customHeight="1">
      <c r="A313" s="11" t="s">
        <v>1735</v>
      </c>
      <c r="B313" s="37">
        <v>46.0</v>
      </c>
      <c r="C313" s="37">
        <v>267.0</v>
      </c>
      <c r="D313" s="37">
        <v>1436.0</v>
      </c>
      <c r="E313" s="37">
        <v>163.0</v>
      </c>
      <c r="F313" s="37">
        <v>1912.0</v>
      </c>
      <c r="G313" s="37"/>
    </row>
    <row r="314" ht="15.75" customHeight="1">
      <c r="A314" s="11" t="s">
        <v>1736</v>
      </c>
      <c r="B314" s="37">
        <v>31.0</v>
      </c>
      <c r="C314" s="37">
        <v>359.0</v>
      </c>
      <c r="D314" s="37">
        <v>938.0</v>
      </c>
      <c r="E314" s="37">
        <v>570.0</v>
      </c>
      <c r="F314" s="37">
        <v>1898.0</v>
      </c>
      <c r="G314" s="37"/>
    </row>
    <row r="315" ht="15.75" customHeight="1">
      <c r="A315" s="11" t="s">
        <v>1737</v>
      </c>
      <c r="B315" s="37"/>
      <c r="C315" s="37">
        <v>25.0</v>
      </c>
      <c r="D315" s="37">
        <v>1322.0</v>
      </c>
      <c r="E315" s="37">
        <v>514.0</v>
      </c>
      <c r="F315" s="37">
        <v>1861.0</v>
      </c>
      <c r="G315" s="37"/>
    </row>
    <row r="316" ht="15.75" customHeight="1">
      <c r="A316" s="11" t="s">
        <v>1738</v>
      </c>
      <c r="B316" s="37">
        <v>9.0</v>
      </c>
      <c r="C316" s="37">
        <v>120.0</v>
      </c>
      <c r="D316" s="37">
        <v>1607.0</v>
      </c>
      <c r="E316" s="37">
        <v>123.0</v>
      </c>
      <c r="F316" s="37">
        <v>1859.0</v>
      </c>
      <c r="G316" s="37"/>
    </row>
    <row r="317" ht="15.75" customHeight="1">
      <c r="A317" s="11" t="s">
        <v>1739</v>
      </c>
      <c r="B317" s="37">
        <v>6.0</v>
      </c>
      <c r="C317" s="37">
        <v>543.0</v>
      </c>
      <c r="D317" s="37">
        <v>1070.0</v>
      </c>
      <c r="E317" s="37">
        <v>238.0</v>
      </c>
      <c r="F317" s="37">
        <v>1857.0</v>
      </c>
      <c r="G317" s="37"/>
    </row>
    <row r="318" ht="15.75" customHeight="1">
      <c r="A318" s="11" t="s">
        <v>1740</v>
      </c>
      <c r="B318" s="37">
        <v>44.0</v>
      </c>
      <c r="C318" s="37">
        <v>277.0</v>
      </c>
      <c r="D318" s="37">
        <v>1161.0</v>
      </c>
      <c r="E318" s="37">
        <v>347.0</v>
      </c>
      <c r="F318" s="37">
        <v>1829.0</v>
      </c>
      <c r="G318" s="37"/>
    </row>
    <row r="319" ht="15.75" customHeight="1">
      <c r="A319" s="11" t="s">
        <v>1741</v>
      </c>
      <c r="B319" s="37">
        <v>23.0</v>
      </c>
      <c r="C319" s="37">
        <v>113.0</v>
      </c>
      <c r="D319" s="37">
        <v>1406.0</v>
      </c>
      <c r="E319" s="37">
        <v>265.0</v>
      </c>
      <c r="F319" s="37">
        <v>1807.0</v>
      </c>
      <c r="G319" s="37"/>
    </row>
    <row r="320" ht="15.75" customHeight="1">
      <c r="A320" s="11" t="s">
        <v>1742</v>
      </c>
      <c r="B320" s="37">
        <v>78.0</v>
      </c>
      <c r="C320" s="37">
        <v>402.0</v>
      </c>
      <c r="D320" s="37">
        <v>1166.0</v>
      </c>
      <c r="E320" s="37">
        <v>157.0</v>
      </c>
      <c r="F320" s="37">
        <v>1803.0</v>
      </c>
      <c r="G320" s="37"/>
    </row>
    <row r="321" ht="15.75" customHeight="1">
      <c r="A321" s="11" t="s">
        <v>1743</v>
      </c>
      <c r="B321" s="37">
        <v>5.0</v>
      </c>
      <c r="C321" s="37">
        <v>908.0</v>
      </c>
      <c r="D321" s="37">
        <v>639.0</v>
      </c>
      <c r="E321" s="37">
        <v>242.0</v>
      </c>
      <c r="F321" s="37">
        <v>1794.0</v>
      </c>
      <c r="G321" s="37"/>
    </row>
    <row r="322" ht="15.75" customHeight="1">
      <c r="A322" s="11" t="s">
        <v>1744</v>
      </c>
      <c r="B322" s="37"/>
      <c r="C322" s="37">
        <v>103.0</v>
      </c>
      <c r="D322" s="37">
        <v>1536.0</v>
      </c>
      <c r="E322" s="37">
        <v>134.0</v>
      </c>
      <c r="F322" s="37">
        <v>1773.0</v>
      </c>
      <c r="G322" s="37"/>
    </row>
    <row r="323" ht="15.75" customHeight="1">
      <c r="A323" s="11" t="s">
        <v>1745</v>
      </c>
      <c r="B323" s="37"/>
      <c r="C323" s="37">
        <v>228.0</v>
      </c>
      <c r="D323" s="37">
        <v>1089.0</v>
      </c>
      <c r="E323" s="37">
        <v>403.0</v>
      </c>
      <c r="F323" s="37">
        <v>1720.0</v>
      </c>
      <c r="G323" s="37"/>
    </row>
    <row r="324" ht="15.75" customHeight="1">
      <c r="A324" s="11" t="s">
        <v>1746</v>
      </c>
      <c r="B324" s="37"/>
      <c r="C324" s="37">
        <v>250.0</v>
      </c>
      <c r="D324" s="37">
        <v>968.0</v>
      </c>
      <c r="E324" s="37">
        <v>489.0</v>
      </c>
      <c r="F324" s="37">
        <v>1707.0</v>
      </c>
      <c r="G324" s="37"/>
    </row>
    <row r="325" ht="15.75" customHeight="1">
      <c r="A325" s="11" t="s">
        <v>1747</v>
      </c>
      <c r="B325" s="37">
        <v>106.0</v>
      </c>
      <c r="C325" s="37">
        <v>347.0</v>
      </c>
      <c r="D325" s="37">
        <v>857.0</v>
      </c>
      <c r="E325" s="37">
        <v>357.0</v>
      </c>
      <c r="F325" s="37">
        <v>1667.0</v>
      </c>
      <c r="G325" s="37"/>
    </row>
    <row r="326" ht="15.75" customHeight="1">
      <c r="A326" s="11" t="s">
        <v>1748</v>
      </c>
      <c r="B326" s="37">
        <v>2.0</v>
      </c>
      <c r="C326" s="37">
        <v>13.0</v>
      </c>
      <c r="D326" s="37">
        <v>885.0</v>
      </c>
      <c r="E326" s="37">
        <v>753.0</v>
      </c>
      <c r="F326" s="37">
        <v>1653.0</v>
      </c>
      <c r="G326" s="37"/>
    </row>
    <row r="327" ht="15.75" customHeight="1">
      <c r="A327" s="11" t="s">
        <v>1749</v>
      </c>
      <c r="B327" s="37">
        <v>134.0</v>
      </c>
      <c r="C327" s="37">
        <v>260.0</v>
      </c>
      <c r="D327" s="37">
        <v>1132.0</v>
      </c>
      <c r="E327" s="37">
        <v>127.0</v>
      </c>
      <c r="F327" s="37">
        <v>1653.0</v>
      </c>
      <c r="G327" s="37"/>
    </row>
    <row r="328" ht="15.75" customHeight="1">
      <c r="A328" s="11" t="s">
        <v>1750</v>
      </c>
      <c r="B328" s="37"/>
      <c r="C328" s="37">
        <v>205.0</v>
      </c>
      <c r="D328" s="37">
        <v>994.0</v>
      </c>
      <c r="E328" s="37">
        <v>378.0</v>
      </c>
      <c r="F328" s="37">
        <v>1577.0</v>
      </c>
      <c r="G328" s="37"/>
    </row>
    <row r="329" ht="15.75" customHeight="1">
      <c r="A329" s="11" t="s">
        <v>1751</v>
      </c>
      <c r="B329" s="37"/>
      <c r="C329" s="37">
        <v>195.0</v>
      </c>
      <c r="D329" s="37">
        <v>1036.0</v>
      </c>
      <c r="E329" s="37">
        <v>327.0</v>
      </c>
      <c r="F329" s="37">
        <v>1558.0</v>
      </c>
      <c r="G329" s="37"/>
    </row>
    <row r="330" ht="15.75" customHeight="1">
      <c r="A330" s="11" t="s">
        <v>1752</v>
      </c>
      <c r="B330" s="37">
        <v>35.0</v>
      </c>
      <c r="C330" s="37">
        <v>562.0</v>
      </c>
      <c r="D330" s="37">
        <v>882.0</v>
      </c>
      <c r="E330" s="37">
        <v>72.0</v>
      </c>
      <c r="F330" s="37">
        <v>1551.0</v>
      </c>
      <c r="G330" s="37"/>
    </row>
    <row r="331" ht="15.75" customHeight="1">
      <c r="A331" s="11" t="s">
        <v>1753</v>
      </c>
      <c r="B331" s="37">
        <v>87.0</v>
      </c>
      <c r="C331" s="37">
        <v>209.0</v>
      </c>
      <c r="D331" s="37">
        <v>1145.0</v>
      </c>
      <c r="E331" s="37">
        <v>100.0</v>
      </c>
      <c r="F331" s="37">
        <v>1541.0</v>
      </c>
      <c r="G331" s="37"/>
    </row>
    <row r="332" ht="15.75" customHeight="1">
      <c r="A332" s="11" t="s">
        <v>1754</v>
      </c>
      <c r="B332" s="37">
        <v>4.0</v>
      </c>
      <c r="C332" s="37">
        <v>571.0</v>
      </c>
      <c r="D332" s="37">
        <v>688.0</v>
      </c>
      <c r="E332" s="37">
        <v>274.0</v>
      </c>
      <c r="F332" s="37">
        <v>1537.0</v>
      </c>
      <c r="G332" s="37"/>
    </row>
    <row r="333" ht="15.75" customHeight="1">
      <c r="A333" s="11" t="s">
        <v>1755</v>
      </c>
      <c r="B333" s="37"/>
      <c r="C333" s="37">
        <v>5.0</v>
      </c>
      <c r="D333" s="37">
        <v>1345.0</v>
      </c>
      <c r="E333" s="37">
        <v>183.0</v>
      </c>
      <c r="F333" s="37">
        <v>1533.0</v>
      </c>
      <c r="G333" s="37"/>
    </row>
    <row r="334" ht="15.75" customHeight="1">
      <c r="A334" s="11" t="s">
        <v>1756</v>
      </c>
      <c r="B334" s="37"/>
      <c r="C334" s="37">
        <v>988.0</v>
      </c>
      <c r="D334" s="37">
        <v>521.0</v>
      </c>
      <c r="E334" s="37">
        <v>1.0</v>
      </c>
      <c r="F334" s="37">
        <v>1510.0</v>
      </c>
      <c r="G334" s="37"/>
    </row>
    <row r="335" ht="15.75" customHeight="1">
      <c r="A335" s="11" t="s">
        <v>1757</v>
      </c>
      <c r="B335" s="37"/>
      <c r="C335" s="37"/>
      <c r="D335" s="37"/>
      <c r="E335" s="37">
        <v>1500.0</v>
      </c>
      <c r="F335" s="37">
        <v>1500.0</v>
      </c>
      <c r="G335" s="37"/>
    </row>
    <row r="336" ht="15.75" customHeight="1">
      <c r="A336" s="11" t="s">
        <v>1758</v>
      </c>
      <c r="B336" s="37"/>
      <c r="C336" s="37">
        <v>2.0</v>
      </c>
      <c r="D336" s="37">
        <v>1481.0</v>
      </c>
      <c r="E336" s="37">
        <v>12.0</v>
      </c>
      <c r="F336" s="37">
        <v>1495.0</v>
      </c>
      <c r="G336" s="37"/>
    </row>
    <row r="337" ht="15.75" customHeight="1">
      <c r="A337" s="11" t="s">
        <v>1759</v>
      </c>
      <c r="B337" s="37">
        <v>15.0</v>
      </c>
      <c r="C337" s="37">
        <v>182.0</v>
      </c>
      <c r="D337" s="37">
        <v>1154.0</v>
      </c>
      <c r="E337" s="37">
        <v>122.0</v>
      </c>
      <c r="F337" s="37">
        <v>1473.0</v>
      </c>
      <c r="G337" s="37"/>
    </row>
    <row r="338" ht="15.75" customHeight="1">
      <c r="A338" s="11" t="s">
        <v>1760</v>
      </c>
      <c r="B338" s="37"/>
      <c r="C338" s="37">
        <v>323.0</v>
      </c>
      <c r="D338" s="37">
        <v>848.0</v>
      </c>
      <c r="E338" s="37">
        <v>245.0</v>
      </c>
      <c r="F338" s="37">
        <v>1416.0</v>
      </c>
      <c r="G338" s="37"/>
    </row>
    <row r="339" ht="15.75" customHeight="1">
      <c r="A339" s="11" t="s">
        <v>1761</v>
      </c>
      <c r="B339" s="37">
        <v>4.0</v>
      </c>
      <c r="C339" s="37">
        <v>151.0</v>
      </c>
      <c r="D339" s="37">
        <v>970.0</v>
      </c>
      <c r="E339" s="37">
        <v>278.0</v>
      </c>
      <c r="F339" s="37">
        <v>1403.0</v>
      </c>
      <c r="G339" s="37"/>
    </row>
    <row r="340" ht="15.75" customHeight="1">
      <c r="A340" s="11" t="s">
        <v>1762</v>
      </c>
      <c r="B340" s="37">
        <v>24.0</v>
      </c>
      <c r="C340" s="37">
        <v>315.0</v>
      </c>
      <c r="D340" s="37">
        <v>865.0</v>
      </c>
      <c r="E340" s="37">
        <v>196.0</v>
      </c>
      <c r="F340" s="37">
        <v>1400.0</v>
      </c>
      <c r="G340" s="37"/>
    </row>
    <row r="341" ht="15.75" customHeight="1">
      <c r="A341" s="11" t="s">
        <v>1763</v>
      </c>
      <c r="B341" s="37">
        <v>11.0</v>
      </c>
      <c r="C341" s="37">
        <v>32.0</v>
      </c>
      <c r="D341" s="37">
        <v>1289.0</v>
      </c>
      <c r="E341" s="37">
        <v>51.0</v>
      </c>
      <c r="F341" s="37">
        <v>1383.0</v>
      </c>
      <c r="G341" s="37"/>
    </row>
    <row r="342" ht="15.75" customHeight="1">
      <c r="A342" s="11" t="s">
        <v>1764</v>
      </c>
      <c r="B342" s="37">
        <v>7.0</v>
      </c>
      <c r="C342" s="37">
        <v>184.0</v>
      </c>
      <c r="D342" s="37">
        <v>957.0</v>
      </c>
      <c r="E342" s="37">
        <v>232.0</v>
      </c>
      <c r="F342" s="37">
        <v>1380.0</v>
      </c>
      <c r="G342" s="37"/>
    </row>
    <row r="343" ht="15.75" customHeight="1">
      <c r="A343" s="11" t="s">
        <v>1765</v>
      </c>
      <c r="B343" s="37"/>
      <c r="C343" s="37">
        <v>171.0</v>
      </c>
      <c r="D343" s="37">
        <v>962.0</v>
      </c>
      <c r="E343" s="37">
        <v>246.0</v>
      </c>
      <c r="F343" s="37">
        <v>1379.0</v>
      </c>
      <c r="G343" s="37"/>
    </row>
    <row r="344" ht="15.75" customHeight="1">
      <c r="A344" s="11" t="s">
        <v>1766</v>
      </c>
      <c r="B344" s="37"/>
      <c r="C344" s="37"/>
      <c r="D344" s="37">
        <v>1370.0</v>
      </c>
      <c r="E344" s="37"/>
      <c r="F344" s="37">
        <v>1370.0</v>
      </c>
      <c r="G344" s="37"/>
    </row>
    <row r="345" ht="15.75" customHeight="1">
      <c r="A345" s="11" t="s">
        <v>1767</v>
      </c>
      <c r="B345" s="37"/>
      <c r="C345" s="37"/>
      <c r="D345" s="37">
        <v>1224.0</v>
      </c>
      <c r="E345" s="37">
        <v>142.0</v>
      </c>
      <c r="F345" s="37">
        <v>1366.0</v>
      </c>
      <c r="G345" s="37"/>
    </row>
    <row r="346" ht="15.75" customHeight="1">
      <c r="A346" s="11" t="s">
        <v>1768</v>
      </c>
      <c r="B346" s="37">
        <v>2.0</v>
      </c>
      <c r="C346" s="37">
        <v>328.0</v>
      </c>
      <c r="D346" s="37">
        <v>826.0</v>
      </c>
      <c r="E346" s="37">
        <v>195.0</v>
      </c>
      <c r="F346" s="37">
        <v>1351.0</v>
      </c>
      <c r="G346" s="37"/>
    </row>
    <row r="347" ht="15.75" customHeight="1">
      <c r="A347" s="11" t="s">
        <v>1769</v>
      </c>
      <c r="B347" s="37"/>
      <c r="C347" s="37">
        <v>64.0</v>
      </c>
      <c r="D347" s="37">
        <v>1185.0</v>
      </c>
      <c r="E347" s="37">
        <v>84.0</v>
      </c>
      <c r="F347" s="37">
        <v>1333.0</v>
      </c>
      <c r="G347" s="37"/>
    </row>
    <row r="348" ht="15.75" customHeight="1">
      <c r="A348" s="11" t="s">
        <v>1770</v>
      </c>
      <c r="B348" s="37"/>
      <c r="C348" s="37">
        <v>553.0</v>
      </c>
      <c r="D348" s="37">
        <v>615.0</v>
      </c>
      <c r="E348" s="37">
        <v>154.0</v>
      </c>
      <c r="F348" s="37">
        <v>1322.0</v>
      </c>
      <c r="G348" s="37"/>
    </row>
    <row r="349" ht="15.75" customHeight="1">
      <c r="A349" s="11" t="s">
        <v>1771</v>
      </c>
      <c r="B349" s="37">
        <v>21.0</v>
      </c>
      <c r="C349" s="37">
        <v>283.0</v>
      </c>
      <c r="D349" s="37">
        <v>892.0</v>
      </c>
      <c r="E349" s="37">
        <v>93.0</v>
      </c>
      <c r="F349" s="37">
        <v>1289.0</v>
      </c>
      <c r="G349" s="37"/>
    </row>
    <row r="350" ht="15.75" customHeight="1">
      <c r="A350" s="11" t="s">
        <v>1772</v>
      </c>
      <c r="B350" s="37">
        <v>60.0</v>
      </c>
      <c r="C350" s="37">
        <v>153.0</v>
      </c>
      <c r="D350" s="37">
        <v>878.0</v>
      </c>
      <c r="E350" s="37">
        <v>194.0</v>
      </c>
      <c r="F350" s="37">
        <v>1285.0</v>
      </c>
      <c r="G350" s="37"/>
    </row>
    <row r="351" ht="15.75" customHeight="1">
      <c r="A351" s="11" t="s">
        <v>1773</v>
      </c>
      <c r="B351" s="37"/>
      <c r="C351" s="37">
        <v>1276.0</v>
      </c>
      <c r="D351" s="37"/>
      <c r="E351" s="37"/>
      <c r="F351" s="37">
        <v>1276.0</v>
      </c>
      <c r="G351" s="37"/>
    </row>
    <row r="352" ht="15.75" customHeight="1">
      <c r="A352" s="11" t="s">
        <v>1774</v>
      </c>
      <c r="B352" s="37"/>
      <c r="C352" s="37">
        <v>227.0</v>
      </c>
      <c r="D352" s="37">
        <v>994.0</v>
      </c>
      <c r="E352" s="37">
        <v>42.0</v>
      </c>
      <c r="F352" s="37">
        <v>1263.0</v>
      </c>
      <c r="G352" s="37"/>
    </row>
    <row r="353" ht="15.75" customHeight="1">
      <c r="A353" s="11" t="s">
        <v>1775</v>
      </c>
      <c r="B353" s="37"/>
      <c r="C353" s="37">
        <v>240.0</v>
      </c>
      <c r="D353" s="37">
        <v>966.0</v>
      </c>
      <c r="E353" s="37">
        <v>1.0</v>
      </c>
      <c r="F353" s="37">
        <v>1207.0</v>
      </c>
      <c r="G353" s="37"/>
    </row>
    <row r="354" ht="15.75" customHeight="1">
      <c r="A354" s="11" t="s">
        <v>1776</v>
      </c>
      <c r="B354" s="37">
        <v>78.0</v>
      </c>
      <c r="C354" s="37">
        <v>64.0</v>
      </c>
      <c r="D354" s="37">
        <v>750.0</v>
      </c>
      <c r="E354" s="37">
        <v>314.0</v>
      </c>
      <c r="F354" s="37">
        <v>1206.0</v>
      </c>
      <c r="G354" s="37"/>
    </row>
    <row r="355" ht="15.75" customHeight="1">
      <c r="A355" s="11" t="s">
        <v>1777</v>
      </c>
      <c r="B355" s="37">
        <v>231.0</v>
      </c>
      <c r="C355" s="37">
        <v>970.0</v>
      </c>
      <c r="D355" s="37">
        <v>2.0</v>
      </c>
      <c r="E355" s="37"/>
      <c r="F355" s="37">
        <v>1203.0</v>
      </c>
      <c r="G355" s="37"/>
    </row>
    <row r="356" ht="15.75" customHeight="1">
      <c r="A356" s="11" t="s">
        <v>1778</v>
      </c>
      <c r="B356" s="37"/>
      <c r="C356" s="37">
        <v>210.0</v>
      </c>
      <c r="D356" s="37">
        <v>708.0</v>
      </c>
      <c r="E356" s="37">
        <v>284.0</v>
      </c>
      <c r="F356" s="37">
        <v>1202.0</v>
      </c>
      <c r="G356" s="37"/>
    </row>
    <row r="357" ht="15.75" customHeight="1">
      <c r="A357" s="11" t="s">
        <v>1779</v>
      </c>
      <c r="B357" s="37"/>
      <c r="C357" s="37">
        <v>735.0</v>
      </c>
      <c r="D357" s="37">
        <v>426.0</v>
      </c>
      <c r="E357" s="37">
        <v>37.0</v>
      </c>
      <c r="F357" s="37">
        <v>1198.0</v>
      </c>
      <c r="G357" s="37"/>
    </row>
    <row r="358" ht="15.75" customHeight="1">
      <c r="A358" s="11" t="s">
        <v>1780</v>
      </c>
      <c r="B358" s="37"/>
      <c r="C358" s="37">
        <v>257.0</v>
      </c>
      <c r="D358" s="37">
        <v>917.0</v>
      </c>
      <c r="E358" s="37">
        <v>1.0</v>
      </c>
      <c r="F358" s="37">
        <v>1175.0</v>
      </c>
      <c r="G358" s="37"/>
    </row>
    <row r="359" ht="15.75" customHeight="1">
      <c r="A359" s="11" t="s">
        <v>1781</v>
      </c>
      <c r="B359" s="37"/>
      <c r="C359" s="37"/>
      <c r="D359" s="37">
        <v>786.0</v>
      </c>
      <c r="E359" s="37">
        <v>366.0</v>
      </c>
      <c r="F359" s="37">
        <v>1152.0</v>
      </c>
      <c r="G359" s="37"/>
    </row>
    <row r="360" ht="15.75" customHeight="1">
      <c r="A360" s="11" t="s">
        <v>1782</v>
      </c>
      <c r="B360" s="37">
        <v>4.0</v>
      </c>
      <c r="C360" s="37">
        <v>203.0</v>
      </c>
      <c r="D360" s="37">
        <v>713.0</v>
      </c>
      <c r="E360" s="37">
        <v>205.0</v>
      </c>
      <c r="F360" s="37">
        <v>1125.0</v>
      </c>
      <c r="G360" s="37"/>
    </row>
    <row r="361" ht="15.75" customHeight="1">
      <c r="A361" s="11" t="s">
        <v>1783</v>
      </c>
      <c r="B361" s="37"/>
      <c r="C361" s="37"/>
      <c r="D361" s="37">
        <v>773.0</v>
      </c>
      <c r="E361" s="37">
        <v>338.0</v>
      </c>
      <c r="F361" s="37">
        <v>1111.0</v>
      </c>
      <c r="G361" s="37"/>
    </row>
    <row r="362" ht="15.75" customHeight="1">
      <c r="A362" s="11" t="s">
        <v>1784</v>
      </c>
      <c r="B362" s="37">
        <v>27.0</v>
      </c>
      <c r="C362" s="37">
        <v>225.0</v>
      </c>
      <c r="D362" s="37">
        <v>777.0</v>
      </c>
      <c r="E362" s="37">
        <v>72.0</v>
      </c>
      <c r="F362" s="37">
        <v>1101.0</v>
      </c>
      <c r="G362" s="37"/>
    </row>
    <row r="363" ht="15.75" customHeight="1">
      <c r="A363" s="11" t="s">
        <v>1785</v>
      </c>
      <c r="B363" s="37"/>
      <c r="C363" s="37">
        <v>87.0</v>
      </c>
      <c r="D363" s="37">
        <v>813.0</v>
      </c>
      <c r="E363" s="37">
        <v>185.0</v>
      </c>
      <c r="F363" s="37">
        <v>1085.0</v>
      </c>
      <c r="G363" s="37"/>
    </row>
    <row r="364" ht="15.75" customHeight="1">
      <c r="A364" s="11" t="s">
        <v>1786</v>
      </c>
      <c r="B364" s="37"/>
      <c r="C364" s="37">
        <v>151.0</v>
      </c>
      <c r="D364" s="37">
        <v>430.0</v>
      </c>
      <c r="E364" s="37">
        <v>502.0</v>
      </c>
      <c r="F364" s="37">
        <v>1083.0</v>
      </c>
      <c r="G364" s="37"/>
    </row>
    <row r="365" ht="15.75" customHeight="1">
      <c r="A365" s="11" t="s">
        <v>1787</v>
      </c>
      <c r="B365" s="37"/>
      <c r="C365" s="37">
        <v>935.0</v>
      </c>
      <c r="D365" s="37">
        <v>147.0</v>
      </c>
      <c r="E365" s="37"/>
      <c r="F365" s="37">
        <v>1082.0</v>
      </c>
      <c r="G365" s="37"/>
    </row>
    <row r="366" ht="15.75" customHeight="1">
      <c r="A366" s="11" t="s">
        <v>1788</v>
      </c>
      <c r="B366" s="37">
        <v>3.0</v>
      </c>
      <c r="C366" s="37">
        <v>131.0</v>
      </c>
      <c r="D366" s="37">
        <v>757.0</v>
      </c>
      <c r="E366" s="37">
        <v>186.0</v>
      </c>
      <c r="F366" s="37">
        <v>1077.0</v>
      </c>
      <c r="G366" s="37"/>
    </row>
    <row r="367" ht="15.75" customHeight="1">
      <c r="A367" s="11" t="s">
        <v>1789</v>
      </c>
      <c r="B367" s="37"/>
      <c r="C367" s="37">
        <v>285.0</v>
      </c>
      <c r="D367" s="37">
        <v>504.0</v>
      </c>
      <c r="E367" s="37">
        <v>274.0</v>
      </c>
      <c r="F367" s="37">
        <v>1063.0</v>
      </c>
      <c r="G367" s="37"/>
    </row>
    <row r="368" ht="15.75" customHeight="1">
      <c r="A368" s="11" t="s">
        <v>1790</v>
      </c>
      <c r="B368" s="37"/>
      <c r="C368" s="37">
        <v>90.0</v>
      </c>
      <c r="D368" s="37">
        <v>791.0</v>
      </c>
      <c r="E368" s="37">
        <v>161.0</v>
      </c>
      <c r="F368" s="37">
        <v>1042.0</v>
      </c>
      <c r="G368" s="37"/>
    </row>
    <row r="369" ht="15.75" customHeight="1">
      <c r="A369" s="11" t="s">
        <v>1791</v>
      </c>
      <c r="B369" s="37"/>
      <c r="C369" s="37">
        <v>635.0</v>
      </c>
      <c r="D369" s="37">
        <v>354.0</v>
      </c>
      <c r="E369" s="37">
        <v>53.0</v>
      </c>
      <c r="F369" s="37">
        <v>1042.0</v>
      </c>
      <c r="G369" s="37"/>
    </row>
    <row r="370" ht="15.75" customHeight="1">
      <c r="A370" s="11" t="s">
        <v>1792</v>
      </c>
      <c r="B370" s="37"/>
      <c r="C370" s="37">
        <v>711.0</v>
      </c>
      <c r="D370" s="37">
        <v>281.0</v>
      </c>
      <c r="E370" s="37">
        <v>44.0</v>
      </c>
      <c r="F370" s="37">
        <v>1036.0</v>
      </c>
      <c r="G370" s="37"/>
    </row>
    <row r="371" ht="15.75" customHeight="1">
      <c r="A371" s="11" t="s">
        <v>1793</v>
      </c>
      <c r="B371" s="37"/>
      <c r="C371" s="37">
        <v>54.0</v>
      </c>
      <c r="D371" s="37">
        <v>809.0</v>
      </c>
      <c r="E371" s="37">
        <v>163.0</v>
      </c>
      <c r="F371" s="37">
        <v>1026.0</v>
      </c>
      <c r="G371" s="37"/>
    </row>
    <row r="372" ht="15.75" customHeight="1">
      <c r="A372" s="11" t="s">
        <v>1794</v>
      </c>
      <c r="B372" s="37">
        <v>1.0</v>
      </c>
      <c r="C372" s="37">
        <v>398.0</v>
      </c>
      <c r="D372" s="37">
        <v>608.0</v>
      </c>
      <c r="E372" s="37">
        <v>10.0</v>
      </c>
      <c r="F372" s="37">
        <v>1017.0</v>
      </c>
      <c r="G372" s="37"/>
    </row>
    <row r="373" ht="15.75" customHeight="1">
      <c r="A373" s="11" t="s">
        <v>1795</v>
      </c>
      <c r="B373" s="37">
        <v>2.0</v>
      </c>
      <c r="C373" s="37">
        <v>228.0</v>
      </c>
      <c r="D373" s="37">
        <v>637.0</v>
      </c>
      <c r="E373" s="37">
        <v>146.0</v>
      </c>
      <c r="F373" s="37">
        <v>1013.0</v>
      </c>
      <c r="G373" s="37"/>
    </row>
    <row r="374" ht="15.75" customHeight="1">
      <c r="A374" s="11" t="s">
        <v>1796</v>
      </c>
      <c r="B374" s="37">
        <v>16.0</v>
      </c>
      <c r="C374" s="37">
        <v>218.0</v>
      </c>
      <c r="D374" s="37">
        <v>648.0</v>
      </c>
      <c r="E374" s="37">
        <v>129.0</v>
      </c>
      <c r="F374" s="37">
        <v>1011.0</v>
      </c>
      <c r="G374" s="37"/>
    </row>
    <row r="375" ht="15.75" customHeight="1">
      <c r="A375" s="11" t="s">
        <v>1797</v>
      </c>
      <c r="B375" s="37"/>
      <c r="C375" s="37">
        <v>305.0</v>
      </c>
      <c r="D375" s="37">
        <v>630.0</v>
      </c>
      <c r="E375" s="37">
        <v>52.0</v>
      </c>
      <c r="F375" s="37">
        <v>987.0</v>
      </c>
      <c r="G375" s="37"/>
    </row>
    <row r="376" ht="15.75" customHeight="1">
      <c r="A376" s="11" t="s">
        <v>1798</v>
      </c>
      <c r="B376" s="37"/>
      <c r="C376" s="37">
        <v>129.0</v>
      </c>
      <c r="D376" s="37">
        <v>570.0</v>
      </c>
      <c r="E376" s="37">
        <v>260.0</v>
      </c>
      <c r="F376" s="37">
        <v>959.0</v>
      </c>
      <c r="G376" s="37"/>
    </row>
    <row r="377" ht="15.75" customHeight="1">
      <c r="A377" s="11" t="s">
        <v>1799</v>
      </c>
      <c r="B377" s="37"/>
      <c r="C377" s="37"/>
      <c r="D377" s="37">
        <v>594.0</v>
      </c>
      <c r="E377" s="37">
        <v>344.0</v>
      </c>
      <c r="F377" s="37">
        <v>938.0</v>
      </c>
      <c r="G377" s="37"/>
    </row>
    <row r="378" ht="15.75" customHeight="1">
      <c r="A378" s="11" t="s">
        <v>1800</v>
      </c>
      <c r="B378" s="37">
        <v>17.0</v>
      </c>
      <c r="C378" s="37">
        <v>450.0</v>
      </c>
      <c r="D378" s="37">
        <v>432.0</v>
      </c>
      <c r="E378" s="37">
        <v>27.0</v>
      </c>
      <c r="F378" s="37">
        <v>926.0</v>
      </c>
      <c r="G378" s="37"/>
    </row>
    <row r="379" ht="15.75" customHeight="1">
      <c r="A379" s="11" t="s">
        <v>1801</v>
      </c>
      <c r="B379" s="37"/>
      <c r="C379" s="37">
        <v>45.0</v>
      </c>
      <c r="D379" s="37">
        <v>575.0</v>
      </c>
      <c r="E379" s="37">
        <v>300.0</v>
      </c>
      <c r="F379" s="37">
        <v>920.0</v>
      </c>
      <c r="G379" s="37"/>
    </row>
    <row r="380" ht="15.75" customHeight="1">
      <c r="A380" s="11" t="s">
        <v>1802</v>
      </c>
      <c r="B380" s="37">
        <v>114.0</v>
      </c>
      <c r="C380" s="37">
        <v>385.0</v>
      </c>
      <c r="D380" s="37">
        <v>300.0</v>
      </c>
      <c r="E380" s="37">
        <v>118.0</v>
      </c>
      <c r="F380" s="37">
        <v>917.0</v>
      </c>
      <c r="G380" s="37"/>
    </row>
    <row r="381" ht="15.75" customHeight="1">
      <c r="A381" s="11" t="s">
        <v>1803</v>
      </c>
      <c r="B381" s="37">
        <v>27.0</v>
      </c>
      <c r="C381" s="37">
        <v>878.0</v>
      </c>
      <c r="D381" s="37"/>
      <c r="E381" s="37"/>
      <c r="F381" s="37">
        <v>905.0</v>
      </c>
      <c r="G381" s="37"/>
    </row>
    <row r="382" ht="15.75" customHeight="1">
      <c r="A382" s="11" t="s">
        <v>1804</v>
      </c>
      <c r="B382" s="37"/>
      <c r="C382" s="37">
        <v>153.0</v>
      </c>
      <c r="D382" s="37">
        <v>574.0</v>
      </c>
      <c r="E382" s="37">
        <v>175.0</v>
      </c>
      <c r="F382" s="37">
        <v>902.0</v>
      </c>
      <c r="G382" s="37"/>
    </row>
    <row r="383" ht="15.75" customHeight="1">
      <c r="A383" s="11" t="s">
        <v>1805</v>
      </c>
      <c r="B383" s="37"/>
      <c r="C383" s="37">
        <v>79.0</v>
      </c>
      <c r="D383" s="37">
        <v>692.0</v>
      </c>
      <c r="E383" s="37">
        <v>116.0</v>
      </c>
      <c r="F383" s="37">
        <v>887.0</v>
      </c>
      <c r="G383" s="37"/>
    </row>
    <row r="384" ht="15.75" customHeight="1">
      <c r="A384" s="11" t="s">
        <v>1806</v>
      </c>
      <c r="B384" s="37">
        <v>44.0</v>
      </c>
      <c r="C384" s="37">
        <v>272.0</v>
      </c>
      <c r="D384" s="37">
        <v>465.0</v>
      </c>
      <c r="E384" s="37">
        <v>96.0</v>
      </c>
      <c r="F384" s="37">
        <v>877.0</v>
      </c>
      <c r="G384" s="37"/>
    </row>
    <row r="385" ht="15.75" customHeight="1">
      <c r="A385" s="11" t="s">
        <v>1807</v>
      </c>
      <c r="B385" s="37"/>
      <c r="C385" s="37">
        <v>54.0</v>
      </c>
      <c r="D385" s="37">
        <v>697.0</v>
      </c>
      <c r="E385" s="37">
        <v>110.0</v>
      </c>
      <c r="F385" s="37">
        <v>861.0</v>
      </c>
      <c r="G385" s="37"/>
    </row>
    <row r="386" ht="15.75" customHeight="1">
      <c r="A386" s="11" t="s">
        <v>1808</v>
      </c>
      <c r="B386" s="37">
        <v>24.0</v>
      </c>
      <c r="C386" s="37">
        <v>107.0</v>
      </c>
      <c r="D386" s="37">
        <v>629.0</v>
      </c>
      <c r="E386" s="37">
        <v>95.0</v>
      </c>
      <c r="F386" s="37">
        <v>855.0</v>
      </c>
      <c r="G386" s="37"/>
    </row>
    <row r="387" ht="15.75" customHeight="1">
      <c r="A387" s="11" t="s">
        <v>1809</v>
      </c>
      <c r="B387" s="37">
        <v>1.0</v>
      </c>
      <c r="C387" s="37">
        <v>96.0</v>
      </c>
      <c r="D387" s="37">
        <v>716.0</v>
      </c>
      <c r="E387" s="37">
        <v>38.0</v>
      </c>
      <c r="F387" s="37">
        <v>851.0</v>
      </c>
      <c r="G387" s="37"/>
    </row>
    <row r="388" ht="15.75" customHeight="1">
      <c r="A388" s="11" t="s">
        <v>1810</v>
      </c>
      <c r="B388" s="37">
        <v>60.0</v>
      </c>
      <c r="C388" s="37">
        <v>132.0</v>
      </c>
      <c r="D388" s="37">
        <v>456.0</v>
      </c>
      <c r="E388" s="37">
        <v>197.0</v>
      </c>
      <c r="F388" s="37">
        <v>845.0</v>
      </c>
      <c r="G388" s="37"/>
    </row>
    <row r="389" ht="15.75" customHeight="1">
      <c r="A389" s="11" t="s">
        <v>1811</v>
      </c>
      <c r="B389" s="37">
        <v>10.0</v>
      </c>
      <c r="C389" s="37">
        <v>278.0</v>
      </c>
      <c r="D389" s="37">
        <v>456.0</v>
      </c>
      <c r="E389" s="37">
        <v>100.0</v>
      </c>
      <c r="F389" s="37">
        <v>844.0</v>
      </c>
      <c r="G389" s="37"/>
    </row>
    <row r="390" ht="15.75" customHeight="1">
      <c r="A390" s="11" t="s">
        <v>1812</v>
      </c>
      <c r="B390" s="37"/>
      <c r="C390" s="37">
        <v>652.0</v>
      </c>
      <c r="D390" s="37">
        <v>182.0</v>
      </c>
      <c r="E390" s="37">
        <v>9.0</v>
      </c>
      <c r="F390" s="37">
        <v>843.0</v>
      </c>
      <c r="G390" s="37"/>
    </row>
    <row r="391" ht="15.75" customHeight="1">
      <c r="A391" s="11" t="s">
        <v>1813</v>
      </c>
      <c r="B391" s="37">
        <v>116.0</v>
      </c>
      <c r="C391" s="37">
        <v>488.0</v>
      </c>
      <c r="D391" s="37">
        <v>191.0</v>
      </c>
      <c r="E391" s="37">
        <v>46.0</v>
      </c>
      <c r="F391" s="37">
        <v>841.0</v>
      </c>
      <c r="G391" s="37"/>
    </row>
    <row r="392" ht="15.75" customHeight="1">
      <c r="A392" s="11" t="s">
        <v>1814</v>
      </c>
      <c r="B392" s="37"/>
      <c r="C392" s="37">
        <v>52.0</v>
      </c>
      <c r="D392" s="37">
        <v>633.0</v>
      </c>
      <c r="E392" s="37">
        <v>96.0</v>
      </c>
      <c r="F392" s="37">
        <v>781.0</v>
      </c>
      <c r="G392" s="37"/>
    </row>
    <row r="393" ht="15.75" customHeight="1">
      <c r="A393" s="11" t="s">
        <v>1815</v>
      </c>
      <c r="B393" s="37">
        <v>5.0</v>
      </c>
      <c r="C393" s="37">
        <v>465.0</v>
      </c>
      <c r="D393" s="37">
        <v>242.0</v>
      </c>
      <c r="E393" s="37">
        <v>51.0</v>
      </c>
      <c r="F393" s="37">
        <v>763.0</v>
      </c>
      <c r="G393" s="37"/>
    </row>
    <row r="394" ht="15.75" customHeight="1">
      <c r="A394" s="11" t="s">
        <v>1816</v>
      </c>
      <c r="B394" s="37">
        <v>2.0</v>
      </c>
      <c r="C394" s="37">
        <v>94.0</v>
      </c>
      <c r="D394" s="37">
        <v>483.0</v>
      </c>
      <c r="E394" s="37">
        <v>153.0</v>
      </c>
      <c r="F394" s="37">
        <v>732.0</v>
      </c>
      <c r="G394" s="37"/>
    </row>
    <row r="395" ht="15.75" customHeight="1">
      <c r="A395" s="11" t="s">
        <v>1817</v>
      </c>
      <c r="B395" s="37">
        <v>8.0</v>
      </c>
      <c r="C395" s="37">
        <v>49.0</v>
      </c>
      <c r="D395" s="37">
        <v>556.0</v>
      </c>
      <c r="E395" s="37">
        <v>100.0</v>
      </c>
      <c r="F395" s="37">
        <v>713.0</v>
      </c>
      <c r="G395" s="37"/>
    </row>
    <row r="396" ht="15.75" customHeight="1">
      <c r="A396" s="11" t="s">
        <v>1818</v>
      </c>
      <c r="B396" s="37">
        <v>9.0</v>
      </c>
      <c r="C396" s="37">
        <v>123.0</v>
      </c>
      <c r="D396" s="37">
        <v>376.0</v>
      </c>
      <c r="E396" s="37">
        <v>201.0</v>
      </c>
      <c r="F396" s="37">
        <v>709.0</v>
      </c>
      <c r="G396" s="37"/>
    </row>
    <row r="397" ht="15.75" customHeight="1">
      <c r="A397" s="11" t="s">
        <v>1819</v>
      </c>
      <c r="B397" s="37">
        <v>78.0</v>
      </c>
      <c r="C397" s="37">
        <v>44.0</v>
      </c>
      <c r="D397" s="37">
        <v>519.0</v>
      </c>
      <c r="E397" s="37">
        <v>57.0</v>
      </c>
      <c r="F397" s="37">
        <v>698.0</v>
      </c>
      <c r="G397" s="37"/>
    </row>
    <row r="398" ht="15.75" customHeight="1">
      <c r="A398" s="11" t="s">
        <v>1820</v>
      </c>
      <c r="B398" s="37"/>
      <c r="C398" s="37"/>
      <c r="D398" s="37">
        <v>696.0</v>
      </c>
      <c r="E398" s="37"/>
      <c r="F398" s="37">
        <v>696.0</v>
      </c>
      <c r="G398" s="37"/>
    </row>
    <row r="399" ht="15.75" customHeight="1">
      <c r="A399" s="11" t="s">
        <v>1821</v>
      </c>
      <c r="B399" s="37"/>
      <c r="C399" s="37">
        <v>44.0</v>
      </c>
      <c r="D399" s="37">
        <v>595.0</v>
      </c>
      <c r="E399" s="37">
        <v>44.0</v>
      </c>
      <c r="F399" s="37">
        <v>683.0</v>
      </c>
      <c r="G399" s="37"/>
    </row>
    <row r="400" ht="15.75" customHeight="1">
      <c r="A400" s="11" t="s">
        <v>1822</v>
      </c>
      <c r="B400" s="37">
        <v>9.0</v>
      </c>
      <c r="C400" s="37">
        <v>476.0</v>
      </c>
      <c r="D400" s="37">
        <v>135.0</v>
      </c>
      <c r="E400" s="37">
        <v>53.0</v>
      </c>
      <c r="F400" s="37">
        <v>673.0</v>
      </c>
      <c r="G400" s="37"/>
    </row>
    <row r="401" ht="15.75" customHeight="1">
      <c r="A401" s="11" t="s">
        <v>1823</v>
      </c>
      <c r="B401" s="37"/>
      <c r="C401" s="37">
        <v>229.0</v>
      </c>
      <c r="D401" s="37">
        <v>425.0</v>
      </c>
      <c r="E401" s="37">
        <v>14.0</v>
      </c>
      <c r="F401" s="37">
        <v>668.0</v>
      </c>
      <c r="G401" s="37"/>
    </row>
    <row r="402" ht="15.75" customHeight="1">
      <c r="A402" s="11" t="s">
        <v>1824</v>
      </c>
      <c r="B402" s="37"/>
      <c r="C402" s="37">
        <v>73.0</v>
      </c>
      <c r="D402" s="37">
        <v>591.0</v>
      </c>
      <c r="E402" s="37">
        <v>4.0</v>
      </c>
      <c r="F402" s="37">
        <v>668.0</v>
      </c>
      <c r="G402" s="37"/>
    </row>
    <row r="403" ht="15.75" customHeight="1">
      <c r="A403" s="11" t="s">
        <v>1825</v>
      </c>
      <c r="B403" s="37"/>
      <c r="C403" s="37">
        <v>159.0</v>
      </c>
      <c r="D403" s="37">
        <v>381.0</v>
      </c>
      <c r="E403" s="37">
        <v>126.0</v>
      </c>
      <c r="F403" s="37">
        <v>666.0</v>
      </c>
      <c r="G403" s="37"/>
    </row>
    <row r="404" ht="15.75" customHeight="1">
      <c r="A404" s="11" t="s">
        <v>1826</v>
      </c>
      <c r="B404" s="37">
        <v>11.0</v>
      </c>
      <c r="C404" s="37">
        <v>219.0</v>
      </c>
      <c r="D404" s="37">
        <v>363.0</v>
      </c>
      <c r="E404" s="37">
        <v>70.0</v>
      </c>
      <c r="F404" s="37">
        <v>663.0</v>
      </c>
      <c r="G404" s="37"/>
    </row>
    <row r="405" ht="15.75" customHeight="1">
      <c r="A405" s="11" t="s">
        <v>1827</v>
      </c>
      <c r="B405" s="37"/>
      <c r="C405" s="37">
        <v>3.0</v>
      </c>
      <c r="D405" s="37">
        <v>234.0</v>
      </c>
      <c r="E405" s="37">
        <v>422.0</v>
      </c>
      <c r="F405" s="37">
        <v>659.0</v>
      </c>
      <c r="G405" s="37"/>
    </row>
    <row r="406" ht="15.75" customHeight="1">
      <c r="A406" s="11" t="s">
        <v>1828</v>
      </c>
      <c r="B406" s="37"/>
      <c r="C406" s="37">
        <v>142.0</v>
      </c>
      <c r="D406" s="37">
        <v>513.0</v>
      </c>
      <c r="E406" s="37"/>
      <c r="F406" s="37">
        <v>655.0</v>
      </c>
      <c r="G406" s="37"/>
    </row>
    <row r="407" ht="15.75" customHeight="1">
      <c r="A407" s="11" t="s">
        <v>1829</v>
      </c>
      <c r="B407" s="37"/>
      <c r="C407" s="37">
        <v>308.0</v>
      </c>
      <c r="D407" s="37">
        <v>222.0</v>
      </c>
      <c r="E407" s="37">
        <v>120.0</v>
      </c>
      <c r="F407" s="37">
        <v>650.0</v>
      </c>
      <c r="G407" s="37"/>
    </row>
    <row r="408" ht="15.75" customHeight="1">
      <c r="A408" s="11" t="s">
        <v>1830</v>
      </c>
      <c r="B408" s="37"/>
      <c r="C408" s="37">
        <v>50.0</v>
      </c>
      <c r="D408" s="37">
        <v>517.0</v>
      </c>
      <c r="E408" s="37">
        <v>82.0</v>
      </c>
      <c r="F408" s="37">
        <v>649.0</v>
      </c>
      <c r="G408" s="37"/>
    </row>
    <row r="409" ht="15.75" customHeight="1">
      <c r="A409" s="11" t="s">
        <v>1831</v>
      </c>
      <c r="B409" s="37">
        <v>68.0</v>
      </c>
      <c r="C409" s="37">
        <v>147.0</v>
      </c>
      <c r="D409" s="37">
        <v>390.0</v>
      </c>
      <c r="E409" s="37">
        <v>41.0</v>
      </c>
      <c r="F409" s="37">
        <v>646.0</v>
      </c>
      <c r="G409" s="37"/>
    </row>
    <row r="410" ht="15.75" customHeight="1">
      <c r="A410" s="11" t="s">
        <v>1832</v>
      </c>
      <c r="B410" s="37"/>
      <c r="C410" s="37"/>
      <c r="D410" s="37">
        <v>418.0</v>
      </c>
      <c r="E410" s="37">
        <v>223.0</v>
      </c>
      <c r="F410" s="37">
        <v>641.0</v>
      </c>
      <c r="G410" s="37"/>
    </row>
    <row r="411" ht="15.75" customHeight="1">
      <c r="A411" s="11" t="s">
        <v>1833</v>
      </c>
      <c r="B411" s="37">
        <v>3.0</v>
      </c>
      <c r="C411" s="37">
        <v>101.0</v>
      </c>
      <c r="D411" s="37">
        <v>465.0</v>
      </c>
      <c r="E411" s="37">
        <v>54.0</v>
      </c>
      <c r="F411" s="37">
        <v>623.0</v>
      </c>
      <c r="G411" s="37"/>
    </row>
    <row r="412" ht="15.75" customHeight="1">
      <c r="A412" s="11" t="s">
        <v>1834</v>
      </c>
      <c r="B412" s="37">
        <v>2.0</v>
      </c>
      <c r="C412" s="37">
        <v>128.0</v>
      </c>
      <c r="D412" s="37">
        <v>398.0</v>
      </c>
      <c r="E412" s="37">
        <v>92.0</v>
      </c>
      <c r="F412" s="37">
        <v>620.0</v>
      </c>
      <c r="G412" s="37"/>
    </row>
    <row r="413" ht="15.75" customHeight="1">
      <c r="A413" s="11" t="s">
        <v>1835</v>
      </c>
      <c r="B413" s="37">
        <v>1.0</v>
      </c>
      <c r="C413" s="37">
        <v>454.0</v>
      </c>
      <c r="D413" s="37">
        <v>144.0</v>
      </c>
      <c r="E413" s="37">
        <v>21.0</v>
      </c>
      <c r="F413" s="37">
        <v>620.0</v>
      </c>
      <c r="G413" s="37"/>
    </row>
    <row r="414" ht="15.75" customHeight="1">
      <c r="A414" s="11" t="s">
        <v>1836</v>
      </c>
      <c r="B414" s="37">
        <v>35.0</v>
      </c>
      <c r="C414" s="37">
        <v>121.0</v>
      </c>
      <c r="D414" s="37">
        <v>329.0</v>
      </c>
      <c r="E414" s="37">
        <v>111.0</v>
      </c>
      <c r="F414" s="37">
        <v>596.0</v>
      </c>
      <c r="G414" s="37"/>
    </row>
    <row r="415" ht="15.75" customHeight="1">
      <c r="A415" s="11" t="s">
        <v>1837</v>
      </c>
      <c r="B415" s="37"/>
      <c r="C415" s="37">
        <v>1.0</v>
      </c>
      <c r="D415" s="37">
        <v>373.0</v>
      </c>
      <c r="E415" s="37">
        <v>220.0</v>
      </c>
      <c r="F415" s="37">
        <v>594.0</v>
      </c>
      <c r="G415" s="37"/>
    </row>
    <row r="416" ht="15.75" customHeight="1">
      <c r="A416" s="11" t="s">
        <v>1838</v>
      </c>
      <c r="B416" s="37">
        <v>13.0</v>
      </c>
      <c r="C416" s="37">
        <v>122.0</v>
      </c>
      <c r="D416" s="37">
        <v>443.0</v>
      </c>
      <c r="E416" s="37">
        <v>3.0</v>
      </c>
      <c r="F416" s="37">
        <v>581.0</v>
      </c>
      <c r="G416" s="37"/>
    </row>
    <row r="417" ht="15.75" customHeight="1">
      <c r="A417" s="11" t="s">
        <v>1839</v>
      </c>
      <c r="B417" s="37"/>
      <c r="C417" s="37">
        <v>91.0</v>
      </c>
      <c r="D417" s="37">
        <v>300.0</v>
      </c>
      <c r="E417" s="37">
        <v>189.0</v>
      </c>
      <c r="F417" s="37">
        <v>580.0</v>
      </c>
      <c r="G417" s="37"/>
    </row>
    <row r="418" ht="15.75" customHeight="1">
      <c r="A418" s="11" t="s">
        <v>1840</v>
      </c>
      <c r="B418" s="37"/>
      <c r="C418" s="37">
        <v>4.0</v>
      </c>
      <c r="D418" s="37">
        <v>470.0</v>
      </c>
      <c r="E418" s="37">
        <v>104.0</v>
      </c>
      <c r="F418" s="37">
        <v>578.0</v>
      </c>
      <c r="G418" s="37"/>
    </row>
    <row r="419" ht="15.75" customHeight="1">
      <c r="A419" s="11" t="s">
        <v>1841</v>
      </c>
      <c r="B419" s="37"/>
      <c r="C419" s="37">
        <v>12.0</v>
      </c>
      <c r="D419" s="37">
        <v>531.0</v>
      </c>
      <c r="E419" s="37">
        <v>30.0</v>
      </c>
      <c r="F419" s="37">
        <v>573.0</v>
      </c>
      <c r="G419" s="37"/>
    </row>
    <row r="420" ht="15.75" customHeight="1">
      <c r="A420" s="11" t="s">
        <v>1842</v>
      </c>
      <c r="B420" s="37">
        <v>8.0</v>
      </c>
      <c r="C420" s="37">
        <v>63.0</v>
      </c>
      <c r="D420" s="37">
        <v>347.0</v>
      </c>
      <c r="E420" s="37">
        <v>152.0</v>
      </c>
      <c r="F420" s="37">
        <v>570.0</v>
      </c>
      <c r="G420" s="37"/>
    </row>
    <row r="421" ht="15.75" customHeight="1">
      <c r="A421" s="11" t="s">
        <v>1843</v>
      </c>
      <c r="B421" s="37">
        <v>32.0</v>
      </c>
      <c r="C421" s="37">
        <v>185.0</v>
      </c>
      <c r="D421" s="37">
        <v>295.0</v>
      </c>
      <c r="E421" s="37">
        <v>57.0</v>
      </c>
      <c r="F421" s="37">
        <v>569.0</v>
      </c>
      <c r="G421" s="37"/>
    </row>
    <row r="422" ht="15.75" customHeight="1">
      <c r="A422" s="11" t="s">
        <v>1844</v>
      </c>
      <c r="B422" s="37">
        <v>1.0</v>
      </c>
      <c r="C422" s="37">
        <v>93.0</v>
      </c>
      <c r="D422" s="37">
        <v>456.0</v>
      </c>
      <c r="E422" s="37">
        <v>15.0</v>
      </c>
      <c r="F422" s="37">
        <v>565.0</v>
      </c>
      <c r="G422" s="37"/>
    </row>
    <row r="423" ht="15.75" customHeight="1">
      <c r="A423" s="11" t="s">
        <v>1845</v>
      </c>
      <c r="B423" s="37"/>
      <c r="C423" s="37">
        <v>38.0</v>
      </c>
      <c r="D423" s="37">
        <v>336.0</v>
      </c>
      <c r="E423" s="37">
        <v>168.0</v>
      </c>
      <c r="F423" s="37">
        <v>542.0</v>
      </c>
      <c r="G423" s="37"/>
    </row>
    <row r="424" ht="15.75" customHeight="1">
      <c r="A424" s="11" t="s">
        <v>1846</v>
      </c>
      <c r="B424" s="37"/>
      <c r="C424" s="37">
        <v>128.0</v>
      </c>
      <c r="D424" s="37">
        <v>355.0</v>
      </c>
      <c r="E424" s="37">
        <v>54.0</v>
      </c>
      <c r="F424" s="37">
        <v>537.0</v>
      </c>
      <c r="G424" s="37"/>
    </row>
    <row r="425" ht="15.75" customHeight="1">
      <c r="A425" s="11" t="s">
        <v>1847</v>
      </c>
      <c r="B425" s="37"/>
      <c r="C425" s="37"/>
      <c r="D425" s="37">
        <v>446.0</v>
      </c>
      <c r="E425" s="37">
        <v>91.0</v>
      </c>
      <c r="F425" s="37">
        <v>537.0</v>
      </c>
      <c r="G425" s="37"/>
    </row>
    <row r="426" ht="15.75" customHeight="1">
      <c r="A426" s="11" t="s">
        <v>1848</v>
      </c>
      <c r="B426" s="37">
        <v>6.0</v>
      </c>
      <c r="C426" s="37">
        <v>67.0</v>
      </c>
      <c r="D426" s="37">
        <v>325.0</v>
      </c>
      <c r="E426" s="37">
        <v>135.0</v>
      </c>
      <c r="F426" s="37">
        <v>533.0</v>
      </c>
      <c r="G426" s="37"/>
    </row>
    <row r="427" ht="15.75" customHeight="1">
      <c r="A427" s="11" t="s">
        <v>1849</v>
      </c>
      <c r="B427" s="37"/>
      <c r="C427" s="37">
        <v>7.0</v>
      </c>
      <c r="D427" s="37">
        <v>236.0</v>
      </c>
      <c r="E427" s="37">
        <v>279.0</v>
      </c>
      <c r="F427" s="37">
        <v>522.0</v>
      </c>
      <c r="G427" s="37"/>
    </row>
    <row r="428" ht="15.75" customHeight="1">
      <c r="A428" s="11" t="s">
        <v>1850</v>
      </c>
      <c r="B428" s="37">
        <v>6.0</v>
      </c>
      <c r="C428" s="37">
        <v>73.0</v>
      </c>
      <c r="D428" s="37">
        <v>317.0</v>
      </c>
      <c r="E428" s="37">
        <v>109.0</v>
      </c>
      <c r="F428" s="37">
        <v>505.0</v>
      </c>
      <c r="G428" s="37"/>
    </row>
    <row r="429" ht="15.75" customHeight="1">
      <c r="A429" s="11" t="s">
        <v>1851</v>
      </c>
      <c r="B429" s="37"/>
      <c r="C429" s="37">
        <v>81.0</v>
      </c>
      <c r="D429" s="37">
        <v>317.0</v>
      </c>
      <c r="E429" s="37">
        <v>105.0</v>
      </c>
      <c r="F429" s="37">
        <v>503.0</v>
      </c>
      <c r="G429" s="37"/>
    </row>
    <row r="430" ht="15.75" customHeight="1">
      <c r="A430" s="11" t="s">
        <v>1852</v>
      </c>
      <c r="B430" s="37"/>
      <c r="C430" s="37">
        <v>68.0</v>
      </c>
      <c r="D430" s="37">
        <v>430.0</v>
      </c>
      <c r="E430" s="37">
        <v>4.0</v>
      </c>
      <c r="F430" s="37">
        <v>502.0</v>
      </c>
      <c r="G430" s="37"/>
    </row>
    <row r="431" ht="15.75" customHeight="1">
      <c r="A431" s="11" t="s">
        <v>1853</v>
      </c>
      <c r="B431" s="37">
        <v>17.0</v>
      </c>
      <c r="C431" s="37">
        <v>213.0</v>
      </c>
      <c r="D431" s="37">
        <v>236.0</v>
      </c>
      <c r="E431" s="37">
        <v>34.0</v>
      </c>
      <c r="F431" s="37">
        <v>500.0</v>
      </c>
      <c r="G431" s="37"/>
    </row>
    <row r="432" ht="15.75" customHeight="1">
      <c r="A432" s="11" t="s">
        <v>1854</v>
      </c>
      <c r="B432" s="37"/>
      <c r="C432" s="37">
        <v>80.0</v>
      </c>
      <c r="D432" s="37">
        <v>335.0</v>
      </c>
      <c r="E432" s="37">
        <v>79.0</v>
      </c>
      <c r="F432" s="37">
        <v>494.0</v>
      </c>
      <c r="G432" s="37"/>
    </row>
    <row r="433" ht="15.75" customHeight="1">
      <c r="A433" s="11" t="s">
        <v>1855</v>
      </c>
      <c r="B433" s="37">
        <v>3.0</v>
      </c>
      <c r="C433" s="37">
        <v>49.0</v>
      </c>
      <c r="D433" s="37">
        <v>335.0</v>
      </c>
      <c r="E433" s="37">
        <v>107.0</v>
      </c>
      <c r="F433" s="37">
        <v>494.0</v>
      </c>
      <c r="G433" s="37"/>
    </row>
    <row r="434" ht="15.75" customHeight="1">
      <c r="A434" s="11" t="s">
        <v>1856</v>
      </c>
      <c r="B434" s="37"/>
      <c r="C434" s="37">
        <v>5.0</v>
      </c>
      <c r="D434" s="37">
        <v>413.0</v>
      </c>
      <c r="E434" s="37">
        <v>73.0</v>
      </c>
      <c r="F434" s="37">
        <v>491.0</v>
      </c>
      <c r="G434" s="37"/>
    </row>
    <row r="435" ht="15.75" customHeight="1">
      <c r="A435" s="11" t="s">
        <v>1857</v>
      </c>
      <c r="B435" s="37">
        <v>23.0</v>
      </c>
      <c r="C435" s="37">
        <v>24.0</v>
      </c>
      <c r="D435" s="37">
        <v>444.0</v>
      </c>
      <c r="E435" s="37"/>
      <c r="F435" s="37">
        <v>491.0</v>
      </c>
      <c r="G435" s="37"/>
    </row>
    <row r="436" ht="15.75" customHeight="1">
      <c r="A436" s="11" t="s">
        <v>1858</v>
      </c>
      <c r="B436" s="37"/>
      <c r="C436" s="37">
        <v>30.0</v>
      </c>
      <c r="D436" s="37">
        <v>440.0</v>
      </c>
      <c r="E436" s="37">
        <v>20.0</v>
      </c>
      <c r="F436" s="37">
        <v>490.0</v>
      </c>
      <c r="G436" s="37"/>
    </row>
    <row r="437" ht="15.75" customHeight="1">
      <c r="A437" s="11" t="s">
        <v>1859</v>
      </c>
      <c r="B437" s="37"/>
      <c r="C437" s="37">
        <v>339.0</v>
      </c>
      <c r="D437" s="37">
        <v>133.0</v>
      </c>
      <c r="E437" s="37">
        <v>13.0</v>
      </c>
      <c r="F437" s="37">
        <v>485.0</v>
      </c>
      <c r="G437" s="37"/>
    </row>
    <row r="438" ht="15.75" customHeight="1">
      <c r="A438" s="11" t="s">
        <v>1860</v>
      </c>
      <c r="B438" s="37"/>
      <c r="C438" s="37">
        <v>52.0</v>
      </c>
      <c r="D438" s="37">
        <v>384.0</v>
      </c>
      <c r="E438" s="37">
        <v>48.0</v>
      </c>
      <c r="F438" s="37">
        <v>484.0</v>
      </c>
      <c r="G438" s="37"/>
    </row>
    <row r="439" ht="15.75" customHeight="1">
      <c r="A439" s="11" t="s">
        <v>1861</v>
      </c>
      <c r="B439" s="37"/>
      <c r="C439" s="37">
        <v>180.0</v>
      </c>
      <c r="D439" s="37">
        <v>300.0</v>
      </c>
      <c r="E439" s="37"/>
      <c r="F439" s="37">
        <v>480.0</v>
      </c>
      <c r="G439" s="37"/>
    </row>
    <row r="440" ht="15.75" customHeight="1">
      <c r="A440" s="11" t="s">
        <v>1862</v>
      </c>
      <c r="B440" s="37">
        <v>9.0</v>
      </c>
      <c r="C440" s="37">
        <v>150.0</v>
      </c>
      <c r="D440" s="37">
        <v>236.0</v>
      </c>
      <c r="E440" s="37">
        <v>84.0</v>
      </c>
      <c r="F440" s="37">
        <v>479.0</v>
      </c>
      <c r="G440" s="37"/>
    </row>
    <row r="441" ht="15.75" customHeight="1">
      <c r="A441" s="11" t="s">
        <v>1863</v>
      </c>
      <c r="B441" s="37"/>
      <c r="C441" s="37">
        <v>21.0</v>
      </c>
      <c r="D441" s="37">
        <v>253.0</v>
      </c>
      <c r="E441" s="37">
        <v>203.0</v>
      </c>
      <c r="F441" s="37">
        <v>477.0</v>
      </c>
      <c r="G441" s="37"/>
    </row>
    <row r="442" ht="15.75" customHeight="1">
      <c r="A442" s="11" t="s">
        <v>1864</v>
      </c>
      <c r="B442" s="37"/>
      <c r="C442" s="37">
        <v>140.0</v>
      </c>
      <c r="D442" s="37">
        <v>319.0</v>
      </c>
      <c r="E442" s="37"/>
      <c r="F442" s="37">
        <v>459.0</v>
      </c>
      <c r="G442" s="37"/>
    </row>
    <row r="443" ht="15.75" customHeight="1">
      <c r="A443" s="11" t="s">
        <v>1865</v>
      </c>
      <c r="B443" s="37"/>
      <c r="C443" s="37">
        <v>34.0</v>
      </c>
      <c r="D443" s="37">
        <v>388.0</v>
      </c>
      <c r="E443" s="37">
        <v>33.0</v>
      </c>
      <c r="F443" s="37">
        <v>455.0</v>
      </c>
      <c r="G443" s="37"/>
    </row>
    <row r="444" ht="15.75" customHeight="1">
      <c r="A444" s="11" t="s">
        <v>1866</v>
      </c>
      <c r="B444" s="37"/>
      <c r="C444" s="37">
        <v>47.0</v>
      </c>
      <c r="D444" s="37">
        <v>357.0</v>
      </c>
      <c r="E444" s="37">
        <v>43.0</v>
      </c>
      <c r="F444" s="37">
        <v>447.0</v>
      </c>
      <c r="G444" s="37"/>
    </row>
    <row r="445" ht="15.75" customHeight="1">
      <c r="A445" s="11" t="s">
        <v>1867</v>
      </c>
      <c r="B445" s="37"/>
      <c r="C445" s="37">
        <v>115.0</v>
      </c>
      <c r="D445" s="37">
        <v>326.0</v>
      </c>
      <c r="E445" s="37">
        <v>1.0</v>
      </c>
      <c r="F445" s="37">
        <v>442.0</v>
      </c>
      <c r="G445" s="37"/>
    </row>
    <row r="446" ht="15.75" customHeight="1">
      <c r="A446" s="11" t="s">
        <v>1868</v>
      </c>
      <c r="B446" s="37"/>
      <c r="C446" s="37">
        <v>2.0</v>
      </c>
      <c r="D446" s="37">
        <v>77.0</v>
      </c>
      <c r="E446" s="37">
        <v>363.0</v>
      </c>
      <c r="F446" s="37">
        <v>442.0</v>
      </c>
      <c r="G446" s="37"/>
    </row>
    <row r="447" ht="15.75" customHeight="1">
      <c r="A447" s="11" t="s">
        <v>1869</v>
      </c>
      <c r="B447" s="37"/>
      <c r="C447" s="37"/>
      <c r="D447" s="37">
        <v>434.0</v>
      </c>
      <c r="E447" s="37"/>
      <c r="F447" s="37">
        <v>434.0</v>
      </c>
      <c r="G447" s="37"/>
    </row>
    <row r="448" ht="15.75" customHeight="1">
      <c r="A448" s="11" t="s">
        <v>1870</v>
      </c>
      <c r="B448" s="37">
        <v>1.0</v>
      </c>
      <c r="C448" s="37">
        <v>27.0</v>
      </c>
      <c r="D448" s="37">
        <v>272.0</v>
      </c>
      <c r="E448" s="37">
        <v>127.0</v>
      </c>
      <c r="F448" s="37">
        <v>427.0</v>
      </c>
      <c r="G448" s="37"/>
    </row>
    <row r="449" ht="15.75" customHeight="1">
      <c r="A449" s="11" t="s">
        <v>1871</v>
      </c>
      <c r="B449" s="37"/>
      <c r="C449" s="37">
        <v>172.0</v>
      </c>
      <c r="D449" s="37">
        <v>245.0</v>
      </c>
      <c r="E449" s="37">
        <v>8.0</v>
      </c>
      <c r="F449" s="37">
        <v>425.0</v>
      </c>
      <c r="G449" s="37"/>
    </row>
    <row r="450" ht="15.75" customHeight="1">
      <c r="A450" s="11" t="s">
        <v>1872</v>
      </c>
      <c r="B450" s="37"/>
      <c r="C450" s="37">
        <v>93.0</v>
      </c>
      <c r="D450" s="37">
        <v>251.0</v>
      </c>
      <c r="E450" s="37">
        <v>63.0</v>
      </c>
      <c r="F450" s="37">
        <v>407.0</v>
      </c>
      <c r="G450" s="37"/>
    </row>
    <row r="451" ht="15.75" customHeight="1">
      <c r="A451" s="11" t="s">
        <v>1873</v>
      </c>
      <c r="B451" s="37"/>
      <c r="C451" s="37">
        <v>153.0</v>
      </c>
      <c r="D451" s="37">
        <v>40.0</v>
      </c>
      <c r="E451" s="37">
        <v>210.0</v>
      </c>
      <c r="F451" s="37">
        <v>403.0</v>
      </c>
      <c r="G451" s="37"/>
    </row>
    <row r="452" ht="15.75" customHeight="1">
      <c r="A452" s="11" t="s">
        <v>1874</v>
      </c>
      <c r="B452" s="37">
        <v>1.0</v>
      </c>
      <c r="C452" s="37">
        <v>55.0</v>
      </c>
      <c r="D452" s="37">
        <v>282.0</v>
      </c>
      <c r="E452" s="37">
        <v>52.0</v>
      </c>
      <c r="F452" s="37">
        <v>390.0</v>
      </c>
      <c r="G452" s="37"/>
    </row>
    <row r="453" ht="15.75" customHeight="1">
      <c r="A453" s="11" t="s">
        <v>1875</v>
      </c>
      <c r="B453" s="37"/>
      <c r="C453" s="37">
        <v>44.0</v>
      </c>
      <c r="D453" s="37">
        <v>246.0</v>
      </c>
      <c r="E453" s="37">
        <v>98.0</v>
      </c>
      <c r="F453" s="37">
        <v>388.0</v>
      </c>
      <c r="G453" s="37"/>
    </row>
    <row r="454" ht="15.75" customHeight="1">
      <c r="A454" s="11" t="s">
        <v>1876</v>
      </c>
      <c r="B454" s="37"/>
      <c r="C454" s="37">
        <v>102.0</v>
      </c>
      <c r="D454" s="37">
        <v>276.0</v>
      </c>
      <c r="E454" s="37">
        <v>10.0</v>
      </c>
      <c r="F454" s="37">
        <v>388.0</v>
      </c>
      <c r="G454" s="37"/>
    </row>
    <row r="455" ht="15.75" customHeight="1">
      <c r="A455" s="11" t="s">
        <v>1877</v>
      </c>
      <c r="B455" s="37"/>
      <c r="C455" s="37">
        <v>6.0</v>
      </c>
      <c r="D455" s="37">
        <v>377.0</v>
      </c>
      <c r="E455" s="37"/>
      <c r="F455" s="37">
        <v>383.0</v>
      </c>
      <c r="G455" s="37"/>
    </row>
    <row r="456" ht="15.75" customHeight="1">
      <c r="A456" s="11" t="s">
        <v>1878</v>
      </c>
      <c r="B456" s="37">
        <v>2.0</v>
      </c>
      <c r="C456" s="37">
        <v>86.0</v>
      </c>
      <c r="D456" s="37">
        <v>244.0</v>
      </c>
      <c r="E456" s="37">
        <v>50.0</v>
      </c>
      <c r="F456" s="37">
        <v>382.0</v>
      </c>
      <c r="G456" s="37"/>
    </row>
    <row r="457" ht="15.75" customHeight="1">
      <c r="A457" s="11" t="s">
        <v>1879</v>
      </c>
      <c r="B457" s="37"/>
      <c r="C457" s="37">
        <v>366.0</v>
      </c>
      <c r="D457" s="37">
        <v>6.0</v>
      </c>
      <c r="E457" s="37">
        <v>10.0</v>
      </c>
      <c r="F457" s="37">
        <v>382.0</v>
      </c>
      <c r="G457" s="37"/>
    </row>
    <row r="458" ht="15.75" customHeight="1">
      <c r="A458" s="11" t="s">
        <v>1880</v>
      </c>
      <c r="B458" s="37"/>
      <c r="C458" s="37">
        <v>3.0</v>
      </c>
      <c r="D458" s="37">
        <v>191.0</v>
      </c>
      <c r="E458" s="37">
        <v>177.0</v>
      </c>
      <c r="F458" s="37">
        <v>371.0</v>
      </c>
      <c r="G458" s="37"/>
    </row>
    <row r="459" ht="15.75" customHeight="1">
      <c r="A459" s="11" t="s">
        <v>1881</v>
      </c>
      <c r="B459" s="37">
        <v>12.0</v>
      </c>
      <c r="C459" s="37">
        <v>71.0</v>
      </c>
      <c r="D459" s="37">
        <v>231.0</v>
      </c>
      <c r="E459" s="37">
        <v>53.0</v>
      </c>
      <c r="F459" s="37">
        <v>367.0</v>
      </c>
      <c r="G459" s="37"/>
    </row>
    <row r="460" ht="15.75" customHeight="1">
      <c r="A460" s="11" t="s">
        <v>1882</v>
      </c>
      <c r="B460" s="37"/>
      <c r="C460" s="37"/>
      <c r="D460" s="37">
        <v>308.0</v>
      </c>
      <c r="E460" s="37">
        <v>57.0</v>
      </c>
      <c r="F460" s="37">
        <v>365.0</v>
      </c>
      <c r="G460" s="37"/>
    </row>
    <row r="461" ht="15.75" customHeight="1">
      <c r="A461" s="11" t="s">
        <v>1883</v>
      </c>
      <c r="B461" s="37"/>
      <c r="C461" s="37">
        <v>8.0</v>
      </c>
      <c r="D461" s="37">
        <v>356.0</v>
      </c>
      <c r="E461" s="37"/>
      <c r="F461" s="37">
        <v>364.0</v>
      </c>
      <c r="G461" s="37"/>
    </row>
    <row r="462" ht="15.75" customHeight="1">
      <c r="A462" s="11" t="s">
        <v>1884</v>
      </c>
      <c r="B462" s="37"/>
      <c r="C462" s="37">
        <v>1.0</v>
      </c>
      <c r="D462" s="37">
        <v>253.0</v>
      </c>
      <c r="E462" s="37">
        <v>109.0</v>
      </c>
      <c r="F462" s="37">
        <v>363.0</v>
      </c>
      <c r="G462" s="37"/>
    </row>
    <row r="463" ht="15.75" customHeight="1">
      <c r="A463" s="11" t="s">
        <v>1885</v>
      </c>
      <c r="B463" s="37"/>
      <c r="C463" s="37">
        <v>26.0</v>
      </c>
      <c r="D463" s="37">
        <v>186.0</v>
      </c>
      <c r="E463" s="37">
        <v>139.0</v>
      </c>
      <c r="F463" s="37">
        <v>351.0</v>
      </c>
      <c r="G463" s="37"/>
    </row>
    <row r="464" ht="15.75" customHeight="1">
      <c r="A464" s="11" t="s">
        <v>1886</v>
      </c>
      <c r="B464" s="37"/>
      <c r="C464" s="37">
        <v>5.0</v>
      </c>
      <c r="D464" s="37">
        <v>327.0</v>
      </c>
      <c r="E464" s="37">
        <v>19.0</v>
      </c>
      <c r="F464" s="37">
        <v>351.0</v>
      </c>
      <c r="G464" s="37"/>
    </row>
    <row r="465" ht="15.75" customHeight="1">
      <c r="A465" s="11" t="s">
        <v>1887</v>
      </c>
      <c r="B465" s="37"/>
      <c r="C465" s="37">
        <v>15.0</v>
      </c>
      <c r="D465" s="37">
        <v>335.0</v>
      </c>
      <c r="E465" s="37"/>
      <c r="F465" s="37">
        <v>350.0</v>
      </c>
      <c r="G465" s="37"/>
    </row>
    <row r="466" ht="15.75" customHeight="1">
      <c r="A466" s="11" t="s">
        <v>1888</v>
      </c>
      <c r="B466" s="37">
        <v>1.0</v>
      </c>
      <c r="C466" s="37">
        <v>90.0</v>
      </c>
      <c r="D466" s="37">
        <v>190.0</v>
      </c>
      <c r="E466" s="37">
        <v>66.0</v>
      </c>
      <c r="F466" s="37">
        <v>347.0</v>
      </c>
      <c r="G466" s="37"/>
    </row>
    <row r="467" ht="15.75" customHeight="1">
      <c r="A467" s="11" t="s">
        <v>1889</v>
      </c>
      <c r="B467" s="37"/>
      <c r="C467" s="37">
        <v>91.0</v>
      </c>
      <c r="D467" s="37">
        <v>254.0</v>
      </c>
      <c r="E467" s="37"/>
      <c r="F467" s="37">
        <v>345.0</v>
      </c>
      <c r="G467" s="37"/>
    </row>
    <row r="468" ht="15.75" customHeight="1">
      <c r="A468" s="11" t="s">
        <v>1890</v>
      </c>
      <c r="B468" s="37"/>
      <c r="C468" s="37">
        <v>40.0</v>
      </c>
      <c r="D468" s="37">
        <v>219.0</v>
      </c>
      <c r="E468" s="37">
        <v>82.0</v>
      </c>
      <c r="F468" s="37">
        <v>341.0</v>
      </c>
      <c r="G468" s="37"/>
    </row>
    <row r="469" ht="15.75" customHeight="1">
      <c r="A469" s="11" t="s">
        <v>1891</v>
      </c>
      <c r="B469" s="37"/>
      <c r="C469" s="37">
        <v>1.0</v>
      </c>
      <c r="D469" s="37">
        <v>334.0</v>
      </c>
      <c r="E469" s="37"/>
      <c r="F469" s="37">
        <v>335.0</v>
      </c>
      <c r="G469" s="37"/>
    </row>
    <row r="470" ht="15.75" customHeight="1">
      <c r="A470" s="11" t="s">
        <v>1892</v>
      </c>
      <c r="B470" s="37"/>
      <c r="C470" s="37">
        <v>219.0</v>
      </c>
      <c r="D470" s="37">
        <v>115.0</v>
      </c>
      <c r="E470" s="37"/>
      <c r="F470" s="37">
        <v>334.0</v>
      </c>
      <c r="G470" s="37"/>
    </row>
    <row r="471" ht="15.75" customHeight="1">
      <c r="A471" s="11" t="s">
        <v>1893</v>
      </c>
      <c r="B471" s="37"/>
      <c r="C471" s="37">
        <v>50.0</v>
      </c>
      <c r="D471" s="37">
        <v>236.0</v>
      </c>
      <c r="E471" s="37">
        <v>45.0</v>
      </c>
      <c r="F471" s="37">
        <v>331.0</v>
      </c>
      <c r="G471" s="37"/>
    </row>
    <row r="472" ht="15.75" customHeight="1">
      <c r="A472" s="11" t="s">
        <v>1894</v>
      </c>
      <c r="B472" s="37">
        <v>1.0</v>
      </c>
      <c r="C472" s="37">
        <v>42.0</v>
      </c>
      <c r="D472" s="37">
        <v>270.0</v>
      </c>
      <c r="E472" s="37">
        <v>16.0</v>
      </c>
      <c r="F472" s="37">
        <v>329.0</v>
      </c>
      <c r="G472" s="37"/>
    </row>
    <row r="473" ht="15.75" customHeight="1">
      <c r="A473" s="11" t="s">
        <v>1895</v>
      </c>
      <c r="B473" s="37"/>
      <c r="C473" s="37"/>
      <c r="D473" s="37">
        <v>326.0</v>
      </c>
      <c r="E473" s="37"/>
      <c r="F473" s="37">
        <v>326.0</v>
      </c>
      <c r="G473" s="37"/>
    </row>
    <row r="474" ht="15.75" customHeight="1">
      <c r="A474" s="11" t="s">
        <v>1896</v>
      </c>
      <c r="B474" s="37"/>
      <c r="C474" s="37">
        <v>15.0</v>
      </c>
      <c r="D474" s="37">
        <v>251.0</v>
      </c>
      <c r="E474" s="37">
        <v>55.0</v>
      </c>
      <c r="F474" s="37">
        <v>321.0</v>
      </c>
      <c r="G474" s="37"/>
    </row>
    <row r="475" ht="15.75" customHeight="1">
      <c r="A475" s="11" t="s">
        <v>1897</v>
      </c>
      <c r="B475" s="37"/>
      <c r="C475" s="37">
        <v>22.0</v>
      </c>
      <c r="D475" s="37">
        <v>247.0</v>
      </c>
      <c r="E475" s="37">
        <v>51.0</v>
      </c>
      <c r="F475" s="37">
        <v>320.0</v>
      </c>
      <c r="G475" s="37"/>
    </row>
    <row r="476" ht="15.75" customHeight="1">
      <c r="A476" s="11" t="s">
        <v>1898</v>
      </c>
      <c r="B476" s="37"/>
      <c r="C476" s="37"/>
      <c r="D476" s="37">
        <v>264.0</v>
      </c>
      <c r="E476" s="37">
        <v>56.0</v>
      </c>
      <c r="F476" s="37">
        <v>320.0</v>
      </c>
      <c r="G476" s="37"/>
    </row>
    <row r="477" ht="15.75" customHeight="1">
      <c r="A477" s="11" t="s">
        <v>1899</v>
      </c>
      <c r="B477" s="37"/>
      <c r="C477" s="37">
        <v>96.0</v>
      </c>
      <c r="D477" s="37">
        <v>173.0</v>
      </c>
      <c r="E477" s="37">
        <v>49.0</v>
      </c>
      <c r="F477" s="37">
        <v>318.0</v>
      </c>
      <c r="G477" s="37"/>
    </row>
    <row r="478" ht="15.75" customHeight="1">
      <c r="A478" s="11" t="s">
        <v>1900</v>
      </c>
      <c r="B478" s="37">
        <v>2.0</v>
      </c>
      <c r="C478" s="37">
        <v>56.0</v>
      </c>
      <c r="D478" s="37">
        <v>250.0</v>
      </c>
      <c r="E478" s="37">
        <v>9.0</v>
      </c>
      <c r="F478" s="37">
        <v>317.0</v>
      </c>
      <c r="G478" s="37"/>
    </row>
    <row r="479" ht="15.75" customHeight="1">
      <c r="A479" s="11" t="s">
        <v>1901</v>
      </c>
      <c r="B479" s="37"/>
      <c r="C479" s="37">
        <v>312.0</v>
      </c>
      <c r="D479" s="37">
        <v>4.0</v>
      </c>
      <c r="E479" s="37"/>
      <c r="F479" s="37">
        <v>316.0</v>
      </c>
      <c r="G479" s="37"/>
    </row>
    <row r="480" ht="15.75" customHeight="1">
      <c r="A480" s="11" t="s">
        <v>1902</v>
      </c>
      <c r="B480" s="37"/>
      <c r="C480" s="37">
        <v>109.0</v>
      </c>
      <c r="D480" s="37">
        <v>185.0</v>
      </c>
      <c r="E480" s="37">
        <v>18.0</v>
      </c>
      <c r="F480" s="37">
        <v>312.0</v>
      </c>
      <c r="G480" s="37"/>
    </row>
    <row r="481" ht="15.75" customHeight="1">
      <c r="A481" s="11" t="s">
        <v>1903</v>
      </c>
      <c r="B481" s="37"/>
      <c r="C481" s="37">
        <v>148.0</v>
      </c>
      <c r="D481" s="37">
        <v>159.0</v>
      </c>
      <c r="E481" s="37"/>
      <c r="F481" s="37">
        <v>307.0</v>
      </c>
      <c r="G481" s="37"/>
    </row>
    <row r="482" ht="15.75" customHeight="1">
      <c r="A482" s="11" t="s">
        <v>1904</v>
      </c>
      <c r="B482" s="37">
        <v>3.0</v>
      </c>
      <c r="C482" s="37">
        <v>30.0</v>
      </c>
      <c r="D482" s="37">
        <v>175.0</v>
      </c>
      <c r="E482" s="37">
        <v>95.0</v>
      </c>
      <c r="F482" s="37">
        <v>303.0</v>
      </c>
      <c r="G482" s="37"/>
    </row>
    <row r="483" ht="15.75" customHeight="1">
      <c r="A483" s="11" t="s">
        <v>1905</v>
      </c>
      <c r="B483" s="37"/>
      <c r="C483" s="37">
        <v>300.0</v>
      </c>
      <c r="D483" s="37"/>
      <c r="E483" s="37"/>
      <c r="F483" s="37">
        <v>300.0</v>
      </c>
      <c r="G483" s="37"/>
    </row>
    <row r="484" ht="15.75" customHeight="1">
      <c r="A484" s="11" t="s">
        <v>1906</v>
      </c>
      <c r="B484" s="37"/>
      <c r="C484" s="37">
        <v>64.0</v>
      </c>
      <c r="D484" s="37">
        <v>218.0</v>
      </c>
      <c r="E484" s="37">
        <v>17.0</v>
      </c>
      <c r="F484" s="37">
        <v>299.0</v>
      </c>
      <c r="G484" s="37"/>
    </row>
    <row r="485" ht="15.75" customHeight="1">
      <c r="A485" s="11" t="s">
        <v>1907</v>
      </c>
      <c r="B485" s="37">
        <v>8.0</v>
      </c>
      <c r="C485" s="37">
        <v>92.0</v>
      </c>
      <c r="D485" s="37">
        <v>170.0</v>
      </c>
      <c r="E485" s="37">
        <v>27.0</v>
      </c>
      <c r="F485" s="37">
        <v>297.0</v>
      </c>
      <c r="G485" s="37"/>
    </row>
    <row r="486" ht="15.75" customHeight="1">
      <c r="A486" s="11" t="s">
        <v>1908</v>
      </c>
      <c r="B486" s="37"/>
      <c r="C486" s="37">
        <v>14.0</v>
      </c>
      <c r="D486" s="37">
        <v>202.0</v>
      </c>
      <c r="E486" s="37">
        <v>79.0</v>
      </c>
      <c r="F486" s="37">
        <v>295.0</v>
      </c>
      <c r="G486" s="37"/>
    </row>
    <row r="487" ht="15.75" customHeight="1">
      <c r="A487" s="11" t="s">
        <v>1909</v>
      </c>
      <c r="B487" s="37">
        <v>1.0</v>
      </c>
      <c r="C487" s="37">
        <v>42.0</v>
      </c>
      <c r="D487" s="37">
        <v>241.0</v>
      </c>
      <c r="E487" s="37">
        <v>10.0</v>
      </c>
      <c r="F487" s="37">
        <v>294.0</v>
      </c>
      <c r="G487" s="37"/>
    </row>
    <row r="488" ht="15.75" customHeight="1">
      <c r="A488" s="11" t="s">
        <v>1910</v>
      </c>
      <c r="B488" s="37">
        <v>5.0</v>
      </c>
      <c r="C488" s="37">
        <v>228.0</v>
      </c>
      <c r="D488" s="37">
        <v>46.0</v>
      </c>
      <c r="E488" s="37">
        <v>14.0</v>
      </c>
      <c r="F488" s="37">
        <v>293.0</v>
      </c>
      <c r="G488" s="37"/>
    </row>
    <row r="489" ht="15.75" customHeight="1">
      <c r="A489" s="11" t="s">
        <v>1911</v>
      </c>
      <c r="B489" s="37"/>
      <c r="C489" s="37">
        <v>1.0</v>
      </c>
      <c r="D489" s="37">
        <v>290.0</v>
      </c>
      <c r="E489" s="37"/>
      <c r="F489" s="37">
        <v>291.0</v>
      </c>
      <c r="G489" s="37"/>
    </row>
    <row r="490" ht="15.75" customHeight="1">
      <c r="A490" s="11" t="s">
        <v>1912</v>
      </c>
      <c r="B490" s="37"/>
      <c r="C490" s="37"/>
      <c r="D490" s="37">
        <v>291.0</v>
      </c>
      <c r="E490" s="37"/>
      <c r="F490" s="37">
        <v>291.0</v>
      </c>
      <c r="G490" s="37"/>
    </row>
    <row r="491" ht="15.75" customHeight="1">
      <c r="A491" s="11" t="s">
        <v>1913</v>
      </c>
      <c r="B491" s="37"/>
      <c r="C491" s="37">
        <v>136.0</v>
      </c>
      <c r="D491" s="37">
        <v>85.0</v>
      </c>
      <c r="E491" s="37">
        <v>70.0</v>
      </c>
      <c r="F491" s="37">
        <v>291.0</v>
      </c>
      <c r="G491" s="37"/>
    </row>
    <row r="492" ht="15.75" customHeight="1">
      <c r="A492" s="11" t="s">
        <v>1914</v>
      </c>
      <c r="B492" s="37"/>
      <c r="C492" s="37">
        <v>13.0</v>
      </c>
      <c r="D492" s="37">
        <v>248.0</v>
      </c>
      <c r="E492" s="37">
        <v>27.0</v>
      </c>
      <c r="F492" s="37">
        <v>288.0</v>
      </c>
      <c r="G492" s="37"/>
    </row>
    <row r="493" ht="15.75" customHeight="1">
      <c r="A493" s="11" t="s">
        <v>1915</v>
      </c>
      <c r="B493" s="37"/>
      <c r="C493" s="37">
        <v>44.0</v>
      </c>
      <c r="D493" s="37">
        <v>85.0</v>
      </c>
      <c r="E493" s="37">
        <v>158.0</v>
      </c>
      <c r="F493" s="37">
        <v>287.0</v>
      </c>
      <c r="G493" s="37"/>
    </row>
    <row r="494" ht="15.75" customHeight="1">
      <c r="A494" s="11" t="s">
        <v>1916</v>
      </c>
      <c r="B494" s="37"/>
      <c r="C494" s="37"/>
      <c r="D494" s="37">
        <v>286.0</v>
      </c>
      <c r="E494" s="37"/>
      <c r="F494" s="37">
        <v>286.0</v>
      </c>
      <c r="G494" s="37"/>
    </row>
    <row r="495" ht="15.75" customHeight="1">
      <c r="A495" s="11" t="s">
        <v>1917</v>
      </c>
      <c r="B495" s="37"/>
      <c r="C495" s="37">
        <v>55.0</v>
      </c>
      <c r="D495" s="37">
        <v>213.0</v>
      </c>
      <c r="E495" s="37">
        <v>15.0</v>
      </c>
      <c r="F495" s="37">
        <v>283.0</v>
      </c>
      <c r="G495" s="37"/>
    </row>
    <row r="496" ht="15.75" customHeight="1">
      <c r="A496" s="11" t="s">
        <v>1918</v>
      </c>
      <c r="B496" s="37"/>
      <c r="C496" s="37"/>
      <c r="D496" s="37">
        <v>182.0</v>
      </c>
      <c r="E496" s="37">
        <v>95.0</v>
      </c>
      <c r="F496" s="37">
        <v>277.0</v>
      </c>
      <c r="G496" s="37"/>
    </row>
    <row r="497" ht="15.75" customHeight="1">
      <c r="A497" s="11" t="s">
        <v>1919</v>
      </c>
      <c r="B497" s="37"/>
      <c r="C497" s="37">
        <v>22.0</v>
      </c>
      <c r="D497" s="37">
        <v>223.0</v>
      </c>
      <c r="E497" s="37">
        <v>31.0</v>
      </c>
      <c r="F497" s="37">
        <v>276.0</v>
      </c>
      <c r="G497" s="37"/>
    </row>
    <row r="498" ht="15.75" customHeight="1">
      <c r="A498" s="11" t="s">
        <v>1920</v>
      </c>
      <c r="B498" s="37"/>
      <c r="C498" s="37"/>
      <c r="D498" s="37">
        <v>270.0</v>
      </c>
      <c r="E498" s="37"/>
      <c r="F498" s="37">
        <v>270.0</v>
      </c>
      <c r="G498" s="37"/>
    </row>
    <row r="499" ht="15.75" customHeight="1">
      <c r="A499" s="11" t="s">
        <v>1921</v>
      </c>
      <c r="B499" s="37"/>
      <c r="C499" s="37">
        <v>30.0</v>
      </c>
      <c r="D499" s="37">
        <v>204.0</v>
      </c>
      <c r="E499" s="37">
        <v>35.0</v>
      </c>
      <c r="F499" s="37">
        <v>269.0</v>
      </c>
      <c r="G499" s="37"/>
    </row>
    <row r="500" ht="15.75" customHeight="1">
      <c r="A500" s="11" t="s">
        <v>1922</v>
      </c>
      <c r="B500" s="37">
        <v>2.0</v>
      </c>
      <c r="C500" s="37">
        <v>4.0</v>
      </c>
      <c r="D500" s="37">
        <v>99.0</v>
      </c>
      <c r="E500" s="37">
        <v>164.0</v>
      </c>
      <c r="F500" s="37">
        <v>269.0</v>
      </c>
      <c r="G500" s="37"/>
    </row>
    <row r="501" ht="15.75" customHeight="1">
      <c r="A501" s="11" t="s">
        <v>1923</v>
      </c>
      <c r="B501" s="37"/>
      <c r="C501" s="37">
        <v>64.0</v>
      </c>
      <c r="D501" s="37">
        <v>154.0</v>
      </c>
      <c r="E501" s="37">
        <v>50.0</v>
      </c>
      <c r="F501" s="37">
        <v>268.0</v>
      </c>
      <c r="G501" s="37"/>
    </row>
    <row r="502" ht="15.75" customHeight="1">
      <c r="A502" s="11" t="s">
        <v>1924</v>
      </c>
      <c r="B502" s="37">
        <v>11.0</v>
      </c>
      <c r="C502" s="37">
        <v>25.0</v>
      </c>
      <c r="D502" s="37">
        <v>228.0</v>
      </c>
      <c r="E502" s="37">
        <v>3.0</v>
      </c>
      <c r="F502" s="37">
        <v>267.0</v>
      </c>
      <c r="G502" s="37"/>
    </row>
    <row r="503" ht="15.75" customHeight="1">
      <c r="A503" s="11" t="s">
        <v>1925</v>
      </c>
      <c r="B503" s="37"/>
      <c r="C503" s="37">
        <v>178.0</v>
      </c>
      <c r="D503" s="37">
        <v>83.0</v>
      </c>
      <c r="E503" s="37">
        <v>5.0</v>
      </c>
      <c r="F503" s="37">
        <v>266.0</v>
      </c>
      <c r="G503" s="37"/>
    </row>
    <row r="504" ht="15.75" customHeight="1">
      <c r="A504" s="11" t="s">
        <v>1926</v>
      </c>
      <c r="B504" s="37">
        <v>48.0</v>
      </c>
      <c r="C504" s="37">
        <v>196.0</v>
      </c>
      <c r="D504" s="37">
        <v>17.0</v>
      </c>
      <c r="E504" s="37"/>
      <c r="F504" s="37">
        <v>261.0</v>
      </c>
      <c r="G504" s="37"/>
    </row>
    <row r="505" ht="15.75" customHeight="1">
      <c r="A505" s="11" t="s">
        <v>1927</v>
      </c>
      <c r="B505" s="37">
        <v>12.0</v>
      </c>
      <c r="C505" s="37">
        <v>186.0</v>
      </c>
      <c r="D505" s="37">
        <v>60.0</v>
      </c>
      <c r="E505" s="37"/>
      <c r="F505" s="37">
        <v>258.0</v>
      </c>
      <c r="G505" s="37"/>
    </row>
    <row r="506" ht="15.75" customHeight="1">
      <c r="A506" s="11" t="s">
        <v>1928</v>
      </c>
      <c r="B506" s="37"/>
      <c r="C506" s="37">
        <v>54.0</v>
      </c>
      <c r="D506" s="37">
        <v>173.0</v>
      </c>
      <c r="E506" s="37">
        <v>27.0</v>
      </c>
      <c r="F506" s="37">
        <v>254.0</v>
      </c>
      <c r="G506" s="37"/>
    </row>
    <row r="507" ht="15.75" customHeight="1">
      <c r="A507" s="11" t="s">
        <v>1929</v>
      </c>
      <c r="B507" s="37"/>
      <c r="C507" s="37">
        <v>10.0</v>
      </c>
      <c r="D507" s="37">
        <v>193.0</v>
      </c>
      <c r="E507" s="37">
        <v>49.0</v>
      </c>
      <c r="F507" s="37">
        <v>252.0</v>
      </c>
      <c r="G507" s="37"/>
    </row>
    <row r="508" ht="15.75" customHeight="1">
      <c r="A508" s="11" t="s">
        <v>1930</v>
      </c>
      <c r="B508" s="37"/>
      <c r="C508" s="37"/>
      <c r="D508" s="37">
        <v>242.0</v>
      </c>
      <c r="E508" s="37">
        <v>6.0</v>
      </c>
      <c r="F508" s="37">
        <v>248.0</v>
      </c>
      <c r="G508" s="37"/>
    </row>
    <row r="509" ht="15.75" customHeight="1">
      <c r="A509" s="11" t="s">
        <v>1931</v>
      </c>
      <c r="B509" s="37"/>
      <c r="C509" s="37">
        <v>62.0</v>
      </c>
      <c r="D509" s="37">
        <v>77.0</v>
      </c>
      <c r="E509" s="37">
        <v>103.0</v>
      </c>
      <c r="F509" s="37">
        <v>242.0</v>
      </c>
      <c r="G509" s="37"/>
    </row>
    <row r="510" ht="15.75" customHeight="1">
      <c r="A510" s="11" t="s">
        <v>1932</v>
      </c>
      <c r="B510" s="37"/>
      <c r="C510" s="37">
        <v>40.0</v>
      </c>
      <c r="D510" s="37">
        <v>188.0</v>
      </c>
      <c r="E510" s="37">
        <v>12.0</v>
      </c>
      <c r="F510" s="37">
        <v>240.0</v>
      </c>
      <c r="G510" s="37"/>
    </row>
    <row r="511" ht="15.75" customHeight="1">
      <c r="A511" s="11" t="s">
        <v>1933</v>
      </c>
      <c r="B511" s="37">
        <v>120.0</v>
      </c>
      <c r="C511" s="37">
        <v>120.0</v>
      </c>
      <c r="D511" s="37"/>
      <c r="E511" s="37"/>
      <c r="F511" s="37">
        <v>240.0</v>
      </c>
      <c r="G511" s="37"/>
    </row>
    <row r="512" ht="15.75" customHeight="1">
      <c r="A512" s="11" t="s">
        <v>1934</v>
      </c>
      <c r="B512" s="37">
        <v>58.0</v>
      </c>
      <c r="C512" s="37">
        <v>48.0</v>
      </c>
      <c r="D512" s="37">
        <v>127.0</v>
      </c>
      <c r="E512" s="37">
        <v>4.0</v>
      </c>
      <c r="F512" s="37">
        <v>237.0</v>
      </c>
      <c r="G512" s="37"/>
    </row>
    <row r="513" ht="15.75" customHeight="1">
      <c r="A513" s="11" t="s">
        <v>1935</v>
      </c>
      <c r="B513" s="37"/>
      <c r="C513" s="37">
        <v>19.0</v>
      </c>
      <c r="D513" s="37">
        <v>202.0</v>
      </c>
      <c r="E513" s="37">
        <v>13.0</v>
      </c>
      <c r="F513" s="37">
        <v>234.0</v>
      </c>
      <c r="G513" s="37"/>
    </row>
    <row r="514" ht="15.75" customHeight="1">
      <c r="A514" s="11" t="s">
        <v>1936</v>
      </c>
      <c r="B514" s="37"/>
      <c r="C514" s="37">
        <v>35.0</v>
      </c>
      <c r="D514" s="37">
        <v>192.0</v>
      </c>
      <c r="E514" s="37">
        <v>6.0</v>
      </c>
      <c r="F514" s="37">
        <v>233.0</v>
      </c>
      <c r="G514" s="37"/>
    </row>
    <row r="515" ht="15.75" customHeight="1">
      <c r="A515" s="11" t="s">
        <v>1937</v>
      </c>
      <c r="B515" s="37"/>
      <c r="C515" s="37"/>
      <c r="D515" s="37">
        <v>225.0</v>
      </c>
      <c r="E515" s="37"/>
      <c r="F515" s="37">
        <v>225.0</v>
      </c>
      <c r="G515" s="37"/>
    </row>
    <row r="516" ht="15.75" customHeight="1">
      <c r="A516" s="11" t="s">
        <v>1938</v>
      </c>
      <c r="B516" s="37">
        <v>3.0</v>
      </c>
      <c r="C516" s="37">
        <v>60.0</v>
      </c>
      <c r="D516" s="37">
        <v>113.0</v>
      </c>
      <c r="E516" s="37">
        <v>49.0</v>
      </c>
      <c r="F516" s="37">
        <v>225.0</v>
      </c>
      <c r="G516" s="37"/>
    </row>
    <row r="517" ht="15.75" customHeight="1">
      <c r="A517" s="11" t="s">
        <v>1939</v>
      </c>
      <c r="B517" s="37">
        <v>2.0</v>
      </c>
      <c r="C517" s="37">
        <v>59.0</v>
      </c>
      <c r="D517" s="37">
        <v>157.0</v>
      </c>
      <c r="E517" s="37">
        <v>6.0</v>
      </c>
      <c r="F517" s="37">
        <v>224.0</v>
      </c>
      <c r="G517" s="37"/>
    </row>
    <row r="518" ht="15.75" customHeight="1">
      <c r="A518" s="11" t="s">
        <v>1940</v>
      </c>
      <c r="B518" s="37"/>
      <c r="C518" s="37"/>
      <c r="D518" s="37">
        <v>183.0</v>
      </c>
      <c r="E518" s="37">
        <v>39.0</v>
      </c>
      <c r="F518" s="37">
        <v>222.0</v>
      </c>
      <c r="G518" s="37"/>
    </row>
    <row r="519" ht="15.75" customHeight="1">
      <c r="A519" s="11" t="s">
        <v>1941</v>
      </c>
      <c r="B519" s="37">
        <v>2.0</v>
      </c>
      <c r="C519" s="37">
        <v>14.0</v>
      </c>
      <c r="D519" s="37">
        <v>167.0</v>
      </c>
      <c r="E519" s="37">
        <v>38.0</v>
      </c>
      <c r="F519" s="37">
        <v>221.0</v>
      </c>
      <c r="G519" s="37"/>
    </row>
    <row r="520" ht="15.75" customHeight="1">
      <c r="A520" s="11" t="s">
        <v>1942</v>
      </c>
      <c r="B520" s="37">
        <v>75.0</v>
      </c>
      <c r="C520" s="37">
        <v>80.0</v>
      </c>
      <c r="D520" s="37">
        <v>63.0</v>
      </c>
      <c r="E520" s="37"/>
      <c r="F520" s="37">
        <v>218.0</v>
      </c>
      <c r="G520" s="37"/>
    </row>
    <row r="521" ht="15.75" customHeight="1">
      <c r="A521" s="11" t="s">
        <v>1943</v>
      </c>
      <c r="B521" s="37"/>
      <c r="C521" s="37"/>
      <c r="D521" s="37">
        <v>194.0</v>
      </c>
      <c r="E521" s="37">
        <v>24.0</v>
      </c>
      <c r="F521" s="37">
        <v>218.0</v>
      </c>
      <c r="G521" s="37"/>
    </row>
    <row r="522" ht="15.75" customHeight="1">
      <c r="A522" s="11" t="s">
        <v>1944</v>
      </c>
      <c r="B522" s="37"/>
      <c r="C522" s="37">
        <v>1.0</v>
      </c>
      <c r="D522" s="37">
        <v>131.0</v>
      </c>
      <c r="E522" s="37">
        <v>85.0</v>
      </c>
      <c r="F522" s="37">
        <v>217.0</v>
      </c>
      <c r="G522" s="37"/>
    </row>
    <row r="523" ht="15.75" customHeight="1">
      <c r="A523" s="11" t="s">
        <v>1945</v>
      </c>
      <c r="B523" s="37"/>
      <c r="C523" s="37"/>
      <c r="D523" s="37">
        <v>195.0</v>
      </c>
      <c r="E523" s="37">
        <v>22.0</v>
      </c>
      <c r="F523" s="37">
        <v>217.0</v>
      </c>
      <c r="G523" s="37"/>
    </row>
    <row r="524" ht="15.75" customHeight="1">
      <c r="A524" s="11" t="s">
        <v>1946</v>
      </c>
      <c r="B524" s="37"/>
      <c r="C524" s="37">
        <v>42.0</v>
      </c>
      <c r="D524" s="37">
        <v>147.0</v>
      </c>
      <c r="E524" s="37">
        <v>28.0</v>
      </c>
      <c r="F524" s="37">
        <v>217.0</v>
      </c>
      <c r="G524" s="37"/>
    </row>
    <row r="525" ht="15.75" customHeight="1">
      <c r="A525" s="11" t="s">
        <v>1947</v>
      </c>
      <c r="B525" s="37"/>
      <c r="C525" s="37">
        <v>8.0</v>
      </c>
      <c r="D525" s="37">
        <v>101.0</v>
      </c>
      <c r="E525" s="37">
        <v>107.0</v>
      </c>
      <c r="F525" s="37">
        <v>216.0</v>
      </c>
      <c r="G525" s="37"/>
    </row>
    <row r="526" ht="15.75" customHeight="1">
      <c r="A526" s="11" t="s">
        <v>1948</v>
      </c>
      <c r="B526" s="37"/>
      <c r="C526" s="37"/>
      <c r="D526" s="37">
        <v>208.0</v>
      </c>
      <c r="E526" s="37">
        <v>5.0</v>
      </c>
      <c r="F526" s="37">
        <v>213.0</v>
      </c>
      <c r="G526" s="37"/>
    </row>
    <row r="527" ht="15.75" customHeight="1">
      <c r="A527" s="11" t="s">
        <v>1949</v>
      </c>
      <c r="B527" s="37"/>
      <c r="C527" s="37">
        <v>37.0</v>
      </c>
      <c r="D527" s="37">
        <v>155.0</v>
      </c>
      <c r="E527" s="37">
        <v>19.0</v>
      </c>
      <c r="F527" s="37">
        <v>211.0</v>
      </c>
      <c r="G527" s="37"/>
    </row>
    <row r="528" ht="15.75" customHeight="1">
      <c r="A528" s="11" t="s">
        <v>1950</v>
      </c>
      <c r="B528" s="37"/>
      <c r="C528" s="37"/>
      <c r="D528" s="37">
        <v>70.0</v>
      </c>
      <c r="E528" s="37">
        <v>140.0</v>
      </c>
      <c r="F528" s="37">
        <v>210.0</v>
      </c>
      <c r="G528" s="37"/>
    </row>
    <row r="529" ht="15.75" customHeight="1">
      <c r="A529" s="11" t="s">
        <v>1951</v>
      </c>
      <c r="B529" s="37"/>
      <c r="C529" s="37">
        <v>19.0</v>
      </c>
      <c r="D529" s="37">
        <v>96.0</v>
      </c>
      <c r="E529" s="37">
        <v>89.0</v>
      </c>
      <c r="F529" s="37">
        <v>204.0</v>
      </c>
      <c r="G529" s="37"/>
    </row>
    <row r="530" ht="15.75" customHeight="1">
      <c r="A530" s="11" t="s">
        <v>1952</v>
      </c>
      <c r="B530" s="37"/>
      <c r="C530" s="37"/>
      <c r="D530" s="37">
        <v>193.0</v>
      </c>
      <c r="E530" s="37">
        <v>10.0</v>
      </c>
      <c r="F530" s="37">
        <v>203.0</v>
      </c>
      <c r="G530" s="37"/>
    </row>
    <row r="531" ht="15.75" customHeight="1">
      <c r="A531" s="11" t="s">
        <v>1953</v>
      </c>
      <c r="B531" s="37">
        <v>6.0</v>
      </c>
      <c r="C531" s="37">
        <v>54.0</v>
      </c>
      <c r="D531" s="37">
        <v>119.0</v>
      </c>
      <c r="E531" s="37">
        <v>24.0</v>
      </c>
      <c r="F531" s="37">
        <v>203.0</v>
      </c>
      <c r="G531" s="37"/>
    </row>
    <row r="532" ht="15.75" customHeight="1">
      <c r="A532" s="11" t="s">
        <v>1954</v>
      </c>
      <c r="B532" s="37"/>
      <c r="C532" s="37">
        <v>28.0</v>
      </c>
      <c r="D532" s="37">
        <v>165.0</v>
      </c>
      <c r="E532" s="37">
        <v>7.0</v>
      </c>
      <c r="F532" s="37">
        <v>200.0</v>
      </c>
      <c r="G532" s="37"/>
    </row>
    <row r="533" ht="15.75" customHeight="1">
      <c r="A533" s="11" t="s">
        <v>1955</v>
      </c>
      <c r="B533" s="37"/>
      <c r="C533" s="37">
        <v>10.0</v>
      </c>
      <c r="D533" s="37">
        <v>92.0</v>
      </c>
      <c r="E533" s="37">
        <v>96.0</v>
      </c>
      <c r="F533" s="37">
        <v>198.0</v>
      </c>
      <c r="G533" s="37"/>
    </row>
    <row r="534" ht="15.75" customHeight="1">
      <c r="A534" s="11" t="s">
        <v>1956</v>
      </c>
      <c r="B534" s="37"/>
      <c r="C534" s="37"/>
      <c r="D534" s="37">
        <v>198.0</v>
      </c>
      <c r="E534" s="37"/>
      <c r="F534" s="37">
        <v>198.0</v>
      </c>
      <c r="G534" s="37"/>
    </row>
    <row r="535" ht="15.75" customHeight="1">
      <c r="A535" s="11" t="s">
        <v>1957</v>
      </c>
      <c r="B535" s="37">
        <v>54.0</v>
      </c>
      <c r="C535" s="37">
        <v>104.0</v>
      </c>
      <c r="D535" s="37">
        <v>36.0</v>
      </c>
      <c r="E535" s="37">
        <v>2.0</v>
      </c>
      <c r="F535" s="37">
        <v>196.0</v>
      </c>
      <c r="G535" s="37"/>
    </row>
    <row r="536" ht="15.75" customHeight="1">
      <c r="A536" s="11" t="s">
        <v>1958</v>
      </c>
      <c r="B536" s="37">
        <v>32.0</v>
      </c>
      <c r="C536" s="37">
        <v>130.0</v>
      </c>
      <c r="D536" s="37">
        <v>33.0</v>
      </c>
      <c r="E536" s="37"/>
      <c r="F536" s="37">
        <v>195.0</v>
      </c>
      <c r="G536" s="37"/>
    </row>
    <row r="537" ht="15.75" customHeight="1">
      <c r="A537" s="11" t="s">
        <v>1959</v>
      </c>
      <c r="B537" s="37">
        <v>72.0</v>
      </c>
      <c r="C537" s="37">
        <v>23.0</v>
      </c>
      <c r="D537" s="37">
        <v>93.0</v>
      </c>
      <c r="E537" s="37">
        <v>7.0</v>
      </c>
      <c r="F537" s="37">
        <v>195.0</v>
      </c>
      <c r="G537" s="37"/>
    </row>
    <row r="538" ht="15.75" customHeight="1">
      <c r="A538" s="11" t="s">
        <v>1960</v>
      </c>
      <c r="B538" s="37">
        <v>3.0</v>
      </c>
      <c r="C538" s="37">
        <v>22.0</v>
      </c>
      <c r="D538" s="37">
        <v>145.0</v>
      </c>
      <c r="E538" s="37">
        <v>18.0</v>
      </c>
      <c r="F538" s="37">
        <v>188.0</v>
      </c>
      <c r="G538" s="37"/>
    </row>
    <row r="539" ht="15.75" customHeight="1">
      <c r="A539" s="11" t="s">
        <v>1961</v>
      </c>
      <c r="B539" s="37"/>
      <c r="C539" s="37">
        <v>13.0</v>
      </c>
      <c r="D539" s="37">
        <v>158.0</v>
      </c>
      <c r="E539" s="37">
        <v>13.0</v>
      </c>
      <c r="F539" s="37">
        <v>184.0</v>
      </c>
      <c r="G539" s="37"/>
    </row>
    <row r="540" ht="15.75" customHeight="1">
      <c r="A540" s="11" t="s">
        <v>1962</v>
      </c>
      <c r="B540" s="37"/>
      <c r="C540" s="37">
        <v>77.0</v>
      </c>
      <c r="D540" s="37">
        <v>63.0</v>
      </c>
      <c r="E540" s="37">
        <v>44.0</v>
      </c>
      <c r="F540" s="37">
        <v>184.0</v>
      </c>
      <c r="G540" s="37"/>
    </row>
    <row r="541" ht="15.75" customHeight="1">
      <c r="A541" s="11" t="s">
        <v>1963</v>
      </c>
      <c r="B541" s="37">
        <v>8.0</v>
      </c>
      <c r="C541" s="37">
        <v>82.0</v>
      </c>
      <c r="D541" s="37">
        <v>93.0</v>
      </c>
      <c r="E541" s="37"/>
      <c r="F541" s="37">
        <v>183.0</v>
      </c>
      <c r="G541" s="37"/>
    </row>
    <row r="542" ht="15.75" customHeight="1">
      <c r="A542" s="11" t="s">
        <v>1964</v>
      </c>
      <c r="B542" s="37"/>
      <c r="C542" s="37"/>
      <c r="D542" s="37">
        <v>121.0</v>
      </c>
      <c r="E542" s="37">
        <v>60.0</v>
      </c>
      <c r="F542" s="37">
        <v>181.0</v>
      </c>
      <c r="G542" s="37"/>
    </row>
    <row r="543" ht="15.75" customHeight="1">
      <c r="A543" s="11" t="s">
        <v>1965</v>
      </c>
      <c r="B543" s="37"/>
      <c r="C543" s="37">
        <v>83.0</v>
      </c>
      <c r="D543" s="37">
        <v>98.0</v>
      </c>
      <c r="E543" s="37"/>
      <c r="F543" s="37">
        <v>181.0</v>
      </c>
      <c r="G543" s="37"/>
    </row>
    <row r="544" ht="15.75" customHeight="1">
      <c r="A544" s="11" t="s">
        <v>1966</v>
      </c>
      <c r="B544" s="37"/>
      <c r="C544" s="37">
        <v>46.0</v>
      </c>
      <c r="D544" s="37">
        <v>134.0</v>
      </c>
      <c r="E544" s="37">
        <v>1.0</v>
      </c>
      <c r="F544" s="37">
        <v>181.0</v>
      </c>
      <c r="G544" s="37"/>
    </row>
    <row r="545" ht="15.75" customHeight="1">
      <c r="A545" s="11" t="s">
        <v>1967</v>
      </c>
      <c r="B545" s="37"/>
      <c r="C545" s="37"/>
      <c r="D545" s="37">
        <v>120.0</v>
      </c>
      <c r="E545" s="37">
        <v>60.0</v>
      </c>
      <c r="F545" s="37">
        <v>180.0</v>
      </c>
      <c r="G545" s="37"/>
    </row>
    <row r="546" ht="15.75" customHeight="1">
      <c r="A546" s="11" t="s">
        <v>1968</v>
      </c>
      <c r="B546" s="37">
        <v>46.0</v>
      </c>
      <c r="C546" s="37">
        <v>130.0</v>
      </c>
      <c r="D546" s="37">
        <v>3.0</v>
      </c>
      <c r="E546" s="37">
        <v>1.0</v>
      </c>
      <c r="F546" s="37">
        <v>180.0</v>
      </c>
      <c r="G546" s="37"/>
    </row>
    <row r="547" ht="15.75" customHeight="1">
      <c r="A547" s="11" t="s">
        <v>1969</v>
      </c>
      <c r="B547" s="37"/>
      <c r="C547" s="37">
        <v>20.0</v>
      </c>
      <c r="D547" s="37">
        <v>127.0</v>
      </c>
      <c r="E547" s="37">
        <v>32.0</v>
      </c>
      <c r="F547" s="37">
        <v>179.0</v>
      </c>
      <c r="G547" s="37"/>
    </row>
    <row r="548" ht="15.75" customHeight="1">
      <c r="A548" s="11" t="s">
        <v>1970</v>
      </c>
      <c r="B548" s="37"/>
      <c r="C548" s="37">
        <v>16.0</v>
      </c>
      <c r="D548" s="37">
        <v>116.0</v>
      </c>
      <c r="E548" s="37">
        <v>45.0</v>
      </c>
      <c r="F548" s="37">
        <v>177.0</v>
      </c>
      <c r="G548" s="37"/>
    </row>
    <row r="549" ht="15.75" customHeight="1">
      <c r="A549" s="11" t="s">
        <v>1971</v>
      </c>
      <c r="B549" s="37"/>
      <c r="C549" s="37">
        <v>25.0</v>
      </c>
      <c r="D549" s="37">
        <v>144.0</v>
      </c>
      <c r="E549" s="37">
        <v>7.0</v>
      </c>
      <c r="F549" s="37">
        <v>176.0</v>
      </c>
      <c r="G549" s="37"/>
    </row>
    <row r="550" ht="15.75" customHeight="1">
      <c r="A550" s="11" t="s">
        <v>1972</v>
      </c>
      <c r="B550" s="37">
        <v>1.0</v>
      </c>
      <c r="C550" s="37">
        <v>107.0</v>
      </c>
      <c r="D550" s="37">
        <v>58.0</v>
      </c>
      <c r="E550" s="37">
        <v>10.0</v>
      </c>
      <c r="F550" s="37">
        <v>176.0</v>
      </c>
      <c r="G550" s="37"/>
    </row>
    <row r="551" ht="15.75" customHeight="1">
      <c r="A551" s="11" t="s">
        <v>1973</v>
      </c>
      <c r="B551" s="37">
        <v>2.0</v>
      </c>
      <c r="C551" s="37">
        <v>39.0</v>
      </c>
      <c r="D551" s="37">
        <v>80.0</v>
      </c>
      <c r="E551" s="37">
        <v>52.0</v>
      </c>
      <c r="F551" s="37">
        <v>173.0</v>
      </c>
      <c r="G551" s="37"/>
    </row>
    <row r="552" ht="15.75" customHeight="1">
      <c r="A552" s="11" t="s">
        <v>1974</v>
      </c>
      <c r="B552" s="37"/>
      <c r="C552" s="37">
        <v>16.0</v>
      </c>
      <c r="D552" s="37">
        <v>99.0</v>
      </c>
      <c r="E552" s="37">
        <v>52.0</v>
      </c>
      <c r="F552" s="37">
        <v>167.0</v>
      </c>
      <c r="G552" s="37"/>
    </row>
    <row r="553" ht="15.75" customHeight="1">
      <c r="A553" s="11" t="s">
        <v>1975</v>
      </c>
      <c r="B553" s="37"/>
      <c r="C553" s="37">
        <v>52.0</v>
      </c>
      <c r="D553" s="37">
        <v>93.0</v>
      </c>
      <c r="E553" s="37">
        <v>18.0</v>
      </c>
      <c r="F553" s="37">
        <v>163.0</v>
      </c>
      <c r="G553" s="37"/>
    </row>
    <row r="554" ht="15.75" customHeight="1">
      <c r="A554" s="11" t="s">
        <v>1976</v>
      </c>
      <c r="B554" s="37"/>
      <c r="C554" s="37">
        <v>7.0</v>
      </c>
      <c r="D554" s="37">
        <v>125.0</v>
      </c>
      <c r="E554" s="37">
        <v>30.0</v>
      </c>
      <c r="F554" s="37">
        <v>162.0</v>
      </c>
      <c r="G554" s="37"/>
    </row>
    <row r="555" ht="15.75" customHeight="1">
      <c r="A555" s="11" t="s">
        <v>1977</v>
      </c>
      <c r="B555" s="37"/>
      <c r="C555" s="37">
        <v>138.0</v>
      </c>
      <c r="D555" s="37">
        <v>21.0</v>
      </c>
      <c r="E555" s="37">
        <v>2.0</v>
      </c>
      <c r="F555" s="37">
        <v>161.0</v>
      </c>
      <c r="G555" s="37"/>
    </row>
    <row r="556" ht="15.75" customHeight="1">
      <c r="A556" s="11" t="s">
        <v>1978</v>
      </c>
      <c r="B556" s="37"/>
      <c r="C556" s="37">
        <v>21.0</v>
      </c>
      <c r="D556" s="37">
        <v>128.0</v>
      </c>
      <c r="E556" s="37">
        <v>12.0</v>
      </c>
      <c r="F556" s="37">
        <v>161.0</v>
      </c>
      <c r="G556" s="37"/>
    </row>
    <row r="557" ht="15.75" customHeight="1">
      <c r="A557" s="11" t="s">
        <v>1979</v>
      </c>
      <c r="B557" s="37">
        <v>5.0</v>
      </c>
      <c r="C557" s="37">
        <v>92.0</v>
      </c>
      <c r="D557" s="37">
        <v>63.0</v>
      </c>
      <c r="E557" s="37"/>
      <c r="F557" s="37">
        <v>160.0</v>
      </c>
      <c r="G557" s="37"/>
    </row>
    <row r="558" ht="15.75" customHeight="1">
      <c r="A558" s="11" t="s">
        <v>1980</v>
      </c>
      <c r="B558" s="37">
        <v>1.0</v>
      </c>
      <c r="C558" s="37">
        <v>98.0</v>
      </c>
      <c r="D558" s="37">
        <v>56.0</v>
      </c>
      <c r="E558" s="37">
        <v>4.0</v>
      </c>
      <c r="F558" s="37">
        <v>159.0</v>
      </c>
      <c r="G558" s="37"/>
    </row>
    <row r="559" ht="15.75" customHeight="1">
      <c r="A559" s="11" t="s">
        <v>1981</v>
      </c>
      <c r="B559" s="37"/>
      <c r="C559" s="37">
        <v>2.0</v>
      </c>
      <c r="D559" s="37">
        <v>7.0</v>
      </c>
      <c r="E559" s="37">
        <v>148.0</v>
      </c>
      <c r="F559" s="37">
        <v>157.0</v>
      </c>
      <c r="G559" s="37"/>
    </row>
    <row r="560" ht="15.75" customHeight="1">
      <c r="A560" s="11" t="s">
        <v>1982</v>
      </c>
      <c r="B560" s="37"/>
      <c r="C560" s="37">
        <v>37.0</v>
      </c>
      <c r="D560" s="37">
        <v>119.0</v>
      </c>
      <c r="E560" s="37"/>
      <c r="F560" s="37">
        <v>156.0</v>
      </c>
      <c r="G560" s="37"/>
    </row>
    <row r="561" ht="15.75" customHeight="1">
      <c r="A561" s="11" t="s">
        <v>1983</v>
      </c>
      <c r="B561" s="37"/>
      <c r="C561" s="37"/>
      <c r="D561" s="37">
        <v>62.0</v>
      </c>
      <c r="E561" s="37">
        <v>93.0</v>
      </c>
      <c r="F561" s="37">
        <v>155.0</v>
      </c>
      <c r="G561" s="37"/>
    </row>
    <row r="562" ht="15.75" customHeight="1">
      <c r="A562" s="11" t="s">
        <v>1984</v>
      </c>
      <c r="B562" s="37"/>
      <c r="C562" s="37">
        <v>100.0</v>
      </c>
      <c r="D562" s="37">
        <v>39.0</v>
      </c>
      <c r="E562" s="37">
        <v>12.0</v>
      </c>
      <c r="F562" s="37">
        <v>151.0</v>
      </c>
      <c r="G562" s="37"/>
    </row>
    <row r="563" ht="15.75" customHeight="1">
      <c r="A563" s="11" t="s">
        <v>1985</v>
      </c>
      <c r="B563" s="37"/>
      <c r="C563" s="37">
        <v>1.0</v>
      </c>
      <c r="D563" s="37">
        <v>150.0</v>
      </c>
      <c r="E563" s="37"/>
      <c r="F563" s="37">
        <v>151.0</v>
      </c>
      <c r="G563" s="37"/>
    </row>
    <row r="564" ht="15.75" customHeight="1">
      <c r="A564" s="11" t="s">
        <v>1986</v>
      </c>
      <c r="B564" s="37"/>
      <c r="C564" s="37"/>
      <c r="D564" s="37">
        <v>150.0</v>
      </c>
      <c r="E564" s="37"/>
      <c r="F564" s="37">
        <v>150.0</v>
      </c>
      <c r="G564" s="37"/>
    </row>
    <row r="565" ht="15.75" customHeight="1">
      <c r="A565" s="11" t="s">
        <v>1987</v>
      </c>
      <c r="B565" s="37"/>
      <c r="C565" s="37">
        <v>149.0</v>
      </c>
      <c r="D565" s="37"/>
      <c r="E565" s="37"/>
      <c r="F565" s="37">
        <v>149.0</v>
      </c>
      <c r="G565" s="37"/>
    </row>
    <row r="566" ht="15.75" customHeight="1">
      <c r="A566" s="11" t="s">
        <v>1988</v>
      </c>
      <c r="B566" s="37"/>
      <c r="C566" s="37">
        <v>2.0</v>
      </c>
      <c r="D566" s="37">
        <v>74.0</v>
      </c>
      <c r="E566" s="37">
        <v>73.0</v>
      </c>
      <c r="F566" s="37">
        <v>149.0</v>
      </c>
      <c r="G566" s="37"/>
    </row>
    <row r="567" ht="15.75" customHeight="1">
      <c r="A567" s="11" t="s">
        <v>1989</v>
      </c>
      <c r="B567" s="37">
        <v>9.0</v>
      </c>
      <c r="C567" s="37">
        <v>26.0</v>
      </c>
      <c r="D567" s="37">
        <v>71.0</v>
      </c>
      <c r="E567" s="37">
        <v>42.0</v>
      </c>
      <c r="F567" s="37">
        <v>148.0</v>
      </c>
      <c r="G567" s="37"/>
    </row>
    <row r="568" ht="15.75" customHeight="1">
      <c r="A568" s="11" t="s">
        <v>1990</v>
      </c>
      <c r="B568" s="37"/>
      <c r="C568" s="37"/>
      <c r="D568" s="37">
        <v>34.0</v>
      </c>
      <c r="E568" s="37">
        <v>114.0</v>
      </c>
      <c r="F568" s="37">
        <v>148.0</v>
      </c>
      <c r="G568" s="37"/>
    </row>
    <row r="569" ht="15.75" customHeight="1">
      <c r="A569" s="11" t="s">
        <v>1991</v>
      </c>
      <c r="B569" s="37">
        <v>1.0</v>
      </c>
      <c r="C569" s="37">
        <v>16.0</v>
      </c>
      <c r="D569" s="37">
        <v>125.0</v>
      </c>
      <c r="E569" s="37">
        <v>5.0</v>
      </c>
      <c r="F569" s="37">
        <v>147.0</v>
      </c>
      <c r="G569" s="37"/>
    </row>
    <row r="570" ht="15.75" customHeight="1">
      <c r="A570" s="11" t="s">
        <v>1992</v>
      </c>
      <c r="B570" s="37">
        <v>1.0</v>
      </c>
      <c r="C570" s="37">
        <v>5.0</v>
      </c>
      <c r="D570" s="37">
        <v>128.0</v>
      </c>
      <c r="E570" s="37">
        <v>9.0</v>
      </c>
      <c r="F570" s="37">
        <v>143.0</v>
      </c>
      <c r="G570" s="37"/>
    </row>
    <row r="571" ht="15.75" customHeight="1">
      <c r="A571" s="11" t="s">
        <v>1993</v>
      </c>
      <c r="B571" s="37"/>
      <c r="C571" s="37"/>
      <c r="D571" s="37"/>
      <c r="E571" s="37">
        <v>143.0</v>
      </c>
      <c r="F571" s="37">
        <v>143.0</v>
      </c>
      <c r="G571" s="37"/>
    </row>
    <row r="572" ht="15.75" customHeight="1">
      <c r="A572" s="11" t="s">
        <v>1994</v>
      </c>
      <c r="B572" s="37"/>
      <c r="C572" s="37">
        <v>56.0</v>
      </c>
      <c r="D572" s="37">
        <v>77.0</v>
      </c>
      <c r="E572" s="37">
        <v>9.0</v>
      </c>
      <c r="F572" s="37">
        <v>142.0</v>
      </c>
      <c r="G572" s="37"/>
    </row>
    <row r="573" ht="15.75" customHeight="1">
      <c r="A573" s="11" t="s">
        <v>1995</v>
      </c>
      <c r="B573" s="37">
        <v>2.0</v>
      </c>
      <c r="C573" s="37">
        <v>77.0</v>
      </c>
      <c r="D573" s="37">
        <v>42.0</v>
      </c>
      <c r="E573" s="37">
        <v>21.0</v>
      </c>
      <c r="F573" s="37">
        <v>142.0</v>
      </c>
      <c r="G573" s="37"/>
    </row>
    <row r="574" ht="15.75" customHeight="1">
      <c r="A574" s="11" t="s">
        <v>1996</v>
      </c>
      <c r="B574" s="37">
        <v>14.0</v>
      </c>
      <c r="C574" s="37">
        <v>16.0</v>
      </c>
      <c r="D574" s="37">
        <v>90.0</v>
      </c>
      <c r="E574" s="37">
        <v>21.0</v>
      </c>
      <c r="F574" s="37">
        <v>141.0</v>
      </c>
      <c r="G574" s="37"/>
    </row>
    <row r="575" ht="15.75" customHeight="1">
      <c r="A575" s="11" t="s">
        <v>1997</v>
      </c>
      <c r="B575" s="37"/>
      <c r="C575" s="37"/>
      <c r="D575" s="37">
        <v>141.0</v>
      </c>
      <c r="E575" s="37"/>
      <c r="F575" s="37">
        <v>141.0</v>
      </c>
      <c r="G575" s="37"/>
    </row>
    <row r="576" ht="15.75" customHeight="1">
      <c r="A576" s="11" t="s">
        <v>1998</v>
      </c>
      <c r="B576" s="37"/>
      <c r="C576" s="37">
        <v>8.0</v>
      </c>
      <c r="D576" s="37">
        <v>130.0</v>
      </c>
      <c r="E576" s="37"/>
      <c r="F576" s="37">
        <v>138.0</v>
      </c>
      <c r="G576" s="37"/>
    </row>
    <row r="577" ht="15.75" customHeight="1">
      <c r="A577" s="11" t="s">
        <v>1999</v>
      </c>
      <c r="B577" s="37"/>
      <c r="C577" s="37">
        <v>15.0</v>
      </c>
      <c r="D577" s="37">
        <v>119.0</v>
      </c>
      <c r="E577" s="37">
        <v>2.0</v>
      </c>
      <c r="F577" s="37">
        <v>136.0</v>
      </c>
      <c r="G577" s="37"/>
    </row>
    <row r="578" ht="15.75" customHeight="1">
      <c r="A578" s="11" t="s">
        <v>2000</v>
      </c>
      <c r="B578" s="37">
        <v>3.0</v>
      </c>
      <c r="C578" s="37">
        <v>48.0</v>
      </c>
      <c r="D578" s="37">
        <v>77.0</v>
      </c>
      <c r="E578" s="37">
        <v>7.0</v>
      </c>
      <c r="F578" s="37">
        <v>135.0</v>
      </c>
      <c r="G578" s="37"/>
    </row>
    <row r="579" ht="15.75" customHeight="1">
      <c r="A579" s="11" t="s">
        <v>2001</v>
      </c>
      <c r="B579" s="37"/>
      <c r="C579" s="37"/>
      <c r="D579" s="37">
        <v>132.0</v>
      </c>
      <c r="E579" s="37"/>
      <c r="F579" s="37">
        <v>132.0</v>
      </c>
      <c r="G579" s="37"/>
    </row>
    <row r="580" ht="15.75" customHeight="1">
      <c r="A580" s="11" t="s">
        <v>2002</v>
      </c>
      <c r="B580" s="37">
        <v>2.0</v>
      </c>
      <c r="C580" s="37">
        <v>26.0</v>
      </c>
      <c r="D580" s="37">
        <v>73.0</v>
      </c>
      <c r="E580" s="37">
        <v>31.0</v>
      </c>
      <c r="F580" s="37">
        <v>132.0</v>
      </c>
      <c r="G580" s="37"/>
    </row>
    <row r="581" ht="15.75" customHeight="1">
      <c r="A581" s="11" t="s">
        <v>2003</v>
      </c>
      <c r="B581" s="37"/>
      <c r="C581" s="37">
        <v>13.0</v>
      </c>
      <c r="D581" s="37">
        <v>105.0</v>
      </c>
      <c r="E581" s="37">
        <v>12.0</v>
      </c>
      <c r="F581" s="37">
        <v>130.0</v>
      </c>
      <c r="G581" s="37"/>
    </row>
    <row r="582" ht="15.75" customHeight="1">
      <c r="A582" s="11" t="s">
        <v>2004</v>
      </c>
      <c r="B582" s="37"/>
      <c r="C582" s="37"/>
      <c r="D582" s="37">
        <v>83.0</v>
      </c>
      <c r="E582" s="37">
        <v>47.0</v>
      </c>
      <c r="F582" s="37">
        <v>130.0</v>
      </c>
      <c r="G582" s="37"/>
    </row>
    <row r="583" ht="15.75" customHeight="1">
      <c r="A583" s="11" t="s">
        <v>2005</v>
      </c>
      <c r="B583" s="37">
        <v>4.0</v>
      </c>
      <c r="C583" s="37">
        <v>2.0</v>
      </c>
      <c r="D583" s="37">
        <v>76.0</v>
      </c>
      <c r="E583" s="37">
        <v>47.0</v>
      </c>
      <c r="F583" s="37">
        <v>129.0</v>
      </c>
      <c r="G583" s="37"/>
    </row>
    <row r="584" ht="15.75" customHeight="1">
      <c r="A584" s="11" t="s">
        <v>2006</v>
      </c>
      <c r="B584" s="37"/>
      <c r="C584" s="37">
        <v>56.0</v>
      </c>
      <c r="D584" s="37">
        <v>73.0</v>
      </c>
      <c r="E584" s="37"/>
      <c r="F584" s="37">
        <v>129.0</v>
      </c>
      <c r="G584" s="37"/>
    </row>
    <row r="585" ht="15.75" customHeight="1">
      <c r="A585" s="11" t="s">
        <v>2007</v>
      </c>
      <c r="B585" s="37"/>
      <c r="C585" s="37">
        <v>66.0</v>
      </c>
      <c r="D585" s="37">
        <v>55.0</v>
      </c>
      <c r="E585" s="37">
        <v>6.0</v>
      </c>
      <c r="F585" s="37">
        <v>127.0</v>
      </c>
      <c r="G585" s="37"/>
    </row>
    <row r="586" ht="15.75" customHeight="1">
      <c r="A586" s="11" t="s">
        <v>2008</v>
      </c>
      <c r="B586" s="37">
        <v>2.0</v>
      </c>
      <c r="C586" s="37">
        <v>17.0</v>
      </c>
      <c r="D586" s="37">
        <v>66.0</v>
      </c>
      <c r="E586" s="37">
        <v>41.0</v>
      </c>
      <c r="F586" s="37">
        <v>126.0</v>
      </c>
      <c r="G586" s="37"/>
    </row>
    <row r="587" ht="15.75" customHeight="1">
      <c r="A587" s="11" t="s">
        <v>2009</v>
      </c>
      <c r="B587" s="37"/>
      <c r="C587" s="37">
        <v>26.0</v>
      </c>
      <c r="D587" s="37">
        <v>87.0</v>
      </c>
      <c r="E587" s="37">
        <v>13.0</v>
      </c>
      <c r="F587" s="37">
        <v>126.0</v>
      </c>
      <c r="G587" s="37"/>
    </row>
    <row r="588" ht="15.75" customHeight="1">
      <c r="A588" s="11" t="s">
        <v>2010</v>
      </c>
      <c r="B588" s="37"/>
      <c r="C588" s="37">
        <v>12.0</v>
      </c>
      <c r="D588" s="37">
        <v>88.0</v>
      </c>
      <c r="E588" s="37">
        <v>23.0</v>
      </c>
      <c r="F588" s="37">
        <v>123.0</v>
      </c>
      <c r="G588" s="37"/>
    </row>
    <row r="589" ht="15.75" customHeight="1">
      <c r="A589" s="11" t="s">
        <v>2011</v>
      </c>
      <c r="B589" s="37"/>
      <c r="C589" s="37">
        <v>22.0</v>
      </c>
      <c r="D589" s="37">
        <v>76.0</v>
      </c>
      <c r="E589" s="37">
        <v>25.0</v>
      </c>
      <c r="F589" s="37">
        <v>123.0</v>
      </c>
      <c r="G589" s="37"/>
    </row>
    <row r="590" ht="15.75" customHeight="1">
      <c r="A590" s="11" t="s">
        <v>2012</v>
      </c>
      <c r="B590" s="37"/>
      <c r="C590" s="37">
        <v>10.0</v>
      </c>
      <c r="D590" s="37">
        <v>108.0</v>
      </c>
      <c r="E590" s="37">
        <v>5.0</v>
      </c>
      <c r="F590" s="37">
        <v>123.0</v>
      </c>
      <c r="G590" s="37"/>
    </row>
    <row r="591" ht="15.75" customHeight="1">
      <c r="A591" s="11" t="s">
        <v>2013</v>
      </c>
      <c r="B591" s="37"/>
      <c r="C591" s="37"/>
      <c r="D591" s="37">
        <v>120.0</v>
      </c>
      <c r="E591" s="37"/>
      <c r="F591" s="37">
        <v>120.0</v>
      </c>
      <c r="G591" s="37"/>
    </row>
    <row r="592" ht="15.75" customHeight="1">
      <c r="A592" s="11" t="s">
        <v>2014</v>
      </c>
      <c r="B592" s="37"/>
      <c r="C592" s="37">
        <v>46.0</v>
      </c>
      <c r="D592" s="37">
        <v>38.0</v>
      </c>
      <c r="E592" s="37">
        <v>36.0</v>
      </c>
      <c r="F592" s="37">
        <v>120.0</v>
      </c>
      <c r="G592" s="37"/>
    </row>
    <row r="593" ht="15.75" customHeight="1">
      <c r="A593" s="11" t="s">
        <v>2015</v>
      </c>
      <c r="B593" s="37">
        <v>120.0</v>
      </c>
      <c r="C593" s="37"/>
      <c r="D593" s="37"/>
      <c r="E593" s="37"/>
      <c r="F593" s="37">
        <v>120.0</v>
      </c>
      <c r="G593" s="37"/>
    </row>
    <row r="594" ht="15.75" customHeight="1">
      <c r="A594" s="11" t="s">
        <v>2016</v>
      </c>
      <c r="B594" s="37"/>
      <c r="C594" s="37"/>
      <c r="D594" s="37">
        <v>118.0</v>
      </c>
      <c r="E594" s="37"/>
      <c r="F594" s="37">
        <v>118.0</v>
      </c>
      <c r="G594" s="37"/>
    </row>
    <row r="595" ht="15.75" customHeight="1">
      <c r="A595" s="11" t="s">
        <v>2017</v>
      </c>
      <c r="B595" s="37"/>
      <c r="C595" s="37">
        <v>107.0</v>
      </c>
      <c r="D595" s="37">
        <v>11.0</v>
      </c>
      <c r="E595" s="37"/>
      <c r="F595" s="37">
        <v>118.0</v>
      </c>
      <c r="G595" s="37"/>
    </row>
    <row r="596" ht="15.75" customHeight="1">
      <c r="A596" s="11" t="s">
        <v>2018</v>
      </c>
      <c r="B596" s="37"/>
      <c r="C596" s="37">
        <v>34.0</v>
      </c>
      <c r="D596" s="37">
        <v>54.0</v>
      </c>
      <c r="E596" s="37">
        <v>30.0</v>
      </c>
      <c r="F596" s="37">
        <v>118.0</v>
      </c>
      <c r="G596" s="37"/>
    </row>
    <row r="597" ht="15.75" customHeight="1">
      <c r="A597" s="11" t="s">
        <v>2019</v>
      </c>
      <c r="B597" s="37"/>
      <c r="C597" s="37">
        <v>15.0</v>
      </c>
      <c r="D597" s="37">
        <v>102.0</v>
      </c>
      <c r="E597" s="37"/>
      <c r="F597" s="37">
        <v>117.0</v>
      </c>
      <c r="G597" s="37"/>
    </row>
    <row r="598" ht="15.75" customHeight="1">
      <c r="A598" s="11" t="s">
        <v>2020</v>
      </c>
      <c r="B598" s="37"/>
      <c r="C598" s="37">
        <v>21.0</v>
      </c>
      <c r="D598" s="37">
        <v>74.0</v>
      </c>
      <c r="E598" s="37">
        <v>19.0</v>
      </c>
      <c r="F598" s="37">
        <v>114.0</v>
      </c>
      <c r="G598" s="37"/>
    </row>
    <row r="599" ht="15.75" customHeight="1">
      <c r="A599" s="11" t="s">
        <v>2021</v>
      </c>
      <c r="B599" s="37"/>
      <c r="C599" s="37">
        <v>32.0</v>
      </c>
      <c r="D599" s="37">
        <v>74.0</v>
      </c>
      <c r="E599" s="37">
        <v>7.0</v>
      </c>
      <c r="F599" s="37">
        <v>113.0</v>
      </c>
      <c r="G599" s="37"/>
    </row>
    <row r="600" ht="15.75" customHeight="1">
      <c r="A600" s="11" t="s">
        <v>2022</v>
      </c>
      <c r="B600" s="37"/>
      <c r="C600" s="37">
        <v>2.0</v>
      </c>
      <c r="D600" s="37">
        <v>85.0</v>
      </c>
      <c r="E600" s="37">
        <v>26.0</v>
      </c>
      <c r="F600" s="37">
        <v>113.0</v>
      </c>
      <c r="G600" s="37"/>
    </row>
    <row r="601" ht="15.75" customHeight="1">
      <c r="A601" s="11" t="s">
        <v>2023</v>
      </c>
      <c r="B601" s="37"/>
      <c r="C601" s="37"/>
      <c r="D601" s="37">
        <v>112.0</v>
      </c>
      <c r="E601" s="37"/>
      <c r="F601" s="37">
        <v>112.0</v>
      </c>
      <c r="G601" s="37"/>
    </row>
    <row r="602" ht="15.75" customHeight="1">
      <c r="A602" s="11" t="s">
        <v>2024</v>
      </c>
      <c r="B602" s="37"/>
      <c r="C602" s="37">
        <v>7.0</v>
      </c>
      <c r="D602" s="37">
        <v>94.0</v>
      </c>
      <c r="E602" s="37">
        <v>11.0</v>
      </c>
      <c r="F602" s="37">
        <v>112.0</v>
      </c>
      <c r="G602" s="37"/>
    </row>
    <row r="603" ht="15.75" customHeight="1">
      <c r="A603" s="11" t="s">
        <v>2025</v>
      </c>
      <c r="B603" s="37">
        <v>3.0</v>
      </c>
      <c r="C603" s="37">
        <v>72.0</v>
      </c>
      <c r="D603" s="37">
        <v>29.0</v>
      </c>
      <c r="E603" s="37">
        <v>7.0</v>
      </c>
      <c r="F603" s="37">
        <v>111.0</v>
      </c>
      <c r="G603" s="37"/>
    </row>
    <row r="604" ht="15.75" customHeight="1">
      <c r="A604" s="11" t="s">
        <v>2026</v>
      </c>
      <c r="B604" s="37"/>
      <c r="C604" s="37">
        <v>70.0</v>
      </c>
      <c r="D604" s="37">
        <v>37.0</v>
      </c>
      <c r="E604" s="37">
        <v>2.0</v>
      </c>
      <c r="F604" s="37">
        <v>109.0</v>
      </c>
      <c r="G604" s="37"/>
    </row>
    <row r="605" ht="15.75" customHeight="1">
      <c r="A605" s="11" t="s">
        <v>2027</v>
      </c>
      <c r="B605" s="37"/>
      <c r="C605" s="37">
        <v>82.0</v>
      </c>
      <c r="D605" s="37">
        <v>26.0</v>
      </c>
      <c r="E605" s="37"/>
      <c r="F605" s="37">
        <v>108.0</v>
      </c>
      <c r="G605" s="37"/>
    </row>
    <row r="606" ht="15.75" customHeight="1">
      <c r="A606" s="11" t="s">
        <v>2028</v>
      </c>
      <c r="B606" s="37">
        <v>4.0</v>
      </c>
      <c r="C606" s="37">
        <v>86.0</v>
      </c>
      <c r="D606" s="37">
        <v>15.0</v>
      </c>
      <c r="E606" s="37">
        <v>3.0</v>
      </c>
      <c r="F606" s="37">
        <v>108.0</v>
      </c>
      <c r="G606" s="37"/>
    </row>
    <row r="607" ht="15.75" customHeight="1">
      <c r="A607" s="11" t="s">
        <v>2029</v>
      </c>
      <c r="B607" s="37"/>
      <c r="C607" s="37"/>
      <c r="D607" s="37"/>
      <c r="E607" s="37">
        <v>107.0</v>
      </c>
      <c r="F607" s="37">
        <v>107.0</v>
      </c>
      <c r="G607" s="37"/>
    </row>
    <row r="608" ht="15.75" customHeight="1">
      <c r="A608" s="11" t="s">
        <v>2030</v>
      </c>
      <c r="B608" s="37"/>
      <c r="C608" s="37">
        <v>75.0</v>
      </c>
      <c r="D608" s="37">
        <v>29.0</v>
      </c>
      <c r="E608" s="37">
        <v>2.0</v>
      </c>
      <c r="F608" s="37">
        <v>106.0</v>
      </c>
      <c r="G608" s="37"/>
    </row>
    <row r="609" ht="15.75" customHeight="1">
      <c r="A609" s="11" t="s">
        <v>2031</v>
      </c>
      <c r="B609" s="37"/>
      <c r="C609" s="37">
        <v>101.0</v>
      </c>
      <c r="D609" s="37">
        <v>4.0</v>
      </c>
      <c r="E609" s="37"/>
      <c r="F609" s="37">
        <v>105.0</v>
      </c>
      <c r="G609" s="37"/>
    </row>
    <row r="610" ht="15.75" customHeight="1">
      <c r="A610" s="11" t="s">
        <v>2032</v>
      </c>
      <c r="B610" s="37"/>
      <c r="C610" s="37">
        <v>31.0</v>
      </c>
      <c r="D610" s="37">
        <v>62.0</v>
      </c>
      <c r="E610" s="37">
        <v>12.0</v>
      </c>
      <c r="F610" s="37">
        <v>105.0</v>
      </c>
      <c r="G610" s="37"/>
    </row>
    <row r="611" ht="15.75" customHeight="1">
      <c r="A611" s="11" t="s">
        <v>2033</v>
      </c>
      <c r="B611" s="37"/>
      <c r="C611" s="37">
        <v>40.0</v>
      </c>
      <c r="D611" s="37">
        <v>19.0</v>
      </c>
      <c r="E611" s="37">
        <v>45.0</v>
      </c>
      <c r="F611" s="37">
        <v>104.0</v>
      </c>
      <c r="G611" s="37"/>
    </row>
    <row r="612" ht="15.75" customHeight="1">
      <c r="A612" s="11" t="s">
        <v>2034</v>
      </c>
      <c r="B612" s="37"/>
      <c r="C612" s="37">
        <v>32.0</v>
      </c>
      <c r="D612" s="37">
        <v>72.0</v>
      </c>
      <c r="E612" s="37"/>
      <c r="F612" s="37">
        <v>104.0</v>
      </c>
      <c r="G612" s="37"/>
    </row>
    <row r="613" ht="15.75" customHeight="1">
      <c r="A613" s="11" t="s">
        <v>2035</v>
      </c>
      <c r="B613" s="37"/>
      <c r="C613" s="37">
        <v>97.0</v>
      </c>
      <c r="D613" s="37">
        <v>7.0</v>
      </c>
      <c r="E613" s="37"/>
      <c r="F613" s="37">
        <v>104.0</v>
      </c>
      <c r="G613" s="37"/>
    </row>
    <row r="614" ht="15.75" customHeight="1">
      <c r="A614" s="11" t="s">
        <v>2036</v>
      </c>
      <c r="B614" s="37"/>
      <c r="C614" s="37">
        <v>66.0</v>
      </c>
      <c r="D614" s="37">
        <v>32.0</v>
      </c>
      <c r="E614" s="37">
        <v>4.0</v>
      </c>
      <c r="F614" s="37">
        <v>102.0</v>
      </c>
      <c r="G614" s="37"/>
    </row>
    <row r="615" ht="15.75" customHeight="1">
      <c r="A615" s="11" t="s">
        <v>2037</v>
      </c>
      <c r="B615" s="37"/>
      <c r="C615" s="37">
        <v>23.0</v>
      </c>
      <c r="D615" s="37">
        <v>50.0</v>
      </c>
      <c r="E615" s="37">
        <v>29.0</v>
      </c>
      <c r="F615" s="37">
        <v>102.0</v>
      </c>
      <c r="G615" s="37"/>
    </row>
    <row r="616" ht="15.75" customHeight="1">
      <c r="A616" s="11" t="s">
        <v>2038</v>
      </c>
      <c r="B616" s="37"/>
      <c r="C616" s="37">
        <v>17.0</v>
      </c>
      <c r="D616" s="37">
        <v>79.0</v>
      </c>
      <c r="E616" s="37">
        <v>5.0</v>
      </c>
      <c r="F616" s="37">
        <v>101.0</v>
      </c>
      <c r="G616" s="37"/>
    </row>
    <row r="617" ht="15.75" customHeight="1">
      <c r="A617" s="11" t="s">
        <v>2039</v>
      </c>
      <c r="B617" s="37"/>
      <c r="C617" s="37"/>
      <c r="D617" s="37">
        <v>18.0</v>
      </c>
      <c r="E617" s="37">
        <v>83.0</v>
      </c>
      <c r="F617" s="37">
        <v>101.0</v>
      </c>
      <c r="G617" s="37"/>
    </row>
    <row r="618" ht="15.75" customHeight="1">
      <c r="A618" s="11" t="s">
        <v>2040</v>
      </c>
      <c r="B618" s="37"/>
      <c r="C618" s="37">
        <v>38.0</v>
      </c>
      <c r="D618" s="37">
        <v>43.0</v>
      </c>
      <c r="E618" s="37">
        <v>20.0</v>
      </c>
      <c r="F618" s="37">
        <v>101.0</v>
      </c>
      <c r="G618" s="37"/>
    </row>
    <row r="619" ht="15.75" customHeight="1">
      <c r="A619" s="11" t="s">
        <v>2041</v>
      </c>
      <c r="B619" s="37"/>
      <c r="C619" s="37"/>
      <c r="D619" s="37">
        <v>46.0</v>
      </c>
      <c r="E619" s="37">
        <v>55.0</v>
      </c>
      <c r="F619" s="37">
        <v>101.0</v>
      </c>
      <c r="G619" s="37"/>
    </row>
    <row r="620" ht="15.75" customHeight="1">
      <c r="A620" s="11" t="s">
        <v>2042</v>
      </c>
      <c r="B620" s="37"/>
      <c r="C620" s="37">
        <v>42.0</v>
      </c>
      <c r="D620" s="37">
        <v>56.0</v>
      </c>
      <c r="E620" s="37"/>
      <c r="F620" s="37">
        <v>98.0</v>
      </c>
      <c r="G620" s="37"/>
    </row>
    <row r="621" ht="15.75" customHeight="1">
      <c r="A621" s="11" t="s">
        <v>2043</v>
      </c>
      <c r="B621" s="37"/>
      <c r="C621" s="37">
        <v>20.0</v>
      </c>
      <c r="D621" s="37">
        <v>62.0</v>
      </c>
      <c r="E621" s="37">
        <v>16.0</v>
      </c>
      <c r="F621" s="37">
        <v>98.0</v>
      </c>
      <c r="G621" s="37"/>
    </row>
    <row r="622" ht="15.75" customHeight="1">
      <c r="A622" s="11" t="s">
        <v>2044</v>
      </c>
      <c r="B622" s="37"/>
      <c r="C622" s="37">
        <v>44.0</v>
      </c>
      <c r="D622" s="37">
        <v>53.0</v>
      </c>
      <c r="E622" s="37"/>
      <c r="F622" s="37">
        <v>97.0</v>
      </c>
      <c r="G622" s="37"/>
    </row>
    <row r="623" ht="15.75" customHeight="1">
      <c r="A623" s="11" t="s">
        <v>2045</v>
      </c>
      <c r="B623" s="37"/>
      <c r="C623" s="37">
        <v>21.0</v>
      </c>
      <c r="D623" s="37">
        <v>68.0</v>
      </c>
      <c r="E623" s="37">
        <v>6.0</v>
      </c>
      <c r="F623" s="37">
        <v>95.0</v>
      </c>
      <c r="G623" s="37"/>
    </row>
    <row r="624" ht="15.75" customHeight="1">
      <c r="A624" s="11" t="s">
        <v>2046</v>
      </c>
      <c r="B624" s="37"/>
      <c r="C624" s="37">
        <v>8.0</v>
      </c>
      <c r="D624" s="37">
        <v>77.0</v>
      </c>
      <c r="E624" s="37">
        <v>10.0</v>
      </c>
      <c r="F624" s="37">
        <v>95.0</v>
      </c>
      <c r="G624" s="37"/>
    </row>
    <row r="625" ht="15.75" customHeight="1">
      <c r="A625" s="11" t="s">
        <v>2047</v>
      </c>
      <c r="B625" s="37"/>
      <c r="C625" s="37">
        <v>10.0</v>
      </c>
      <c r="D625" s="37">
        <v>83.0</v>
      </c>
      <c r="E625" s="37">
        <v>1.0</v>
      </c>
      <c r="F625" s="37">
        <v>94.0</v>
      </c>
      <c r="G625" s="37"/>
    </row>
    <row r="626" ht="15.75" customHeight="1">
      <c r="A626" s="11" t="s">
        <v>2048</v>
      </c>
      <c r="B626" s="37"/>
      <c r="C626" s="37">
        <v>30.0</v>
      </c>
      <c r="D626" s="37">
        <v>64.0</v>
      </c>
      <c r="E626" s="37">
        <v>0.0</v>
      </c>
      <c r="F626" s="37">
        <v>94.0</v>
      </c>
      <c r="G626" s="37"/>
    </row>
    <row r="627" ht="15.75" customHeight="1">
      <c r="A627" s="11" t="s">
        <v>2049</v>
      </c>
      <c r="B627" s="37"/>
      <c r="C627" s="37"/>
      <c r="D627" s="37">
        <v>66.0</v>
      </c>
      <c r="E627" s="37">
        <v>27.0</v>
      </c>
      <c r="F627" s="37">
        <v>93.0</v>
      </c>
      <c r="G627" s="37"/>
    </row>
    <row r="628" ht="15.75" customHeight="1">
      <c r="A628" s="11" t="s">
        <v>2050</v>
      </c>
      <c r="B628" s="37">
        <v>19.0</v>
      </c>
      <c r="C628" s="37">
        <v>73.0</v>
      </c>
      <c r="D628" s="37"/>
      <c r="E628" s="37"/>
      <c r="F628" s="37">
        <v>92.0</v>
      </c>
      <c r="G628" s="37"/>
    </row>
    <row r="629" ht="15.75" customHeight="1">
      <c r="A629" s="11" t="s">
        <v>2051</v>
      </c>
      <c r="B629" s="37"/>
      <c r="C629" s="37">
        <v>23.0</v>
      </c>
      <c r="D629" s="37">
        <v>22.0</v>
      </c>
      <c r="E629" s="37">
        <v>46.0</v>
      </c>
      <c r="F629" s="37">
        <v>91.0</v>
      </c>
      <c r="G629" s="37"/>
    </row>
    <row r="630" ht="15.75" customHeight="1">
      <c r="A630" s="11" t="s">
        <v>2052</v>
      </c>
      <c r="B630" s="37"/>
      <c r="C630" s="37">
        <v>77.0</v>
      </c>
      <c r="D630" s="37">
        <v>13.0</v>
      </c>
      <c r="E630" s="37">
        <v>1.0</v>
      </c>
      <c r="F630" s="37">
        <v>91.0</v>
      </c>
      <c r="G630" s="37"/>
    </row>
    <row r="631" ht="15.75" customHeight="1">
      <c r="A631" s="11" t="s">
        <v>2053</v>
      </c>
      <c r="B631" s="37"/>
      <c r="C631" s="37"/>
      <c r="D631" s="37">
        <v>90.0</v>
      </c>
      <c r="E631" s="37"/>
      <c r="F631" s="37">
        <v>90.0</v>
      </c>
      <c r="G631" s="37"/>
    </row>
    <row r="632" ht="15.75" customHeight="1">
      <c r="A632" s="11" t="s">
        <v>2054</v>
      </c>
      <c r="B632" s="37"/>
      <c r="C632" s="37"/>
      <c r="D632" s="37">
        <v>90.0</v>
      </c>
      <c r="E632" s="37"/>
      <c r="F632" s="37">
        <v>90.0</v>
      </c>
      <c r="G632" s="37"/>
    </row>
    <row r="633" ht="15.75" customHeight="1">
      <c r="A633" s="11" t="s">
        <v>2055</v>
      </c>
      <c r="B633" s="37"/>
      <c r="C633" s="37">
        <v>12.0</v>
      </c>
      <c r="D633" s="37">
        <v>66.0</v>
      </c>
      <c r="E633" s="37">
        <v>12.0</v>
      </c>
      <c r="F633" s="37">
        <v>90.0</v>
      </c>
      <c r="G633" s="37"/>
    </row>
    <row r="634" ht="15.75" customHeight="1">
      <c r="A634" s="11" t="s">
        <v>2056</v>
      </c>
      <c r="B634" s="37"/>
      <c r="C634" s="37"/>
      <c r="D634" s="37">
        <v>90.0</v>
      </c>
      <c r="E634" s="37"/>
      <c r="F634" s="37">
        <v>90.0</v>
      </c>
      <c r="G634" s="37"/>
    </row>
    <row r="635" ht="15.75" customHeight="1">
      <c r="A635" s="11" t="s">
        <v>2057</v>
      </c>
      <c r="B635" s="37">
        <v>16.0</v>
      </c>
      <c r="C635" s="37">
        <v>11.0</v>
      </c>
      <c r="D635" s="37">
        <v>31.0</v>
      </c>
      <c r="E635" s="37">
        <v>27.0</v>
      </c>
      <c r="F635" s="37">
        <v>85.0</v>
      </c>
      <c r="G635" s="37"/>
    </row>
    <row r="636" ht="15.75" customHeight="1">
      <c r="A636" s="11" t="s">
        <v>2058</v>
      </c>
      <c r="B636" s="37"/>
      <c r="C636" s="37">
        <v>6.0</v>
      </c>
      <c r="D636" s="37">
        <v>79.0</v>
      </c>
      <c r="E636" s="37"/>
      <c r="F636" s="37">
        <v>85.0</v>
      </c>
      <c r="G636" s="37"/>
    </row>
    <row r="637" ht="15.75" customHeight="1">
      <c r="A637" s="11" t="s">
        <v>2059</v>
      </c>
      <c r="B637" s="37"/>
      <c r="C637" s="37">
        <v>83.0</v>
      </c>
      <c r="D637" s="37">
        <v>2.0</v>
      </c>
      <c r="E637" s="37"/>
      <c r="F637" s="37">
        <v>85.0</v>
      </c>
      <c r="G637" s="37"/>
    </row>
    <row r="638" ht="15.75" customHeight="1">
      <c r="A638" s="11" t="s">
        <v>2060</v>
      </c>
      <c r="B638" s="37">
        <v>1.0</v>
      </c>
      <c r="C638" s="37">
        <v>60.0</v>
      </c>
      <c r="D638" s="37">
        <v>23.0</v>
      </c>
      <c r="E638" s="37"/>
      <c r="F638" s="37">
        <v>84.0</v>
      </c>
      <c r="G638" s="37"/>
    </row>
    <row r="639" ht="15.75" customHeight="1">
      <c r="A639" s="11" t="s">
        <v>2061</v>
      </c>
      <c r="B639" s="37"/>
      <c r="C639" s="37">
        <v>2.0</v>
      </c>
      <c r="D639" s="37">
        <v>62.0</v>
      </c>
      <c r="E639" s="37">
        <v>18.0</v>
      </c>
      <c r="F639" s="37">
        <v>82.0</v>
      </c>
      <c r="G639" s="37"/>
    </row>
    <row r="640" ht="15.75" customHeight="1">
      <c r="A640" s="11" t="s">
        <v>2062</v>
      </c>
      <c r="B640" s="37"/>
      <c r="C640" s="37">
        <v>81.0</v>
      </c>
      <c r="D640" s="37">
        <v>1.0</v>
      </c>
      <c r="E640" s="37"/>
      <c r="F640" s="37">
        <v>82.0</v>
      </c>
      <c r="G640" s="37"/>
    </row>
    <row r="641" ht="15.75" customHeight="1">
      <c r="A641" s="11" t="s">
        <v>2063</v>
      </c>
      <c r="B641" s="37"/>
      <c r="C641" s="37">
        <v>10.0</v>
      </c>
      <c r="D641" s="37">
        <v>47.0</v>
      </c>
      <c r="E641" s="37">
        <v>25.0</v>
      </c>
      <c r="F641" s="37">
        <v>82.0</v>
      </c>
      <c r="G641" s="37"/>
    </row>
    <row r="642" ht="15.75" customHeight="1">
      <c r="A642" s="11" t="s">
        <v>2064</v>
      </c>
      <c r="B642" s="37"/>
      <c r="C642" s="37">
        <v>80.0</v>
      </c>
      <c r="D642" s="37"/>
      <c r="E642" s="37"/>
      <c r="F642" s="37">
        <v>80.0</v>
      </c>
      <c r="G642" s="37"/>
    </row>
    <row r="643" ht="15.75" customHeight="1">
      <c r="A643" s="11" t="s">
        <v>2065</v>
      </c>
      <c r="B643" s="37">
        <v>2.0</v>
      </c>
      <c r="C643" s="37">
        <v>23.0</v>
      </c>
      <c r="D643" s="37">
        <v>52.0</v>
      </c>
      <c r="E643" s="37">
        <v>2.0</v>
      </c>
      <c r="F643" s="37">
        <v>79.0</v>
      </c>
      <c r="G643" s="37"/>
    </row>
    <row r="644" ht="15.75" customHeight="1">
      <c r="A644" s="11" t="s">
        <v>2066</v>
      </c>
      <c r="B644" s="37"/>
      <c r="C644" s="37">
        <v>14.0</v>
      </c>
      <c r="D644" s="37">
        <v>64.0</v>
      </c>
      <c r="E644" s="37">
        <v>1.0</v>
      </c>
      <c r="F644" s="37">
        <v>79.0</v>
      </c>
      <c r="G644" s="37"/>
    </row>
    <row r="645" ht="15.75" customHeight="1">
      <c r="A645" s="11" t="s">
        <v>2067</v>
      </c>
      <c r="B645" s="37"/>
      <c r="C645" s="37">
        <v>3.0</v>
      </c>
      <c r="D645" s="37">
        <v>54.0</v>
      </c>
      <c r="E645" s="37">
        <v>20.0</v>
      </c>
      <c r="F645" s="37">
        <v>77.0</v>
      </c>
      <c r="G645" s="37"/>
    </row>
    <row r="646" ht="15.75" customHeight="1">
      <c r="A646" s="11" t="s">
        <v>2068</v>
      </c>
      <c r="B646" s="37"/>
      <c r="C646" s="37">
        <v>48.0</v>
      </c>
      <c r="D646" s="37">
        <v>28.0</v>
      </c>
      <c r="E646" s="37"/>
      <c r="F646" s="37">
        <v>76.0</v>
      </c>
      <c r="G646" s="37"/>
    </row>
    <row r="647" ht="15.75" customHeight="1">
      <c r="A647" s="11" t="s">
        <v>2069</v>
      </c>
      <c r="B647" s="37"/>
      <c r="C647" s="37">
        <v>3.0</v>
      </c>
      <c r="D647" s="37">
        <v>58.0</v>
      </c>
      <c r="E647" s="37">
        <v>13.0</v>
      </c>
      <c r="F647" s="37">
        <v>74.0</v>
      </c>
      <c r="G647" s="37"/>
    </row>
    <row r="648" ht="15.75" customHeight="1">
      <c r="A648" s="11" t="s">
        <v>2070</v>
      </c>
      <c r="B648" s="37"/>
      <c r="C648" s="37">
        <v>6.0</v>
      </c>
      <c r="D648" s="37">
        <v>68.0</v>
      </c>
      <c r="E648" s="37"/>
      <c r="F648" s="37">
        <v>74.0</v>
      </c>
      <c r="G648" s="37"/>
    </row>
    <row r="649" ht="15.75" customHeight="1">
      <c r="A649" s="11" t="s">
        <v>2071</v>
      </c>
      <c r="B649" s="37"/>
      <c r="C649" s="37"/>
      <c r="D649" s="37">
        <v>56.0</v>
      </c>
      <c r="E649" s="37">
        <v>16.0</v>
      </c>
      <c r="F649" s="37">
        <v>72.0</v>
      </c>
      <c r="G649" s="37"/>
    </row>
    <row r="650" ht="15.75" customHeight="1">
      <c r="A650" s="11" t="s">
        <v>2072</v>
      </c>
      <c r="B650" s="37">
        <v>36.0</v>
      </c>
      <c r="C650" s="37">
        <v>36.0</v>
      </c>
      <c r="D650" s="37"/>
      <c r="E650" s="37"/>
      <c r="F650" s="37">
        <v>72.0</v>
      </c>
      <c r="G650" s="37"/>
    </row>
    <row r="651" ht="15.75" customHeight="1">
      <c r="A651" s="11" t="s">
        <v>2073</v>
      </c>
      <c r="B651" s="37"/>
      <c r="C651" s="37">
        <v>32.0</v>
      </c>
      <c r="D651" s="37">
        <v>40.0</v>
      </c>
      <c r="E651" s="37"/>
      <c r="F651" s="37">
        <v>72.0</v>
      </c>
      <c r="G651" s="37"/>
    </row>
    <row r="652" ht="15.75" customHeight="1">
      <c r="A652" s="11" t="s">
        <v>2074</v>
      </c>
      <c r="B652" s="37"/>
      <c r="C652" s="37"/>
      <c r="D652" s="37">
        <v>44.0</v>
      </c>
      <c r="E652" s="37">
        <v>27.0</v>
      </c>
      <c r="F652" s="37">
        <v>71.0</v>
      </c>
      <c r="G652" s="37"/>
    </row>
    <row r="653" ht="15.75" customHeight="1">
      <c r="A653" s="11" t="s">
        <v>2075</v>
      </c>
      <c r="B653" s="37">
        <v>7.0</v>
      </c>
      <c r="C653" s="37">
        <v>40.0</v>
      </c>
      <c r="D653" s="37">
        <v>24.0</v>
      </c>
      <c r="E653" s="37"/>
      <c r="F653" s="37">
        <v>71.0</v>
      </c>
      <c r="G653" s="37"/>
    </row>
    <row r="654" ht="15.75" customHeight="1">
      <c r="A654" s="11" t="s">
        <v>2076</v>
      </c>
      <c r="B654" s="37"/>
      <c r="C654" s="37"/>
      <c r="D654" s="37">
        <v>70.0</v>
      </c>
      <c r="E654" s="37"/>
      <c r="F654" s="37">
        <v>70.0</v>
      </c>
      <c r="G654" s="37"/>
    </row>
    <row r="655" ht="15.75" customHeight="1">
      <c r="A655" s="11" t="s">
        <v>2077</v>
      </c>
      <c r="B655" s="37"/>
      <c r="C655" s="37"/>
      <c r="D655" s="37">
        <v>50.0</v>
      </c>
      <c r="E655" s="37">
        <v>19.0</v>
      </c>
      <c r="F655" s="37">
        <v>69.0</v>
      </c>
      <c r="G655" s="37"/>
    </row>
    <row r="656" ht="15.75" customHeight="1">
      <c r="A656" s="11" t="s">
        <v>2078</v>
      </c>
      <c r="B656" s="37"/>
      <c r="C656" s="37">
        <v>23.0</v>
      </c>
      <c r="D656" s="37">
        <v>36.0</v>
      </c>
      <c r="E656" s="37">
        <v>8.0</v>
      </c>
      <c r="F656" s="37">
        <v>67.0</v>
      </c>
      <c r="G656" s="37"/>
    </row>
    <row r="657" ht="15.75" customHeight="1">
      <c r="A657" s="11" t="s">
        <v>2079</v>
      </c>
      <c r="B657" s="37"/>
      <c r="C657" s="37">
        <v>60.0</v>
      </c>
      <c r="D657" s="37">
        <v>6.0</v>
      </c>
      <c r="E657" s="37">
        <v>1.0</v>
      </c>
      <c r="F657" s="37">
        <v>67.0</v>
      </c>
      <c r="G657" s="37"/>
    </row>
    <row r="658" ht="15.75" customHeight="1">
      <c r="A658" s="11" t="s">
        <v>2080</v>
      </c>
      <c r="B658" s="37"/>
      <c r="C658" s="37">
        <v>56.0</v>
      </c>
      <c r="D658" s="37">
        <v>9.0</v>
      </c>
      <c r="E658" s="37">
        <v>1.0</v>
      </c>
      <c r="F658" s="37">
        <v>66.0</v>
      </c>
      <c r="G658" s="37"/>
    </row>
    <row r="659" ht="15.75" customHeight="1">
      <c r="A659" s="11" t="s">
        <v>2081</v>
      </c>
      <c r="B659" s="37"/>
      <c r="C659" s="37"/>
      <c r="D659" s="37">
        <v>66.0</v>
      </c>
      <c r="E659" s="37"/>
      <c r="F659" s="37">
        <v>66.0</v>
      </c>
      <c r="G659" s="37"/>
    </row>
    <row r="660" ht="15.75" customHeight="1">
      <c r="A660" s="11" t="s">
        <v>2082</v>
      </c>
      <c r="B660" s="37"/>
      <c r="C660" s="37">
        <v>18.0</v>
      </c>
      <c r="D660" s="37">
        <v>44.0</v>
      </c>
      <c r="E660" s="37">
        <v>2.0</v>
      </c>
      <c r="F660" s="37">
        <v>64.0</v>
      </c>
      <c r="G660" s="37"/>
    </row>
    <row r="661" ht="15.75" customHeight="1">
      <c r="A661" s="11" t="s">
        <v>2083</v>
      </c>
      <c r="B661" s="37"/>
      <c r="C661" s="37">
        <v>22.0</v>
      </c>
      <c r="D661" s="37">
        <v>34.0</v>
      </c>
      <c r="E661" s="37">
        <v>8.0</v>
      </c>
      <c r="F661" s="37">
        <v>64.0</v>
      </c>
      <c r="G661" s="37"/>
    </row>
    <row r="662" ht="15.75" customHeight="1">
      <c r="A662" s="11" t="s">
        <v>2084</v>
      </c>
      <c r="B662" s="37"/>
      <c r="C662" s="37">
        <v>6.0</v>
      </c>
      <c r="D662" s="37">
        <v>52.0</v>
      </c>
      <c r="E662" s="37">
        <v>6.0</v>
      </c>
      <c r="F662" s="37">
        <v>64.0</v>
      </c>
      <c r="G662" s="37"/>
    </row>
    <row r="663" ht="15.75" customHeight="1">
      <c r="A663" s="11" t="s">
        <v>2085</v>
      </c>
      <c r="B663" s="37"/>
      <c r="C663" s="37">
        <v>4.0</v>
      </c>
      <c r="D663" s="37">
        <v>35.0</v>
      </c>
      <c r="E663" s="37">
        <v>25.0</v>
      </c>
      <c r="F663" s="37">
        <v>64.0</v>
      </c>
      <c r="G663" s="37"/>
    </row>
    <row r="664" ht="15.75" customHeight="1">
      <c r="A664" s="11" t="s">
        <v>2086</v>
      </c>
      <c r="B664" s="37"/>
      <c r="C664" s="37">
        <v>59.0</v>
      </c>
      <c r="D664" s="37">
        <v>4.0</v>
      </c>
      <c r="E664" s="37"/>
      <c r="F664" s="37">
        <v>63.0</v>
      </c>
      <c r="G664" s="37"/>
    </row>
    <row r="665" ht="15.75" customHeight="1">
      <c r="A665" s="11" t="s">
        <v>2087</v>
      </c>
      <c r="B665" s="37">
        <v>27.0</v>
      </c>
      <c r="C665" s="37">
        <v>7.0</v>
      </c>
      <c r="D665" s="37">
        <v>24.0</v>
      </c>
      <c r="E665" s="37">
        <v>5.0</v>
      </c>
      <c r="F665" s="37">
        <v>63.0</v>
      </c>
      <c r="G665" s="37"/>
    </row>
    <row r="666" ht="15.75" customHeight="1">
      <c r="A666" s="11" t="s">
        <v>2088</v>
      </c>
      <c r="B666" s="37"/>
      <c r="C666" s="37">
        <v>63.0</v>
      </c>
      <c r="D666" s="37"/>
      <c r="E666" s="37"/>
      <c r="F666" s="37">
        <v>63.0</v>
      </c>
      <c r="G666" s="37"/>
    </row>
    <row r="667" ht="15.75" customHeight="1">
      <c r="A667" s="11" t="s">
        <v>2089</v>
      </c>
      <c r="B667" s="37"/>
      <c r="C667" s="37">
        <v>11.0</v>
      </c>
      <c r="D667" s="37">
        <v>52.0</v>
      </c>
      <c r="E667" s="37"/>
      <c r="F667" s="37">
        <v>63.0</v>
      </c>
      <c r="G667" s="37"/>
    </row>
    <row r="668" ht="15.75" customHeight="1">
      <c r="A668" s="11" t="s">
        <v>2090</v>
      </c>
      <c r="B668" s="37"/>
      <c r="C668" s="37">
        <v>26.0</v>
      </c>
      <c r="D668" s="37">
        <v>31.0</v>
      </c>
      <c r="E668" s="37">
        <v>5.0</v>
      </c>
      <c r="F668" s="37">
        <v>62.0</v>
      </c>
      <c r="G668" s="37"/>
    </row>
    <row r="669" ht="15.75" customHeight="1">
      <c r="A669" s="11" t="s">
        <v>2091</v>
      </c>
      <c r="B669" s="37"/>
      <c r="C669" s="37"/>
      <c r="D669" s="37">
        <v>60.0</v>
      </c>
      <c r="E669" s="37">
        <v>2.0</v>
      </c>
      <c r="F669" s="37">
        <v>62.0</v>
      </c>
      <c r="G669" s="37"/>
    </row>
    <row r="670" ht="15.75" customHeight="1">
      <c r="A670" s="11" t="s">
        <v>2092</v>
      </c>
      <c r="B670" s="37"/>
      <c r="C670" s="37">
        <v>11.0</v>
      </c>
      <c r="D670" s="37">
        <v>29.0</v>
      </c>
      <c r="E670" s="37">
        <v>22.0</v>
      </c>
      <c r="F670" s="37">
        <v>62.0</v>
      </c>
      <c r="G670" s="37"/>
    </row>
    <row r="671" ht="15.75" customHeight="1">
      <c r="A671" s="11" t="s">
        <v>2093</v>
      </c>
      <c r="B671" s="37"/>
      <c r="C671" s="37"/>
      <c r="D671" s="37">
        <v>43.0</v>
      </c>
      <c r="E671" s="37">
        <v>18.0</v>
      </c>
      <c r="F671" s="37">
        <v>61.0</v>
      </c>
      <c r="G671" s="37"/>
    </row>
    <row r="672" ht="15.75" customHeight="1">
      <c r="A672" s="11" t="s">
        <v>2094</v>
      </c>
      <c r="B672" s="37"/>
      <c r="C672" s="37"/>
      <c r="D672" s="37">
        <v>60.0</v>
      </c>
      <c r="E672" s="37"/>
      <c r="F672" s="37">
        <v>60.0</v>
      </c>
      <c r="G672" s="37"/>
    </row>
    <row r="673" ht="15.75" customHeight="1">
      <c r="A673" s="11" t="s">
        <v>2095</v>
      </c>
      <c r="B673" s="37"/>
      <c r="C673" s="37"/>
      <c r="D673" s="37">
        <v>60.0</v>
      </c>
      <c r="E673" s="37"/>
      <c r="F673" s="37">
        <v>60.0</v>
      </c>
      <c r="G673" s="37"/>
    </row>
    <row r="674" ht="15.75" customHeight="1">
      <c r="A674" s="11" t="s">
        <v>2096</v>
      </c>
      <c r="B674" s="37"/>
      <c r="C674" s="37"/>
      <c r="D674" s="37">
        <v>60.0</v>
      </c>
      <c r="E674" s="37"/>
      <c r="F674" s="37">
        <v>60.0</v>
      </c>
      <c r="G674" s="37"/>
    </row>
    <row r="675" ht="15.75" customHeight="1">
      <c r="A675" s="11" t="s">
        <v>2097</v>
      </c>
      <c r="B675" s="37"/>
      <c r="C675" s="37"/>
      <c r="D675" s="37">
        <v>25.0</v>
      </c>
      <c r="E675" s="37">
        <v>34.0</v>
      </c>
      <c r="F675" s="37">
        <v>59.0</v>
      </c>
      <c r="G675" s="37"/>
    </row>
    <row r="676" ht="15.75" customHeight="1">
      <c r="A676" s="11" t="s">
        <v>2098</v>
      </c>
      <c r="B676" s="37"/>
      <c r="C676" s="37">
        <v>1.0</v>
      </c>
      <c r="D676" s="37">
        <v>58.0</v>
      </c>
      <c r="E676" s="37"/>
      <c r="F676" s="37">
        <v>59.0</v>
      </c>
      <c r="G676" s="37"/>
    </row>
    <row r="677" ht="15.75" customHeight="1">
      <c r="A677" s="11" t="s">
        <v>2099</v>
      </c>
      <c r="B677" s="37"/>
      <c r="C677" s="37">
        <v>2.0</v>
      </c>
      <c r="D677" s="37">
        <v>54.0</v>
      </c>
      <c r="E677" s="37">
        <v>2.0</v>
      </c>
      <c r="F677" s="37">
        <v>58.0</v>
      </c>
      <c r="G677" s="37"/>
    </row>
    <row r="678" ht="15.75" customHeight="1">
      <c r="A678" s="11" t="s">
        <v>2100</v>
      </c>
      <c r="B678" s="37"/>
      <c r="C678" s="37"/>
      <c r="D678" s="37">
        <v>58.0</v>
      </c>
      <c r="E678" s="37"/>
      <c r="F678" s="37">
        <v>58.0</v>
      </c>
      <c r="G678" s="37"/>
    </row>
    <row r="679" ht="15.75" customHeight="1">
      <c r="A679" s="11" t="s">
        <v>2101</v>
      </c>
      <c r="B679" s="37"/>
      <c r="C679" s="37">
        <v>20.0</v>
      </c>
      <c r="D679" s="37">
        <v>37.0</v>
      </c>
      <c r="E679" s="37"/>
      <c r="F679" s="37">
        <v>57.0</v>
      </c>
      <c r="G679" s="37"/>
    </row>
    <row r="680" ht="15.75" customHeight="1">
      <c r="A680" s="11" t="s">
        <v>2102</v>
      </c>
      <c r="B680" s="37"/>
      <c r="C680" s="37">
        <v>56.0</v>
      </c>
      <c r="D680" s="37"/>
      <c r="E680" s="37"/>
      <c r="F680" s="37">
        <v>56.0</v>
      </c>
      <c r="G680" s="37"/>
    </row>
    <row r="681" ht="15.75" customHeight="1">
      <c r="A681" s="11" t="s">
        <v>2103</v>
      </c>
      <c r="B681" s="37"/>
      <c r="C681" s="37"/>
      <c r="D681" s="37">
        <v>55.0</v>
      </c>
      <c r="E681" s="37"/>
      <c r="F681" s="37">
        <v>55.0</v>
      </c>
      <c r="G681" s="37"/>
    </row>
    <row r="682" ht="15.75" customHeight="1">
      <c r="A682" s="11" t="s">
        <v>2104</v>
      </c>
      <c r="B682" s="37"/>
      <c r="C682" s="37">
        <v>48.0</v>
      </c>
      <c r="D682" s="37">
        <v>6.0</v>
      </c>
      <c r="E682" s="37"/>
      <c r="F682" s="37">
        <v>54.0</v>
      </c>
      <c r="G682" s="37"/>
    </row>
    <row r="683" ht="15.75" customHeight="1">
      <c r="A683" s="11" t="s">
        <v>2105</v>
      </c>
      <c r="B683" s="37"/>
      <c r="C683" s="37"/>
      <c r="D683" s="37">
        <v>53.0</v>
      </c>
      <c r="E683" s="37"/>
      <c r="F683" s="37">
        <v>53.0</v>
      </c>
      <c r="G683" s="37"/>
    </row>
    <row r="684" ht="15.75" customHeight="1">
      <c r="A684" s="11" t="s">
        <v>2106</v>
      </c>
      <c r="B684" s="37"/>
      <c r="C684" s="37"/>
      <c r="D684" s="37">
        <v>43.0</v>
      </c>
      <c r="E684" s="37">
        <v>10.0</v>
      </c>
      <c r="F684" s="37">
        <v>53.0</v>
      </c>
      <c r="G684" s="37"/>
    </row>
    <row r="685" ht="15.75" customHeight="1">
      <c r="A685" s="11" t="s">
        <v>2107</v>
      </c>
      <c r="B685" s="37"/>
      <c r="C685" s="37">
        <v>31.0</v>
      </c>
      <c r="D685" s="37">
        <v>18.0</v>
      </c>
      <c r="E685" s="37">
        <v>4.0</v>
      </c>
      <c r="F685" s="37">
        <v>53.0</v>
      </c>
      <c r="G685" s="37"/>
    </row>
    <row r="686" ht="15.75" customHeight="1">
      <c r="A686" s="11" t="s">
        <v>2108</v>
      </c>
      <c r="B686" s="37"/>
      <c r="C686" s="37"/>
      <c r="D686" s="37">
        <v>53.0</v>
      </c>
      <c r="E686" s="37"/>
      <c r="F686" s="37">
        <v>53.0</v>
      </c>
      <c r="G686" s="37"/>
    </row>
    <row r="687" ht="15.75" customHeight="1">
      <c r="A687" s="11" t="s">
        <v>2109</v>
      </c>
      <c r="B687" s="37"/>
      <c r="C687" s="37">
        <v>20.0</v>
      </c>
      <c r="D687" s="37">
        <v>26.0</v>
      </c>
      <c r="E687" s="37">
        <v>6.0</v>
      </c>
      <c r="F687" s="37">
        <v>52.0</v>
      </c>
      <c r="G687" s="37"/>
    </row>
    <row r="688" ht="15.75" customHeight="1">
      <c r="A688" s="11" t="s">
        <v>2110</v>
      </c>
      <c r="B688" s="37"/>
      <c r="C688" s="37">
        <v>13.0</v>
      </c>
      <c r="D688" s="37">
        <v>39.0</v>
      </c>
      <c r="E688" s="37"/>
      <c r="F688" s="37">
        <v>52.0</v>
      </c>
      <c r="G688" s="37"/>
    </row>
    <row r="689" ht="15.75" customHeight="1">
      <c r="A689" s="11" t="s">
        <v>2111</v>
      </c>
      <c r="B689" s="37"/>
      <c r="C689" s="37">
        <v>19.0</v>
      </c>
      <c r="D689" s="37">
        <v>32.0</v>
      </c>
      <c r="E689" s="37"/>
      <c r="F689" s="37">
        <v>51.0</v>
      </c>
      <c r="G689" s="37"/>
    </row>
    <row r="690" ht="15.75" customHeight="1">
      <c r="A690" s="11" t="s">
        <v>2112</v>
      </c>
      <c r="B690" s="37"/>
      <c r="C690" s="37"/>
      <c r="D690" s="37">
        <v>51.0</v>
      </c>
      <c r="E690" s="37"/>
      <c r="F690" s="37">
        <v>51.0</v>
      </c>
      <c r="G690" s="37"/>
    </row>
    <row r="691" ht="15.75" customHeight="1">
      <c r="A691" s="11" t="s">
        <v>2113</v>
      </c>
      <c r="B691" s="37"/>
      <c r="C691" s="37">
        <v>3.0</v>
      </c>
      <c r="D691" s="37">
        <v>48.0</v>
      </c>
      <c r="E691" s="37"/>
      <c r="F691" s="37">
        <v>51.0</v>
      </c>
      <c r="G691" s="37"/>
    </row>
    <row r="692" ht="15.75" customHeight="1">
      <c r="A692" s="11" t="s">
        <v>2114</v>
      </c>
      <c r="B692" s="37"/>
      <c r="C692" s="37">
        <v>24.0</v>
      </c>
      <c r="D692" s="37">
        <v>26.0</v>
      </c>
      <c r="E692" s="37"/>
      <c r="F692" s="37">
        <v>50.0</v>
      </c>
      <c r="G692" s="37"/>
    </row>
    <row r="693" ht="15.75" customHeight="1">
      <c r="A693" s="11" t="s">
        <v>2115</v>
      </c>
      <c r="B693" s="37"/>
      <c r="C693" s="37"/>
      <c r="D693" s="37">
        <v>30.0</v>
      </c>
      <c r="E693" s="37">
        <v>20.0</v>
      </c>
      <c r="F693" s="37">
        <v>50.0</v>
      </c>
      <c r="G693" s="37"/>
    </row>
    <row r="694" ht="15.75" customHeight="1">
      <c r="A694" s="11" t="s">
        <v>2116</v>
      </c>
      <c r="B694" s="37"/>
      <c r="C694" s="37"/>
      <c r="D694" s="37">
        <v>50.0</v>
      </c>
      <c r="E694" s="37"/>
      <c r="F694" s="37">
        <v>50.0</v>
      </c>
      <c r="G694" s="37"/>
    </row>
    <row r="695" ht="15.75" customHeight="1">
      <c r="A695" s="11" t="s">
        <v>2117</v>
      </c>
      <c r="B695" s="37"/>
      <c r="C695" s="37">
        <v>8.0</v>
      </c>
      <c r="D695" s="37">
        <v>33.0</v>
      </c>
      <c r="E695" s="37">
        <v>8.0</v>
      </c>
      <c r="F695" s="37">
        <v>49.0</v>
      </c>
      <c r="G695" s="37"/>
    </row>
    <row r="696" ht="15.75" customHeight="1">
      <c r="A696" s="11" t="s">
        <v>2118</v>
      </c>
      <c r="B696" s="37"/>
      <c r="C696" s="37">
        <v>0.0</v>
      </c>
      <c r="D696" s="37">
        <v>43.0</v>
      </c>
      <c r="E696" s="37">
        <v>6.0</v>
      </c>
      <c r="F696" s="37">
        <v>49.0</v>
      </c>
      <c r="G696" s="37"/>
    </row>
    <row r="697" ht="15.75" customHeight="1">
      <c r="A697" s="11" t="s">
        <v>2119</v>
      </c>
      <c r="B697" s="37"/>
      <c r="C697" s="37"/>
      <c r="D697" s="37">
        <v>48.0</v>
      </c>
      <c r="E697" s="37"/>
      <c r="F697" s="37">
        <v>48.0</v>
      </c>
      <c r="G697" s="37"/>
    </row>
    <row r="698" ht="15.75" customHeight="1">
      <c r="A698" s="11" t="s">
        <v>2120</v>
      </c>
      <c r="B698" s="37"/>
      <c r="C698" s="37">
        <v>13.0</v>
      </c>
      <c r="D698" s="37">
        <v>35.0</v>
      </c>
      <c r="E698" s="37"/>
      <c r="F698" s="37">
        <v>48.0</v>
      </c>
      <c r="G698" s="37"/>
    </row>
    <row r="699" ht="15.75" customHeight="1">
      <c r="A699" s="11" t="s">
        <v>2121</v>
      </c>
      <c r="B699" s="37"/>
      <c r="C699" s="37"/>
      <c r="D699" s="37">
        <v>48.0</v>
      </c>
      <c r="E699" s="37"/>
      <c r="F699" s="37">
        <v>48.0</v>
      </c>
      <c r="G699" s="37"/>
    </row>
    <row r="700" ht="15.75" customHeight="1">
      <c r="A700" s="11" t="s">
        <v>2122</v>
      </c>
      <c r="B700" s="37"/>
      <c r="C700" s="37"/>
      <c r="D700" s="37">
        <v>48.0</v>
      </c>
      <c r="E700" s="37"/>
      <c r="F700" s="37">
        <v>48.0</v>
      </c>
      <c r="G700" s="37"/>
    </row>
    <row r="701" ht="15.75" customHeight="1">
      <c r="A701" s="11" t="s">
        <v>2123</v>
      </c>
      <c r="B701" s="37"/>
      <c r="C701" s="37"/>
      <c r="D701" s="37">
        <v>48.0</v>
      </c>
      <c r="E701" s="37"/>
      <c r="F701" s="37">
        <v>48.0</v>
      </c>
      <c r="G701" s="37"/>
    </row>
    <row r="702" ht="15.75" customHeight="1">
      <c r="A702" s="11" t="s">
        <v>2124</v>
      </c>
      <c r="B702" s="37"/>
      <c r="C702" s="37">
        <v>5.0</v>
      </c>
      <c r="D702" s="37">
        <v>36.0</v>
      </c>
      <c r="E702" s="37">
        <v>6.0</v>
      </c>
      <c r="F702" s="37">
        <v>47.0</v>
      </c>
      <c r="G702" s="37"/>
    </row>
    <row r="703" ht="15.75" customHeight="1">
      <c r="A703" s="11" t="s">
        <v>2125</v>
      </c>
      <c r="B703" s="37">
        <v>1.0</v>
      </c>
      <c r="C703" s="37">
        <v>5.0</v>
      </c>
      <c r="D703" s="37">
        <v>33.0</v>
      </c>
      <c r="E703" s="37">
        <v>8.0</v>
      </c>
      <c r="F703" s="37">
        <v>47.0</v>
      </c>
      <c r="G703" s="37"/>
    </row>
    <row r="704" ht="15.75" customHeight="1">
      <c r="A704" s="11" t="s">
        <v>2126</v>
      </c>
      <c r="B704" s="37"/>
      <c r="C704" s="37">
        <v>2.0</v>
      </c>
      <c r="D704" s="37">
        <v>43.0</v>
      </c>
      <c r="E704" s="37">
        <v>1.0</v>
      </c>
      <c r="F704" s="37">
        <v>46.0</v>
      </c>
      <c r="G704" s="37"/>
    </row>
    <row r="705" ht="15.75" customHeight="1">
      <c r="A705" s="11" t="s">
        <v>2127</v>
      </c>
      <c r="B705" s="37"/>
      <c r="C705" s="37">
        <v>36.0</v>
      </c>
      <c r="D705" s="37">
        <v>8.0</v>
      </c>
      <c r="E705" s="37">
        <v>2.0</v>
      </c>
      <c r="F705" s="37">
        <v>46.0</v>
      </c>
      <c r="G705" s="37"/>
    </row>
    <row r="706" ht="15.75" customHeight="1">
      <c r="A706" s="11" t="s">
        <v>2128</v>
      </c>
      <c r="B706" s="37"/>
      <c r="C706" s="37">
        <v>29.0</v>
      </c>
      <c r="D706" s="37">
        <v>15.0</v>
      </c>
      <c r="E706" s="37">
        <v>1.0</v>
      </c>
      <c r="F706" s="37">
        <v>45.0</v>
      </c>
      <c r="G706" s="37"/>
    </row>
    <row r="707" ht="15.75" customHeight="1">
      <c r="A707" s="11" t="s">
        <v>2129</v>
      </c>
      <c r="B707" s="37"/>
      <c r="C707" s="37"/>
      <c r="D707" s="37">
        <v>25.0</v>
      </c>
      <c r="E707" s="37">
        <v>20.0</v>
      </c>
      <c r="F707" s="37">
        <v>45.0</v>
      </c>
      <c r="G707" s="37"/>
    </row>
    <row r="708" ht="15.75" customHeight="1">
      <c r="A708" s="11" t="s">
        <v>2130</v>
      </c>
      <c r="B708" s="37"/>
      <c r="C708" s="37"/>
      <c r="D708" s="37">
        <v>45.0</v>
      </c>
      <c r="E708" s="37"/>
      <c r="F708" s="37">
        <v>45.0</v>
      </c>
      <c r="G708" s="37"/>
    </row>
    <row r="709" ht="15.75" customHeight="1">
      <c r="A709" s="11" t="s">
        <v>2131</v>
      </c>
      <c r="B709" s="37"/>
      <c r="C709" s="37"/>
      <c r="D709" s="37">
        <v>44.0</v>
      </c>
      <c r="E709" s="37"/>
      <c r="F709" s="37">
        <v>44.0</v>
      </c>
      <c r="G709" s="37"/>
    </row>
    <row r="710" ht="15.75" customHeight="1">
      <c r="A710" s="11" t="s">
        <v>2132</v>
      </c>
      <c r="B710" s="37"/>
      <c r="C710" s="37">
        <v>11.0</v>
      </c>
      <c r="D710" s="37">
        <v>31.0</v>
      </c>
      <c r="E710" s="37">
        <v>2.0</v>
      </c>
      <c r="F710" s="37">
        <v>44.0</v>
      </c>
      <c r="G710" s="37"/>
    </row>
    <row r="711" ht="15.75" customHeight="1">
      <c r="A711" s="11" t="s">
        <v>2133</v>
      </c>
      <c r="B711" s="37"/>
      <c r="C711" s="37">
        <v>44.0</v>
      </c>
      <c r="D711" s="37"/>
      <c r="E711" s="37"/>
      <c r="F711" s="37">
        <v>44.0</v>
      </c>
      <c r="G711" s="37"/>
    </row>
    <row r="712" ht="15.75" customHeight="1">
      <c r="A712" s="11" t="s">
        <v>2134</v>
      </c>
      <c r="B712" s="37">
        <v>1.0</v>
      </c>
      <c r="C712" s="37">
        <v>14.0</v>
      </c>
      <c r="D712" s="37">
        <v>26.0</v>
      </c>
      <c r="E712" s="37">
        <v>3.0</v>
      </c>
      <c r="F712" s="37">
        <v>44.0</v>
      </c>
      <c r="G712" s="37"/>
    </row>
    <row r="713" ht="15.75" customHeight="1">
      <c r="A713" s="11" t="s">
        <v>2135</v>
      </c>
      <c r="B713" s="37"/>
      <c r="C713" s="37"/>
      <c r="D713" s="37">
        <v>43.0</v>
      </c>
      <c r="E713" s="37"/>
      <c r="F713" s="37">
        <v>43.0</v>
      </c>
      <c r="G713" s="37"/>
    </row>
    <row r="714" ht="15.75" customHeight="1">
      <c r="A714" s="11" t="s">
        <v>2136</v>
      </c>
      <c r="B714" s="37"/>
      <c r="C714" s="37"/>
      <c r="D714" s="37">
        <v>37.0</v>
      </c>
      <c r="E714" s="37">
        <v>5.0</v>
      </c>
      <c r="F714" s="37">
        <v>42.0</v>
      </c>
      <c r="G714" s="37"/>
    </row>
    <row r="715" ht="15.75" customHeight="1">
      <c r="A715" s="11" t="s">
        <v>2137</v>
      </c>
      <c r="B715" s="37"/>
      <c r="C715" s="37"/>
      <c r="D715" s="37">
        <v>42.0</v>
      </c>
      <c r="E715" s="37"/>
      <c r="F715" s="37">
        <v>42.0</v>
      </c>
      <c r="G715" s="37"/>
    </row>
    <row r="716" ht="15.75" customHeight="1">
      <c r="A716" s="11" t="s">
        <v>2138</v>
      </c>
      <c r="B716" s="37"/>
      <c r="C716" s="37"/>
      <c r="D716" s="37">
        <v>28.0</v>
      </c>
      <c r="E716" s="37">
        <v>14.0</v>
      </c>
      <c r="F716" s="37">
        <v>42.0</v>
      </c>
      <c r="G716" s="37"/>
    </row>
    <row r="717" ht="15.75" customHeight="1">
      <c r="A717" s="11" t="s">
        <v>2139</v>
      </c>
      <c r="B717" s="37"/>
      <c r="C717" s="37">
        <v>10.0</v>
      </c>
      <c r="D717" s="37">
        <v>32.0</v>
      </c>
      <c r="E717" s="37"/>
      <c r="F717" s="37">
        <v>42.0</v>
      </c>
      <c r="G717" s="37"/>
    </row>
    <row r="718" ht="15.75" customHeight="1">
      <c r="A718" s="11" t="s">
        <v>2140</v>
      </c>
      <c r="B718" s="37"/>
      <c r="C718" s="37">
        <v>10.0</v>
      </c>
      <c r="D718" s="37">
        <v>13.0</v>
      </c>
      <c r="E718" s="37">
        <v>18.0</v>
      </c>
      <c r="F718" s="37">
        <v>41.0</v>
      </c>
      <c r="G718" s="37"/>
    </row>
    <row r="719" ht="15.75" customHeight="1">
      <c r="A719" s="11" t="s">
        <v>2141</v>
      </c>
      <c r="B719" s="37"/>
      <c r="C719" s="37"/>
      <c r="D719" s="37">
        <v>41.0</v>
      </c>
      <c r="E719" s="37"/>
      <c r="F719" s="37">
        <v>41.0</v>
      </c>
      <c r="G719" s="37"/>
    </row>
    <row r="720" ht="15.75" customHeight="1">
      <c r="A720" s="11" t="s">
        <v>2142</v>
      </c>
      <c r="B720" s="37"/>
      <c r="C720" s="37">
        <v>41.0</v>
      </c>
      <c r="D720" s="37"/>
      <c r="E720" s="37"/>
      <c r="F720" s="37">
        <v>41.0</v>
      </c>
      <c r="G720" s="37"/>
    </row>
    <row r="721" ht="15.75" customHeight="1">
      <c r="A721" s="11" t="s">
        <v>2143</v>
      </c>
      <c r="B721" s="37"/>
      <c r="C721" s="37"/>
      <c r="D721" s="37">
        <v>40.0</v>
      </c>
      <c r="E721" s="37"/>
      <c r="F721" s="37">
        <v>40.0</v>
      </c>
      <c r="G721" s="37"/>
    </row>
    <row r="722" ht="15.75" customHeight="1">
      <c r="A722" s="11" t="s">
        <v>2144</v>
      </c>
      <c r="B722" s="37"/>
      <c r="C722" s="37"/>
      <c r="D722" s="37">
        <v>40.0</v>
      </c>
      <c r="E722" s="37"/>
      <c r="F722" s="37">
        <v>40.0</v>
      </c>
      <c r="G722" s="37"/>
    </row>
    <row r="723" ht="15.75" customHeight="1">
      <c r="A723" s="11" t="s">
        <v>2145</v>
      </c>
      <c r="B723" s="37"/>
      <c r="C723" s="37">
        <v>36.0</v>
      </c>
      <c r="D723" s="37">
        <v>4.0</v>
      </c>
      <c r="E723" s="37"/>
      <c r="F723" s="37">
        <v>40.0</v>
      </c>
      <c r="G723" s="37"/>
    </row>
    <row r="724" ht="15.75" customHeight="1">
      <c r="A724" s="11" t="s">
        <v>2146</v>
      </c>
      <c r="B724" s="37"/>
      <c r="C724" s="37">
        <v>40.0</v>
      </c>
      <c r="D724" s="37"/>
      <c r="E724" s="37"/>
      <c r="F724" s="37">
        <v>40.0</v>
      </c>
      <c r="G724" s="37"/>
    </row>
    <row r="725" ht="15.75" customHeight="1">
      <c r="A725" s="11" t="s">
        <v>2147</v>
      </c>
      <c r="B725" s="37"/>
      <c r="C725" s="37">
        <v>3.0</v>
      </c>
      <c r="D725" s="37">
        <v>35.0</v>
      </c>
      <c r="E725" s="37">
        <v>1.0</v>
      </c>
      <c r="F725" s="37">
        <v>39.0</v>
      </c>
      <c r="G725" s="37"/>
    </row>
    <row r="726" ht="15.75" customHeight="1">
      <c r="A726" s="11" t="s">
        <v>2148</v>
      </c>
      <c r="B726" s="37"/>
      <c r="C726" s="37"/>
      <c r="D726" s="37">
        <v>11.0</v>
      </c>
      <c r="E726" s="37">
        <v>28.0</v>
      </c>
      <c r="F726" s="37">
        <v>39.0</v>
      </c>
      <c r="G726" s="37"/>
    </row>
    <row r="727" ht="15.75" customHeight="1">
      <c r="A727" s="11" t="s">
        <v>2149</v>
      </c>
      <c r="B727" s="37">
        <v>4.0</v>
      </c>
      <c r="C727" s="37">
        <v>13.0</v>
      </c>
      <c r="D727" s="37">
        <v>17.0</v>
      </c>
      <c r="E727" s="37">
        <v>4.0</v>
      </c>
      <c r="F727" s="37">
        <v>38.0</v>
      </c>
      <c r="G727" s="37"/>
    </row>
    <row r="728" ht="15.75" customHeight="1">
      <c r="A728" s="11" t="s">
        <v>2150</v>
      </c>
      <c r="B728" s="37"/>
      <c r="C728" s="37">
        <v>8.0</v>
      </c>
      <c r="D728" s="37">
        <v>29.0</v>
      </c>
      <c r="E728" s="37"/>
      <c r="F728" s="37">
        <v>37.0</v>
      </c>
      <c r="G728" s="37"/>
    </row>
    <row r="729" ht="15.75" customHeight="1">
      <c r="A729" s="11" t="s">
        <v>2151</v>
      </c>
      <c r="B729" s="37"/>
      <c r="C729" s="37">
        <v>37.0</v>
      </c>
      <c r="D729" s="37"/>
      <c r="E729" s="37"/>
      <c r="F729" s="37">
        <v>37.0</v>
      </c>
      <c r="G729" s="37"/>
    </row>
    <row r="730" ht="15.75" customHeight="1">
      <c r="A730" s="11" t="s">
        <v>2152</v>
      </c>
      <c r="B730" s="37"/>
      <c r="C730" s="37">
        <v>10.0</v>
      </c>
      <c r="D730" s="37">
        <v>27.0</v>
      </c>
      <c r="E730" s="37"/>
      <c r="F730" s="37">
        <v>37.0</v>
      </c>
      <c r="G730" s="37"/>
    </row>
    <row r="731" ht="15.75" customHeight="1">
      <c r="A731" s="11" t="s">
        <v>2153</v>
      </c>
      <c r="B731" s="37">
        <v>1.0</v>
      </c>
      <c r="C731" s="37">
        <v>4.0</v>
      </c>
      <c r="D731" s="37">
        <v>24.0</v>
      </c>
      <c r="E731" s="37">
        <v>7.0</v>
      </c>
      <c r="F731" s="37">
        <v>36.0</v>
      </c>
      <c r="G731" s="37"/>
    </row>
    <row r="732" ht="15.75" customHeight="1">
      <c r="A732" s="11" t="s">
        <v>2154</v>
      </c>
      <c r="B732" s="37"/>
      <c r="C732" s="37">
        <v>30.0</v>
      </c>
      <c r="D732" s="37">
        <v>5.0</v>
      </c>
      <c r="E732" s="37">
        <v>1.0</v>
      </c>
      <c r="F732" s="37">
        <v>36.0</v>
      </c>
      <c r="G732" s="37"/>
    </row>
    <row r="733" ht="15.75" customHeight="1">
      <c r="A733" s="11" t="s">
        <v>2155</v>
      </c>
      <c r="B733" s="37"/>
      <c r="C733" s="37">
        <v>6.0</v>
      </c>
      <c r="D733" s="37">
        <v>30.0</v>
      </c>
      <c r="E733" s="37"/>
      <c r="F733" s="37">
        <v>36.0</v>
      </c>
      <c r="G733" s="37"/>
    </row>
    <row r="734" ht="15.75" customHeight="1">
      <c r="A734" s="11" t="s">
        <v>2156</v>
      </c>
      <c r="B734" s="37"/>
      <c r="C734" s="37">
        <v>7.0</v>
      </c>
      <c r="D734" s="37">
        <v>29.0</v>
      </c>
      <c r="E734" s="37"/>
      <c r="F734" s="37">
        <v>36.0</v>
      </c>
      <c r="G734" s="37"/>
    </row>
    <row r="735" ht="15.75" customHeight="1">
      <c r="A735" s="11" t="s">
        <v>2157</v>
      </c>
      <c r="B735" s="37"/>
      <c r="C735" s="37">
        <v>30.0</v>
      </c>
      <c r="D735" s="37">
        <v>3.0</v>
      </c>
      <c r="E735" s="37">
        <v>2.0</v>
      </c>
      <c r="F735" s="37">
        <v>35.0</v>
      </c>
      <c r="G735" s="37"/>
    </row>
    <row r="736" ht="15.75" customHeight="1">
      <c r="A736" s="11" t="s">
        <v>2158</v>
      </c>
      <c r="B736" s="37"/>
      <c r="C736" s="37"/>
      <c r="D736" s="37">
        <v>3.0</v>
      </c>
      <c r="E736" s="37">
        <v>32.0</v>
      </c>
      <c r="F736" s="37">
        <v>35.0</v>
      </c>
      <c r="G736" s="37"/>
    </row>
    <row r="737" ht="15.75" customHeight="1">
      <c r="A737" s="11" t="s">
        <v>2159</v>
      </c>
      <c r="B737" s="37"/>
      <c r="C737" s="37">
        <v>8.0</v>
      </c>
      <c r="D737" s="37">
        <v>27.0</v>
      </c>
      <c r="E737" s="37"/>
      <c r="F737" s="37">
        <v>35.0</v>
      </c>
      <c r="G737" s="37"/>
    </row>
    <row r="738" ht="15.75" customHeight="1">
      <c r="A738" s="11" t="s">
        <v>2160</v>
      </c>
      <c r="B738" s="37"/>
      <c r="C738" s="37"/>
      <c r="D738" s="37">
        <v>35.0</v>
      </c>
      <c r="E738" s="37"/>
      <c r="F738" s="37">
        <v>35.0</v>
      </c>
      <c r="G738" s="37"/>
    </row>
    <row r="739" ht="15.75" customHeight="1">
      <c r="A739" s="11" t="s">
        <v>2161</v>
      </c>
      <c r="B739" s="37"/>
      <c r="C739" s="37">
        <v>10.0</v>
      </c>
      <c r="D739" s="37">
        <v>25.0</v>
      </c>
      <c r="E739" s="37"/>
      <c r="F739" s="37">
        <v>35.0</v>
      </c>
      <c r="G739" s="37"/>
    </row>
    <row r="740" ht="15.75" customHeight="1">
      <c r="A740" s="11" t="s">
        <v>2162</v>
      </c>
      <c r="B740" s="37"/>
      <c r="C740" s="37">
        <v>6.0</v>
      </c>
      <c r="D740" s="37">
        <v>28.0</v>
      </c>
      <c r="E740" s="37">
        <v>1.0</v>
      </c>
      <c r="F740" s="37">
        <v>35.0</v>
      </c>
      <c r="G740" s="37"/>
    </row>
    <row r="741" ht="15.75" customHeight="1">
      <c r="A741" s="11" t="s">
        <v>2163</v>
      </c>
      <c r="B741" s="37"/>
      <c r="C741" s="37">
        <v>2.0</v>
      </c>
      <c r="D741" s="37">
        <v>32.0</v>
      </c>
      <c r="E741" s="37"/>
      <c r="F741" s="37">
        <v>34.0</v>
      </c>
      <c r="G741" s="37"/>
    </row>
    <row r="742" ht="15.75" customHeight="1">
      <c r="A742" s="11" t="s">
        <v>2164</v>
      </c>
      <c r="B742" s="37"/>
      <c r="C742" s="37"/>
      <c r="D742" s="37">
        <v>32.0</v>
      </c>
      <c r="E742" s="37">
        <v>2.0</v>
      </c>
      <c r="F742" s="37">
        <v>34.0</v>
      </c>
      <c r="G742" s="37"/>
    </row>
    <row r="743" ht="15.75" customHeight="1">
      <c r="A743" s="11" t="s">
        <v>2165</v>
      </c>
      <c r="B743" s="37"/>
      <c r="C743" s="37"/>
      <c r="D743" s="37">
        <v>23.0</v>
      </c>
      <c r="E743" s="37">
        <v>11.0</v>
      </c>
      <c r="F743" s="37">
        <v>34.0</v>
      </c>
      <c r="G743" s="37"/>
    </row>
    <row r="744" ht="15.75" customHeight="1">
      <c r="A744" s="11" t="s">
        <v>2166</v>
      </c>
      <c r="B744" s="37"/>
      <c r="C744" s="37">
        <v>1.0</v>
      </c>
      <c r="D744" s="37">
        <v>29.0</v>
      </c>
      <c r="E744" s="37">
        <v>3.0</v>
      </c>
      <c r="F744" s="37">
        <v>33.0</v>
      </c>
      <c r="G744" s="37"/>
    </row>
    <row r="745" ht="15.75" customHeight="1">
      <c r="A745" s="11" t="s">
        <v>2167</v>
      </c>
      <c r="B745" s="37"/>
      <c r="C745" s="37"/>
      <c r="D745" s="37">
        <v>15.0</v>
      </c>
      <c r="E745" s="37">
        <v>18.0</v>
      </c>
      <c r="F745" s="37">
        <v>33.0</v>
      </c>
      <c r="G745" s="37"/>
    </row>
    <row r="746" ht="15.75" customHeight="1">
      <c r="A746" s="11" t="s">
        <v>2168</v>
      </c>
      <c r="B746" s="37"/>
      <c r="C746" s="37"/>
      <c r="D746" s="37">
        <v>33.0</v>
      </c>
      <c r="E746" s="37"/>
      <c r="F746" s="37">
        <v>33.0</v>
      </c>
      <c r="G746" s="37"/>
    </row>
    <row r="747" ht="15.75" customHeight="1">
      <c r="A747" s="11" t="s">
        <v>2169</v>
      </c>
      <c r="B747" s="37"/>
      <c r="C747" s="37">
        <v>32.0</v>
      </c>
      <c r="D747" s="37"/>
      <c r="E747" s="37"/>
      <c r="F747" s="37">
        <v>32.0</v>
      </c>
      <c r="G747" s="37"/>
    </row>
    <row r="748" ht="15.75" customHeight="1">
      <c r="A748" s="11" t="s">
        <v>2170</v>
      </c>
      <c r="B748" s="37"/>
      <c r="C748" s="37">
        <v>1.0</v>
      </c>
      <c r="D748" s="37">
        <v>31.0</v>
      </c>
      <c r="E748" s="37"/>
      <c r="F748" s="37">
        <v>32.0</v>
      </c>
      <c r="G748" s="37"/>
    </row>
    <row r="749" ht="15.75" customHeight="1">
      <c r="A749" s="11" t="s">
        <v>2171</v>
      </c>
      <c r="B749" s="37"/>
      <c r="C749" s="37">
        <v>15.0</v>
      </c>
      <c r="D749" s="37">
        <v>17.0</v>
      </c>
      <c r="E749" s="37"/>
      <c r="F749" s="37">
        <v>32.0</v>
      </c>
      <c r="G749" s="37"/>
    </row>
    <row r="750" ht="15.75" customHeight="1">
      <c r="A750" s="11" t="s">
        <v>2172</v>
      </c>
      <c r="B750" s="37"/>
      <c r="C750" s="37">
        <v>11.0</v>
      </c>
      <c r="D750" s="37">
        <v>17.0</v>
      </c>
      <c r="E750" s="37">
        <v>4.0</v>
      </c>
      <c r="F750" s="37">
        <v>32.0</v>
      </c>
      <c r="G750" s="37"/>
    </row>
    <row r="751" ht="15.75" customHeight="1">
      <c r="A751" s="11" t="s">
        <v>2173</v>
      </c>
      <c r="B751" s="37"/>
      <c r="C751" s="37">
        <v>1.0</v>
      </c>
      <c r="D751" s="37">
        <v>28.0</v>
      </c>
      <c r="E751" s="37">
        <v>2.0</v>
      </c>
      <c r="F751" s="37">
        <v>31.0</v>
      </c>
      <c r="G751" s="37"/>
    </row>
    <row r="752" ht="15.75" customHeight="1">
      <c r="A752" s="11" t="s">
        <v>2174</v>
      </c>
      <c r="B752" s="37"/>
      <c r="C752" s="37">
        <v>1.0</v>
      </c>
      <c r="D752" s="37">
        <v>30.0</v>
      </c>
      <c r="E752" s="37"/>
      <c r="F752" s="37">
        <v>31.0</v>
      </c>
      <c r="G752" s="37"/>
    </row>
    <row r="753" ht="15.75" customHeight="1">
      <c r="A753" s="11" t="s">
        <v>2175</v>
      </c>
      <c r="B753" s="37"/>
      <c r="C753" s="37"/>
      <c r="D753" s="37">
        <v>31.0</v>
      </c>
      <c r="E753" s="37"/>
      <c r="F753" s="37">
        <v>31.0</v>
      </c>
      <c r="G753" s="37"/>
    </row>
    <row r="754" ht="15.75" customHeight="1">
      <c r="A754" s="11" t="s">
        <v>2176</v>
      </c>
      <c r="B754" s="37"/>
      <c r="C754" s="37"/>
      <c r="D754" s="37">
        <v>31.0</v>
      </c>
      <c r="E754" s="37"/>
      <c r="F754" s="37">
        <v>31.0</v>
      </c>
      <c r="G754" s="37"/>
    </row>
    <row r="755" ht="15.75" customHeight="1">
      <c r="A755" s="11" t="s">
        <v>2177</v>
      </c>
      <c r="B755" s="37"/>
      <c r="C755" s="37"/>
      <c r="D755" s="37">
        <v>30.0</v>
      </c>
      <c r="E755" s="37"/>
      <c r="F755" s="37">
        <v>30.0</v>
      </c>
      <c r="G755" s="37"/>
    </row>
    <row r="756" ht="15.75" customHeight="1">
      <c r="A756" s="11" t="s">
        <v>2178</v>
      </c>
      <c r="B756" s="37"/>
      <c r="C756" s="37"/>
      <c r="D756" s="37">
        <v>30.0</v>
      </c>
      <c r="E756" s="37"/>
      <c r="F756" s="37">
        <v>30.0</v>
      </c>
      <c r="G756" s="37"/>
    </row>
    <row r="757" ht="15.75" customHeight="1">
      <c r="A757" s="11" t="s">
        <v>2179</v>
      </c>
      <c r="B757" s="37"/>
      <c r="C757" s="37"/>
      <c r="D757" s="37">
        <v>5.0</v>
      </c>
      <c r="E757" s="37">
        <v>25.0</v>
      </c>
      <c r="F757" s="37">
        <v>30.0</v>
      </c>
      <c r="G757" s="37"/>
    </row>
    <row r="758" ht="15.75" customHeight="1">
      <c r="A758" s="11" t="s">
        <v>2180</v>
      </c>
      <c r="B758" s="37"/>
      <c r="C758" s="37"/>
      <c r="D758" s="37">
        <v>30.0</v>
      </c>
      <c r="E758" s="37"/>
      <c r="F758" s="37">
        <v>30.0</v>
      </c>
      <c r="G758" s="37"/>
    </row>
    <row r="759" ht="15.75" customHeight="1">
      <c r="A759" s="11" t="s">
        <v>2181</v>
      </c>
      <c r="B759" s="37"/>
      <c r="C759" s="37"/>
      <c r="D759" s="37"/>
      <c r="E759" s="37">
        <v>30.0</v>
      </c>
      <c r="F759" s="37">
        <v>30.0</v>
      </c>
      <c r="G759" s="37"/>
    </row>
    <row r="760" ht="15.75" customHeight="1">
      <c r="A760" s="11" t="s">
        <v>2182</v>
      </c>
      <c r="B760" s="37"/>
      <c r="C760" s="37">
        <v>30.0</v>
      </c>
      <c r="D760" s="37"/>
      <c r="E760" s="37"/>
      <c r="F760" s="37">
        <v>30.0</v>
      </c>
      <c r="G760" s="37"/>
    </row>
    <row r="761" ht="15.75" customHeight="1">
      <c r="A761" s="11" t="s">
        <v>2183</v>
      </c>
      <c r="B761" s="37"/>
      <c r="C761" s="37"/>
      <c r="D761" s="37">
        <v>30.0</v>
      </c>
      <c r="E761" s="37"/>
      <c r="F761" s="37">
        <v>30.0</v>
      </c>
      <c r="G761" s="37"/>
    </row>
    <row r="762" ht="15.75" customHeight="1">
      <c r="A762" s="11" t="s">
        <v>2184</v>
      </c>
      <c r="B762" s="37"/>
      <c r="C762" s="37"/>
      <c r="D762" s="37">
        <v>30.0</v>
      </c>
      <c r="E762" s="37"/>
      <c r="F762" s="37">
        <v>30.0</v>
      </c>
      <c r="G762" s="37"/>
    </row>
    <row r="763" ht="15.75" customHeight="1">
      <c r="A763" s="11" t="s">
        <v>2185</v>
      </c>
      <c r="B763" s="37"/>
      <c r="C763" s="37">
        <v>15.0</v>
      </c>
      <c r="D763" s="37">
        <v>15.0</v>
      </c>
      <c r="E763" s="37"/>
      <c r="F763" s="37">
        <v>30.0</v>
      </c>
      <c r="G763" s="37"/>
    </row>
    <row r="764" ht="15.75" customHeight="1">
      <c r="A764" s="11" t="s">
        <v>2186</v>
      </c>
      <c r="B764" s="37">
        <v>30.0</v>
      </c>
      <c r="C764" s="37"/>
      <c r="D764" s="37"/>
      <c r="E764" s="37"/>
      <c r="F764" s="37">
        <v>30.0</v>
      </c>
      <c r="G764" s="37"/>
    </row>
    <row r="765" ht="15.75" customHeight="1">
      <c r="A765" s="11" t="s">
        <v>2187</v>
      </c>
      <c r="B765" s="37"/>
      <c r="C765" s="37"/>
      <c r="D765" s="37">
        <v>30.0</v>
      </c>
      <c r="E765" s="37"/>
      <c r="F765" s="37">
        <v>30.0</v>
      </c>
      <c r="G765" s="37"/>
    </row>
    <row r="766" ht="15.75" customHeight="1">
      <c r="A766" s="11" t="s">
        <v>2188</v>
      </c>
      <c r="B766" s="37"/>
      <c r="C766" s="37">
        <v>13.0</v>
      </c>
      <c r="D766" s="37">
        <v>14.0</v>
      </c>
      <c r="E766" s="37">
        <v>2.0</v>
      </c>
      <c r="F766" s="37">
        <v>29.0</v>
      </c>
      <c r="G766" s="37"/>
    </row>
    <row r="767" ht="15.75" customHeight="1">
      <c r="A767" s="11" t="s">
        <v>2189</v>
      </c>
      <c r="B767" s="37"/>
      <c r="C767" s="37">
        <v>17.0</v>
      </c>
      <c r="D767" s="37">
        <v>12.0</v>
      </c>
      <c r="E767" s="37"/>
      <c r="F767" s="37">
        <v>29.0</v>
      </c>
      <c r="G767" s="37"/>
    </row>
    <row r="768" ht="15.75" customHeight="1">
      <c r="A768" s="11" t="s">
        <v>2190</v>
      </c>
      <c r="B768" s="37"/>
      <c r="C768" s="37"/>
      <c r="D768" s="37">
        <v>22.0</v>
      </c>
      <c r="E768" s="37">
        <v>7.0</v>
      </c>
      <c r="F768" s="37">
        <v>29.0</v>
      </c>
      <c r="G768" s="37"/>
    </row>
    <row r="769" ht="15.75" customHeight="1">
      <c r="A769" s="11" t="s">
        <v>2191</v>
      </c>
      <c r="B769" s="37"/>
      <c r="C769" s="37"/>
      <c r="D769" s="37">
        <v>29.0</v>
      </c>
      <c r="E769" s="37"/>
      <c r="F769" s="37">
        <v>29.0</v>
      </c>
      <c r="G769" s="37"/>
    </row>
    <row r="770" ht="15.75" customHeight="1">
      <c r="A770" s="11" t="s">
        <v>2192</v>
      </c>
      <c r="B770" s="37"/>
      <c r="C770" s="37">
        <v>1.0</v>
      </c>
      <c r="D770" s="37">
        <v>22.0</v>
      </c>
      <c r="E770" s="37">
        <v>6.0</v>
      </c>
      <c r="F770" s="37">
        <v>29.0</v>
      </c>
      <c r="G770" s="37"/>
    </row>
    <row r="771" ht="15.75" customHeight="1">
      <c r="A771" s="11" t="s">
        <v>2193</v>
      </c>
      <c r="B771" s="37">
        <v>7.0</v>
      </c>
      <c r="C771" s="37"/>
      <c r="D771" s="37">
        <v>16.0</v>
      </c>
      <c r="E771" s="37">
        <v>6.0</v>
      </c>
      <c r="F771" s="37">
        <v>29.0</v>
      </c>
      <c r="G771" s="37"/>
    </row>
    <row r="772" ht="15.75" customHeight="1">
      <c r="A772" s="11" t="s">
        <v>2194</v>
      </c>
      <c r="B772" s="37"/>
      <c r="C772" s="37"/>
      <c r="D772" s="37">
        <v>28.0</v>
      </c>
      <c r="E772" s="37"/>
      <c r="F772" s="37">
        <v>28.0</v>
      </c>
      <c r="G772" s="37"/>
    </row>
    <row r="773" ht="15.75" customHeight="1">
      <c r="A773" s="11" t="s">
        <v>2195</v>
      </c>
      <c r="B773" s="37"/>
      <c r="C773" s="37">
        <v>16.0</v>
      </c>
      <c r="D773" s="37">
        <v>10.0</v>
      </c>
      <c r="E773" s="37">
        <v>2.0</v>
      </c>
      <c r="F773" s="37">
        <v>28.0</v>
      </c>
      <c r="G773" s="37"/>
    </row>
    <row r="774" ht="15.75" customHeight="1">
      <c r="A774" s="11" t="s">
        <v>2196</v>
      </c>
      <c r="B774" s="37"/>
      <c r="C774" s="37">
        <v>1.0</v>
      </c>
      <c r="D774" s="37">
        <v>27.0</v>
      </c>
      <c r="E774" s="37"/>
      <c r="F774" s="37">
        <v>28.0</v>
      </c>
      <c r="G774" s="37"/>
    </row>
    <row r="775" ht="15.75" customHeight="1">
      <c r="A775" s="11" t="s">
        <v>2197</v>
      </c>
      <c r="B775" s="37">
        <v>5.0</v>
      </c>
      <c r="C775" s="37">
        <v>13.0</v>
      </c>
      <c r="D775" s="37">
        <v>9.0</v>
      </c>
      <c r="E775" s="37"/>
      <c r="F775" s="37">
        <v>27.0</v>
      </c>
      <c r="G775" s="37"/>
    </row>
    <row r="776" ht="15.75" customHeight="1">
      <c r="A776" s="11" t="s">
        <v>2198</v>
      </c>
      <c r="B776" s="37"/>
      <c r="C776" s="37"/>
      <c r="D776" s="37">
        <v>2.0</v>
      </c>
      <c r="E776" s="37">
        <v>25.0</v>
      </c>
      <c r="F776" s="37">
        <v>27.0</v>
      </c>
      <c r="G776" s="37"/>
    </row>
    <row r="777" ht="15.75" customHeight="1">
      <c r="A777" s="11" t="s">
        <v>2199</v>
      </c>
      <c r="B777" s="37"/>
      <c r="C777" s="37"/>
      <c r="D777" s="37"/>
      <c r="E777" s="37">
        <v>27.0</v>
      </c>
      <c r="F777" s="37">
        <v>27.0</v>
      </c>
      <c r="G777" s="37"/>
    </row>
    <row r="778" ht="15.75" customHeight="1">
      <c r="A778" s="11" t="s">
        <v>2200</v>
      </c>
      <c r="B778" s="37"/>
      <c r="C778" s="37">
        <v>2.0</v>
      </c>
      <c r="D778" s="37">
        <v>25.0</v>
      </c>
      <c r="E778" s="37"/>
      <c r="F778" s="37">
        <v>27.0</v>
      </c>
      <c r="G778" s="37"/>
    </row>
    <row r="779" ht="15.75" customHeight="1">
      <c r="A779" s="11" t="s">
        <v>2201</v>
      </c>
      <c r="B779" s="37"/>
      <c r="C779" s="37">
        <v>20.0</v>
      </c>
      <c r="D779" s="37">
        <v>3.0</v>
      </c>
      <c r="E779" s="37">
        <v>3.0</v>
      </c>
      <c r="F779" s="37">
        <v>26.0</v>
      </c>
      <c r="G779" s="37"/>
    </row>
    <row r="780" ht="15.75" customHeight="1">
      <c r="A780" s="11" t="s">
        <v>2202</v>
      </c>
      <c r="B780" s="37"/>
      <c r="C780" s="37">
        <v>1.0</v>
      </c>
      <c r="D780" s="37">
        <v>15.0</v>
      </c>
      <c r="E780" s="37">
        <v>10.0</v>
      </c>
      <c r="F780" s="37">
        <v>26.0</v>
      </c>
      <c r="G780" s="37"/>
    </row>
    <row r="781" ht="15.75" customHeight="1">
      <c r="A781" s="11" t="s">
        <v>2203</v>
      </c>
      <c r="B781" s="37">
        <v>10.0</v>
      </c>
      <c r="C781" s="37">
        <v>10.0</v>
      </c>
      <c r="D781" s="37">
        <v>4.0</v>
      </c>
      <c r="E781" s="37">
        <v>1.0</v>
      </c>
      <c r="F781" s="37">
        <v>25.0</v>
      </c>
      <c r="G781" s="37"/>
    </row>
    <row r="782" ht="15.75" customHeight="1">
      <c r="A782" s="11" t="s">
        <v>2204</v>
      </c>
      <c r="B782" s="37"/>
      <c r="C782" s="37">
        <v>2.0</v>
      </c>
      <c r="D782" s="37">
        <v>23.0</v>
      </c>
      <c r="E782" s="37"/>
      <c r="F782" s="37">
        <v>25.0</v>
      </c>
      <c r="G782" s="37"/>
    </row>
    <row r="783" ht="15.75" customHeight="1">
      <c r="A783" s="11" t="s">
        <v>2205</v>
      </c>
      <c r="B783" s="37">
        <v>1.0</v>
      </c>
      <c r="C783" s="37">
        <v>1.0</v>
      </c>
      <c r="D783" s="37">
        <v>3.0</v>
      </c>
      <c r="E783" s="37">
        <v>19.0</v>
      </c>
      <c r="F783" s="37">
        <v>24.0</v>
      </c>
      <c r="G783" s="37"/>
    </row>
    <row r="784" ht="15.75" customHeight="1">
      <c r="A784" s="11" t="s">
        <v>2206</v>
      </c>
      <c r="B784" s="37"/>
      <c r="C784" s="37"/>
      <c r="D784" s="37">
        <v>24.0</v>
      </c>
      <c r="E784" s="37"/>
      <c r="F784" s="37">
        <v>24.0</v>
      </c>
      <c r="G784" s="37"/>
    </row>
    <row r="785" ht="15.75" customHeight="1">
      <c r="A785" s="11" t="s">
        <v>2207</v>
      </c>
      <c r="B785" s="37"/>
      <c r="C785" s="37"/>
      <c r="D785" s="37">
        <v>22.0</v>
      </c>
      <c r="E785" s="37">
        <v>1.0</v>
      </c>
      <c r="F785" s="37">
        <v>23.0</v>
      </c>
      <c r="G785" s="37"/>
    </row>
    <row r="786" ht="15.75" customHeight="1">
      <c r="A786" s="11" t="s">
        <v>2208</v>
      </c>
      <c r="B786" s="37"/>
      <c r="C786" s="37">
        <v>17.0</v>
      </c>
      <c r="D786" s="37">
        <v>6.0</v>
      </c>
      <c r="E786" s="37"/>
      <c r="F786" s="37">
        <v>23.0</v>
      </c>
      <c r="G786" s="37"/>
    </row>
    <row r="787" ht="15.75" customHeight="1">
      <c r="A787" s="11" t="s">
        <v>2209</v>
      </c>
      <c r="B787" s="37"/>
      <c r="C787" s="37">
        <v>2.0</v>
      </c>
      <c r="D787" s="37">
        <v>9.0</v>
      </c>
      <c r="E787" s="37">
        <v>12.0</v>
      </c>
      <c r="F787" s="37">
        <v>23.0</v>
      </c>
      <c r="G787" s="37"/>
    </row>
    <row r="788" ht="15.75" customHeight="1">
      <c r="A788" s="11" t="s">
        <v>2210</v>
      </c>
      <c r="B788" s="37"/>
      <c r="C788" s="37">
        <v>20.0</v>
      </c>
      <c r="D788" s="37">
        <v>3.0</v>
      </c>
      <c r="E788" s="37"/>
      <c r="F788" s="37">
        <v>23.0</v>
      </c>
      <c r="G788" s="37"/>
    </row>
    <row r="789" ht="15.75" customHeight="1">
      <c r="A789" s="11" t="s">
        <v>2211</v>
      </c>
      <c r="B789" s="37"/>
      <c r="C789" s="37">
        <v>4.0</v>
      </c>
      <c r="D789" s="37">
        <v>17.0</v>
      </c>
      <c r="E789" s="37">
        <v>1.0</v>
      </c>
      <c r="F789" s="37">
        <v>22.0</v>
      </c>
      <c r="G789" s="37"/>
    </row>
    <row r="790" ht="15.75" customHeight="1">
      <c r="A790" s="11" t="s">
        <v>2212</v>
      </c>
      <c r="B790" s="37"/>
      <c r="C790" s="37">
        <v>2.0</v>
      </c>
      <c r="D790" s="37">
        <v>13.0</v>
      </c>
      <c r="E790" s="37">
        <v>7.0</v>
      </c>
      <c r="F790" s="37">
        <v>22.0</v>
      </c>
      <c r="G790" s="37"/>
    </row>
    <row r="791" ht="15.75" customHeight="1">
      <c r="A791" s="11" t="s">
        <v>2213</v>
      </c>
      <c r="B791" s="37"/>
      <c r="C791" s="37">
        <v>10.0</v>
      </c>
      <c r="D791" s="37">
        <v>12.0</v>
      </c>
      <c r="E791" s="37"/>
      <c r="F791" s="37">
        <v>22.0</v>
      </c>
      <c r="G791" s="37"/>
    </row>
    <row r="792" ht="15.75" customHeight="1">
      <c r="A792" s="11" t="s">
        <v>2214</v>
      </c>
      <c r="B792" s="37"/>
      <c r="C792" s="37">
        <v>12.0</v>
      </c>
      <c r="D792" s="37">
        <v>8.0</v>
      </c>
      <c r="E792" s="37">
        <v>1.0</v>
      </c>
      <c r="F792" s="37">
        <v>21.0</v>
      </c>
      <c r="G792" s="37"/>
    </row>
    <row r="793" ht="15.75" customHeight="1">
      <c r="A793" s="11" t="s">
        <v>2215</v>
      </c>
      <c r="B793" s="37"/>
      <c r="C793" s="37">
        <v>19.0</v>
      </c>
      <c r="D793" s="37"/>
      <c r="E793" s="37">
        <v>2.0</v>
      </c>
      <c r="F793" s="37">
        <v>21.0</v>
      </c>
      <c r="G793" s="37"/>
    </row>
    <row r="794" ht="15.75" customHeight="1">
      <c r="A794" s="11" t="s">
        <v>2216</v>
      </c>
      <c r="B794" s="37"/>
      <c r="C794" s="37"/>
      <c r="D794" s="37">
        <v>21.0</v>
      </c>
      <c r="E794" s="37"/>
      <c r="F794" s="37">
        <v>21.0</v>
      </c>
      <c r="G794" s="37"/>
    </row>
    <row r="795" ht="15.75" customHeight="1">
      <c r="A795" s="11" t="s">
        <v>2217</v>
      </c>
      <c r="B795" s="37"/>
      <c r="C795" s="37">
        <v>20.0</v>
      </c>
      <c r="D795" s="37"/>
      <c r="E795" s="37"/>
      <c r="F795" s="37">
        <v>20.0</v>
      </c>
      <c r="G795" s="37"/>
    </row>
    <row r="796" ht="15.75" customHeight="1">
      <c r="A796" s="11" t="s">
        <v>2218</v>
      </c>
      <c r="B796" s="37"/>
      <c r="C796" s="37">
        <v>2.0</v>
      </c>
      <c r="D796" s="37">
        <v>18.0</v>
      </c>
      <c r="E796" s="37"/>
      <c r="F796" s="37">
        <v>20.0</v>
      </c>
      <c r="G796" s="37"/>
    </row>
    <row r="797" ht="15.75" customHeight="1">
      <c r="A797" s="11" t="s">
        <v>2219</v>
      </c>
      <c r="B797" s="37"/>
      <c r="C797" s="37">
        <v>9.0</v>
      </c>
      <c r="D797" s="37">
        <v>9.0</v>
      </c>
      <c r="E797" s="37">
        <v>2.0</v>
      </c>
      <c r="F797" s="37">
        <v>20.0</v>
      </c>
      <c r="G797" s="37"/>
    </row>
    <row r="798" ht="15.75" customHeight="1">
      <c r="A798" s="11" t="s">
        <v>2220</v>
      </c>
      <c r="B798" s="37"/>
      <c r="C798" s="37"/>
      <c r="D798" s="37">
        <v>16.0</v>
      </c>
      <c r="E798" s="37">
        <v>4.0</v>
      </c>
      <c r="F798" s="37">
        <v>20.0</v>
      </c>
      <c r="G798" s="37"/>
    </row>
    <row r="799" ht="15.75" customHeight="1">
      <c r="A799" s="11" t="s">
        <v>2221</v>
      </c>
      <c r="B799" s="37"/>
      <c r="C799" s="37"/>
      <c r="D799" s="37">
        <v>20.0</v>
      </c>
      <c r="E799" s="37"/>
      <c r="F799" s="37">
        <v>20.0</v>
      </c>
      <c r="G799" s="37"/>
    </row>
    <row r="800" ht="15.75" customHeight="1">
      <c r="A800" s="11" t="s">
        <v>2222</v>
      </c>
      <c r="B800" s="37"/>
      <c r="C800" s="37"/>
      <c r="D800" s="37">
        <v>10.0</v>
      </c>
      <c r="E800" s="37">
        <v>9.0</v>
      </c>
      <c r="F800" s="37">
        <v>19.0</v>
      </c>
      <c r="G800" s="37"/>
    </row>
    <row r="801" ht="15.75" customHeight="1">
      <c r="A801" s="11" t="s">
        <v>2223</v>
      </c>
      <c r="B801" s="37"/>
      <c r="C801" s="37"/>
      <c r="D801" s="37">
        <v>19.0</v>
      </c>
      <c r="E801" s="37"/>
      <c r="F801" s="37">
        <v>19.0</v>
      </c>
      <c r="G801" s="37"/>
    </row>
    <row r="802" ht="15.75" customHeight="1">
      <c r="A802" s="11" t="s">
        <v>2224</v>
      </c>
      <c r="B802" s="37"/>
      <c r="C802" s="37">
        <v>19.0</v>
      </c>
      <c r="D802" s="37"/>
      <c r="E802" s="37"/>
      <c r="F802" s="37">
        <v>19.0</v>
      </c>
      <c r="G802" s="37"/>
    </row>
    <row r="803" ht="15.75" customHeight="1">
      <c r="A803" s="11" t="s">
        <v>2225</v>
      </c>
      <c r="B803" s="37">
        <v>19.0</v>
      </c>
      <c r="C803" s="37"/>
      <c r="D803" s="37"/>
      <c r="E803" s="37"/>
      <c r="F803" s="37">
        <v>19.0</v>
      </c>
      <c r="G803" s="37"/>
    </row>
    <row r="804" ht="15.75" customHeight="1">
      <c r="A804" s="11" t="s">
        <v>2226</v>
      </c>
      <c r="B804" s="37"/>
      <c r="C804" s="37"/>
      <c r="D804" s="37">
        <v>7.0</v>
      </c>
      <c r="E804" s="37">
        <v>12.0</v>
      </c>
      <c r="F804" s="37">
        <v>19.0</v>
      </c>
      <c r="G804" s="37"/>
    </row>
    <row r="805" ht="15.75" customHeight="1">
      <c r="A805" s="11" t="s">
        <v>2227</v>
      </c>
      <c r="B805" s="37"/>
      <c r="C805" s="37"/>
      <c r="D805" s="37">
        <v>3.0</v>
      </c>
      <c r="E805" s="37">
        <v>16.0</v>
      </c>
      <c r="F805" s="37">
        <v>19.0</v>
      </c>
      <c r="G805" s="37"/>
    </row>
    <row r="806" ht="15.75" customHeight="1">
      <c r="A806" s="11" t="s">
        <v>2228</v>
      </c>
      <c r="B806" s="37"/>
      <c r="C806" s="37"/>
      <c r="D806" s="37">
        <v>19.0</v>
      </c>
      <c r="E806" s="37"/>
      <c r="F806" s="37">
        <v>19.0</v>
      </c>
      <c r="G806" s="37"/>
    </row>
    <row r="807" ht="15.75" customHeight="1">
      <c r="A807" s="11" t="s">
        <v>2229</v>
      </c>
      <c r="B807" s="37"/>
      <c r="C807" s="37"/>
      <c r="D807" s="37">
        <v>4.0</v>
      </c>
      <c r="E807" s="37">
        <v>15.0</v>
      </c>
      <c r="F807" s="37">
        <v>19.0</v>
      </c>
      <c r="G807" s="37"/>
    </row>
    <row r="808" ht="15.75" customHeight="1">
      <c r="A808" s="11" t="s">
        <v>2230</v>
      </c>
      <c r="B808" s="37"/>
      <c r="C808" s="37"/>
      <c r="D808" s="37">
        <v>14.0</v>
      </c>
      <c r="E808" s="37">
        <v>4.0</v>
      </c>
      <c r="F808" s="37">
        <v>18.0</v>
      </c>
      <c r="G808" s="37"/>
    </row>
    <row r="809" ht="15.75" customHeight="1">
      <c r="A809" s="11" t="s">
        <v>2231</v>
      </c>
      <c r="B809" s="37"/>
      <c r="C809" s="37">
        <v>18.0</v>
      </c>
      <c r="D809" s="37"/>
      <c r="E809" s="37"/>
      <c r="F809" s="37">
        <v>18.0</v>
      </c>
      <c r="G809" s="37"/>
    </row>
    <row r="810" ht="15.75" customHeight="1">
      <c r="A810" s="11" t="s">
        <v>2232</v>
      </c>
      <c r="B810" s="37"/>
      <c r="C810" s="37">
        <v>14.0</v>
      </c>
      <c r="D810" s="37">
        <v>4.0</v>
      </c>
      <c r="E810" s="37"/>
      <c r="F810" s="37">
        <v>18.0</v>
      </c>
      <c r="G810" s="37"/>
    </row>
    <row r="811" ht="15.75" customHeight="1">
      <c r="A811" s="11" t="s">
        <v>2233</v>
      </c>
      <c r="B811" s="37"/>
      <c r="C811" s="37"/>
      <c r="D811" s="37">
        <v>18.0</v>
      </c>
      <c r="E811" s="37"/>
      <c r="F811" s="37">
        <v>18.0</v>
      </c>
      <c r="G811" s="37"/>
    </row>
    <row r="812" ht="15.75" customHeight="1">
      <c r="A812" s="11" t="s">
        <v>2234</v>
      </c>
      <c r="B812" s="37"/>
      <c r="C812" s="37">
        <v>6.0</v>
      </c>
      <c r="D812" s="37">
        <v>12.0</v>
      </c>
      <c r="E812" s="37"/>
      <c r="F812" s="37">
        <v>18.0</v>
      </c>
      <c r="G812" s="37"/>
    </row>
    <row r="813" ht="15.75" customHeight="1">
      <c r="A813" s="11" t="s">
        <v>2235</v>
      </c>
      <c r="B813" s="37">
        <v>1.0</v>
      </c>
      <c r="C813" s="37">
        <v>17.0</v>
      </c>
      <c r="D813" s="37"/>
      <c r="E813" s="37"/>
      <c r="F813" s="37">
        <v>18.0</v>
      </c>
      <c r="G813" s="37"/>
    </row>
    <row r="814" ht="15.75" customHeight="1">
      <c r="A814" s="11" t="s">
        <v>2236</v>
      </c>
      <c r="B814" s="37"/>
      <c r="C814" s="37">
        <v>18.0</v>
      </c>
      <c r="D814" s="37"/>
      <c r="E814" s="37"/>
      <c r="F814" s="37">
        <v>18.0</v>
      </c>
      <c r="G814" s="37"/>
    </row>
    <row r="815" ht="15.75" customHeight="1">
      <c r="A815" s="11" t="s">
        <v>2237</v>
      </c>
      <c r="B815" s="37"/>
      <c r="C815" s="37"/>
      <c r="D815" s="37">
        <v>18.0</v>
      </c>
      <c r="E815" s="37"/>
      <c r="F815" s="37">
        <v>18.0</v>
      </c>
      <c r="G815" s="37"/>
    </row>
    <row r="816" ht="15.75" customHeight="1">
      <c r="A816" s="11" t="s">
        <v>2238</v>
      </c>
      <c r="B816" s="37"/>
      <c r="C816" s="37">
        <v>4.0</v>
      </c>
      <c r="D816" s="37">
        <v>14.0</v>
      </c>
      <c r="E816" s="37"/>
      <c r="F816" s="37">
        <v>18.0</v>
      </c>
      <c r="G816" s="37"/>
    </row>
    <row r="817" ht="15.75" customHeight="1">
      <c r="A817" s="11" t="s">
        <v>2239</v>
      </c>
      <c r="B817" s="37"/>
      <c r="C817" s="37"/>
      <c r="D817" s="37">
        <v>18.0</v>
      </c>
      <c r="E817" s="37"/>
      <c r="F817" s="37">
        <v>18.0</v>
      </c>
      <c r="G817" s="37"/>
    </row>
    <row r="818" ht="15.75" customHeight="1">
      <c r="A818" s="11" t="s">
        <v>2240</v>
      </c>
      <c r="B818" s="37"/>
      <c r="C818" s="37">
        <v>1.0</v>
      </c>
      <c r="D818" s="37">
        <v>16.0</v>
      </c>
      <c r="E818" s="37"/>
      <c r="F818" s="37">
        <v>17.0</v>
      </c>
      <c r="G818" s="37"/>
    </row>
    <row r="819" ht="15.75" customHeight="1">
      <c r="A819" s="11" t="s">
        <v>2241</v>
      </c>
      <c r="B819" s="37"/>
      <c r="C819" s="37">
        <v>2.0</v>
      </c>
      <c r="D819" s="37">
        <v>15.0</v>
      </c>
      <c r="E819" s="37"/>
      <c r="F819" s="37">
        <v>17.0</v>
      </c>
      <c r="G819" s="37"/>
    </row>
    <row r="820" ht="15.75" customHeight="1">
      <c r="A820" s="11" t="s">
        <v>2242</v>
      </c>
      <c r="B820" s="37"/>
      <c r="C820" s="37">
        <v>1.0</v>
      </c>
      <c r="D820" s="37">
        <v>15.0</v>
      </c>
      <c r="E820" s="37">
        <v>1.0</v>
      </c>
      <c r="F820" s="37">
        <v>17.0</v>
      </c>
      <c r="G820" s="37"/>
    </row>
    <row r="821" ht="15.75" customHeight="1">
      <c r="A821" s="11" t="s">
        <v>2243</v>
      </c>
      <c r="B821" s="37"/>
      <c r="C821" s="37">
        <v>2.0</v>
      </c>
      <c r="D821" s="37">
        <v>9.0</v>
      </c>
      <c r="E821" s="37">
        <v>6.0</v>
      </c>
      <c r="F821" s="37">
        <v>17.0</v>
      </c>
      <c r="G821" s="37"/>
    </row>
    <row r="822" ht="15.75" customHeight="1">
      <c r="A822" s="11" t="s">
        <v>2244</v>
      </c>
      <c r="B822" s="37"/>
      <c r="C822" s="37">
        <v>17.0</v>
      </c>
      <c r="D822" s="37"/>
      <c r="E822" s="37"/>
      <c r="F822" s="37">
        <v>17.0</v>
      </c>
      <c r="G822" s="37"/>
    </row>
    <row r="823" ht="15.75" customHeight="1">
      <c r="A823" s="11" t="s">
        <v>2245</v>
      </c>
      <c r="B823" s="37"/>
      <c r="C823" s="37"/>
      <c r="D823" s="37">
        <v>17.0</v>
      </c>
      <c r="E823" s="37"/>
      <c r="F823" s="37">
        <v>17.0</v>
      </c>
      <c r="G823" s="37"/>
    </row>
    <row r="824" ht="15.75" customHeight="1">
      <c r="A824" s="11" t="s">
        <v>2246</v>
      </c>
      <c r="B824" s="37"/>
      <c r="C824" s="37"/>
      <c r="D824" s="37">
        <v>17.0</v>
      </c>
      <c r="E824" s="37"/>
      <c r="F824" s="37">
        <v>17.0</v>
      </c>
      <c r="G824" s="37"/>
    </row>
    <row r="825" ht="15.75" customHeight="1">
      <c r="A825" s="11" t="s">
        <v>2247</v>
      </c>
      <c r="B825" s="37"/>
      <c r="C825" s="37">
        <v>14.0</v>
      </c>
      <c r="D825" s="37">
        <v>2.0</v>
      </c>
      <c r="E825" s="37">
        <v>1.0</v>
      </c>
      <c r="F825" s="37">
        <v>17.0</v>
      </c>
      <c r="G825" s="37"/>
    </row>
    <row r="826" ht="15.75" customHeight="1">
      <c r="A826" s="11" t="s">
        <v>2248</v>
      </c>
      <c r="B826" s="37"/>
      <c r="C826" s="37"/>
      <c r="D826" s="37">
        <v>16.0</v>
      </c>
      <c r="E826" s="37"/>
      <c r="F826" s="37">
        <v>16.0</v>
      </c>
      <c r="G826" s="37"/>
    </row>
    <row r="827" ht="15.75" customHeight="1">
      <c r="A827" s="11" t="s">
        <v>2249</v>
      </c>
      <c r="B827" s="37"/>
      <c r="C827" s="37"/>
      <c r="D827" s="37">
        <v>16.0</v>
      </c>
      <c r="E827" s="37"/>
      <c r="F827" s="37">
        <v>16.0</v>
      </c>
      <c r="G827" s="37"/>
    </row>
    <row r="828" ht="15.75" customHeight="1">
      <c r="A828" s="11" t="s">
        <v>2250</v>
      </c>
      <c r="B828" s="37"/>
      <c r="C828" s="37"/>
      <c r="D828" s="37">
        <v>16.0</v>
      </c>
      <c r="E828" s="37"/>
      <c r="F828" s="37">
        <v>16.0</v>
      </c>
      <c r="G828" s="37"/>
    </row>
    <row r="829" ht="15.75" customHeight="1">
      <c r="A829" s="11" t="s">
        <v>2251</v>
      </c>
      <c r="B829" s="37"/>
      <c r="C829" s="37">
        <v>2.0</v>
      </c>
      <c r="D829" s="37">
        <v>12.0</v>
      </c>
      <c r="E829" s="37">
        <v>2.0</v>
      </c>
      <c r="F829" s="37">
        <v>16.0</v>
      </c>
      <c r="G829" s="37"/>
    </row>
    <row r="830" ht="15.75" customHeight="1">
      <c r="A830" s="11" t="s">
        <v>2252</v>
      </c>
      <c r="B830" s="37"/>
      <c r="C830" s="37">
        <v>2.0</v>
      </c>
      <c r="D830" s="37">
        <v>14.0</v>
      </c>
      <c r="E830" s="37"/>
      <c r="F830" s="37">
        <v>16.0</v>
      </c>
      <c r="G830" s="37"/>
    </row>
    <row r="831" ht="15.75" customHeight="1">
      <c r="A831" s="11" t="s">
        <v>2253</v>
      </c>
      <c r="B831" s="37"/>
      <c r="C831" s="37"/>
      <c r="D831" s="37"/>
      <c r="E831" s="37">
        <v>16.0</v>
      </c>
      <c r="F831" s="37">
        <v>16.0</v>
      </c>
      <c r="G831" s="37"/>
    </row>
    <row r="832" ht="15.75" customHeight="1">
      <c r="A832" s="11" t="s">
        <v>2254</v>
      </c>
      <c r="B832" s="37"/>
      <c r="C832" s="37"/>
      <c r="D832" s="37"/>
      <c r="E832" s="37">
        <v>16.0</v>
      </c>
      <c r="F832" s="37">
        <v>16.0</v>
      </c>
      <c r="G832" s="37"/>
    </row>
    <row r="833" ht="15.75" customHeight="1">
      <c r="A833" s="11" t="s">
        <v>2255</v>
      </c>
      <c r="B833" s="37"/>
      <c r="C833" s="37">
        <v>13.0</v>
      </c>
      <c r="D833" s="37">
        <v>2.0</v>
      </c>
      <c r="E833" s="37"/>
      <c r="F833" s="37">
        <v>15.0</v>
      </c>
      <c r="G833" s="37"/>
    </row>
    <row r="834" ht="15.75" customHeight="1">
      <c r="A834" s="11" t="s">
        <v>2256</v>
      </c>
      <c r="B834" s="37"/>
      <c r="C834" s="37"/>
      <c r="D834" s="37">
        <v>15.0</v>
      </c>
      <c r="E834" s="37"/>
      <c r="F834" s="37">
        <v>15.0</v>
      </c>
      <c r="G834" s="37"/>
    </row>
    <row r="835" ht="15.75" customHeight="1">
      <c r="A835" s="11" t="s">
        <v>2257</v>
      </c>
      <c r="B835" s="37"/>
      <c r="C835" s="37">
        <v>3.0</v>
      </c>
      <c r="D835" s="37">
        <v>9.0</v>
      </c>
      <c r="E835" s="37">
        <v>3.0</v>
      </c>
      <c r="F835" s="37">
        <v>15.0</v>
      </c>
      <c r="G835" s="37"/>
    </row>
    <row r="836" ht="15.75" customHeight="1">
      <c r="A836" s="11" t="s">
        <v>2258</v>
      </c>
      <c r="B836" s="37"/>
      <c r="C836" s="37">
        <v>7.0</v>
      </c>
      <c r="D836" s="37">
        <v>4.0</v>
      </c>
      <c r="E836" s="37">
        <v>4.0</v>
      </c>
      <c r="F836" s="37">
        <v>15.0</v>
      </c>
      <c r="G836" s="37"/>
    </row>
    <row r="837" ht="15.75" customHeight="1">
      <c r="A837" s="11" t="s">
        <v>2259</v>
      </c>
      <c r="B837" s="37"/>
      <c r="C837" s="37">
        <v>15.0</v>
      </c>
      <c r="D837" s="37"/>
      <c r="E837" s="37"/>
      <c r="F837" s="37">
        <v>15.0</v>
      </c>
      <c r="G837" s="37"/>
    </row>
    <row r="838" ht="15.75" customHeight="1">
      <c r="A838" s="11" t="s">
        <v>2260</v>
      </c>
      <c r="B838" s="37"/>
      <c r="C838" s="37"/>
      <c r="D838" s="37">
        <v>14.0</v>
      </c>
      <c r="E838" s="37"/>
      <c r="F838" s="37">
        <v>14.0</v>
      </c>
      <c r="G838" s="37"/>
    </row>
    <row r="839" ht="15.75" customHeight="1">
      <c r="A839" s="11" t="s">
        <v>2261</v>
      </c>
      <c r="B839" s="37"/>
      <c r="C839" s="37"/>
      <c r="D839" s="37">
        <v>14.0</v>
      </c>
      <c r="E839" s="37"/>
      <c r="F839" s="37">
        <v>14.0</v>
      </c>
      <c r="G839" s="37"/>
    </row>
    <row r="840" ht="15.75" customHeight="1">
      <c r="A840" s="11" t="s">
        <v>2262</v>
      </c>
      <c r="B840" s="37"/>
      <c r="C840" s="37"/>
      <c r="D840" s="37">
        <v>14.0</v>
      </c>
      <c r="E840" s="37"/>
      <c r="F840" s="37">
        <v>14.0</v>
      </c>
      <c r="G840" s="37"/>
    </row>
    <row r="841" ht="15.75" customHeight="1">
      <c r="A841" s="11" t="s">
        <v>2263</v>
      </c>
      <c r="B841" s="37"/>
      <c r="C841" s="37">
        <v>5.0</v>
      </c>
      <c r="D841" s="37">
        <v>8.0</v>
      </c>
      <c r="E841" s="37"/>
      <c r="F841" s="37">
        <v>13.0</v>
      </c>
      <c r="G841" s="37"/>
    </row>
    <row r="842" ht="15.75" customHeight="1">
      <c r="A842" s="11" t="s">
        <v>2264</v>
      </c>
      <c r="B842" s="37"/>
      <c r="C842" s="37"/>
      <c r="D842" s="37">
        <v>13.0</v>
      </c>
      <c r="E842" s="37"/>
      <c r="F842" s="37">
        <v>13.0</v>
      </c>
      <c r="G842" s="37"/>
    </row>
    <row r="843" ht="15.75" customHeight="1">
      <c r="A843" s="11" t="s">
        <v>2265</v>
      </c>
      <c r="B843" s="37"/>
      <c r="C843" s="37">
        <v>3.0</v>
      </c>
      <c r="D843" s="37">
        <v>10.0</v>
      </c>
      <c r="E843" s="37"/>
      <c r="F843" s="37">
        <v>13.0</v>
      </c>
      <c r="G843" s="37"/>
    </row>
    <row r="844" ht="15.75" customHeight="1">
      <c r="A844" s="11" t="s">
        <v>2266</v>
      </c>
      <c r="B844" s="37"/>
      <c r="C844" s="37">
        <v>4.0</v>
      </c>
      <c r="D844" s="37">
        <v>9.0</v>
      </c>
      <c r="E844" s="37"/>
      <c r="F844" s="37">
        <v>13.0</v>
      </c>
      <c r="G844" s="37"/>
    </row>
    <row r="845" ht="15.75" customHeight="1">
      <c r="A845" s="11" t="s">
        <v>2267</v>
      </c>
      <c r="B845" s="37"/>
      <c r="C845" s="37">
        <v>12.0</v>
      </c>
      <c r="D845" s="37">
        <v>1.0</v>
      </c>
      <c r="E845" s="37"/>
      <c r="F845" s="37">
        <v>13.0</v>
      </c>
      <c r="G845" s="37"/>
    </row>
    <row r="846" ht="15.75" customHeight="1">
      <c r="A846" s="11" t="s">
        <v>2268</v>
      </c>
      <c r="B846" s="37"/>
      <c r="C846" s="37">
        <v>6.0</v>
      </c>
      <c r="D846" s="37">
        <v>7.0</v>
      </c>
      <c r="E846" s="37"/>
      <c r="F846" s="37">
        <v>13.0</v>
      </c>
      <c r="G846" s="37"/>
    </row>
    <row r="847" ht="15.75" customHeight="1">
      <c r="A847" s="11" t="s">
        <v>2269</v>
      </c>
      <c r="B847" s="37"/>
      <c r="C847" s="37"/>
      <c r="D847" s="37"/>
      <c r="E847" s="37">
        <v>13.0</v>
      </c>
      <c r="F847" s="37">
        <v>13.0</v>
      </c>
      <c r="G847" s="37"/>
    </row>
    <row r="848" ht="15.75" customHeight="1">
      <c r="A848" s="11" t="s">
        <v>2270</v>
      </c>
      <c r="B848" s="37"/>
      <c r="C848" s="37"/>
      <c r="D848" s="37"/>
      <c r="E848" s="37">
        <v>13.0</v>
      </c>
      <c r="F848" s="37">
        <v>13.0</v>
      </c>
      <c r="G848" s="37"/>
    </row>
    <row r="849" ht="15.75" customHeight="1">
      <c r="A849" s="11" t="s">
        <v>2271</v>
      </c>
      <c r="B849" s="37"/>
      <c r="C849" s="37"/>
      <c r="D849" s="37"/>
      <c r="E849" s="37">
        <v>13.0</v>
      </c>
      <c r="F849" s="37">
        <v>13.0</v>
      </c>
      <c r="G849" s="37"/>
    </row>
    <row r="850" ht="15.75" customHeight="1">
      <c r="A850" s="11" t="s">
        <v>2272</v>
      </c>
      <c r="B850" s="37"/>
      <c r="C850" s="37">
        <v>4.0</v>
      </c>
      <c r="D850" s="37">
        <v>8.0</v>
      </c>
      <c r="E850" s="37">
        <v>1.0</v>
      </c>
      <c r="F850" s="37">
        <v>13.0</v>
      </c>
      <c r="G850" s="37"/>
    </row>
    <row r="851" ht="15.75" customHeight="1">
      <c r="A851" s="11" t="s">
        <v>2273</v>
      </c>
      <c r="B851" s="37"/>
      <c r="C851" s="37">
        <v>10.0</v>
      </c>
      <c r="D851" s="37">
        <v>3.0</v>
      </c>
      <c r="E851" s="37"/>
      <c r="F851" s="37">
        <v>13.0</v>
      </c>
      <c r="G851" s="37"/>
    </row>
    <row r="852" ht="15.75" customHeight="1">
      <c r="A852" s="11" t="s">
        <v>2274</v>
      </c>
      <c r="B852" s="37"/>
      <c r="C852" s="37">
        <v>4.0</v>
      </c>
      <c r="D852" s="37">
        <v>8.0</v>
      </c>
      <c r="E852" s="37"/>
      <c r="F852" s="37">
        <v>12.0</v>
      </c>
      <c r="G852" s="37"/>
    </row>
    <row r="853" ht="15.75" customHeight="1">
      <c r="A853" s="11" t="s">
        <v>2275</v>
      </c>
      <c r="B853" s="37"/>
      <c r="C853" s="37"/>
      <c r="D853" s="37">
        <v>12.0</v>
      </c>
      <c r="E853" s="37"/>
      <c r="F853" s="37">
        <v>12.0</v>
      </c>
      <c r="G853" s="37"/>
    </row>
    <row r="854" ht="15.75" customHeight="1">
      <c r="A854" s="11" t="s">
        <v>2276</v>
      </c>
      <c r="B854" s="37"/>
      <c r="C854" s="37"/>
      <c r="D854" s="37">
        <v>12.0</v>
      </c>
      <c r="E854" s="37"/>
      <c r="F854" s="37">
        <v>12.0</v>
      </c>
      <c r="G854" s="37"/>
    </row>
    <row r="855" ht="15.75" customHeight="1">
      <c r="A855" s="11" t="s">
        <v>2277</v>
      </c>
      <c r="B855" s="37"/>
      <c r="C855" s="37">
        <v>6.0</v>
      </c>
      <c r="D855" s="37">
        <v>6.0</v>
      </c>
      <c r="E855" s="37"/>
      <c r="F855" s="37">
        <v>12.0</v>
      </c>
      <c r="G855" s="37"/>
    </row>
    <row r="856" ht="15.75" customHeight="1">
      <c r="A856" s="11" t="s">
        <v>2278</v>
      </c>
      <c r="B856" s="37"/>
      <c r="C856" s="37">
        <v>7.0</v>
      </c>
      <c r="D856" s="37">
        <v>1.0</v>
      </c>
      <c r="E856" s="37">
        <v>4.0</v>
      </c>
      <c r="F856" s="37">
        <v>12.0</v>
      </c>
      <c r="G856" s="37"/>
    </row>
    <row r="857" ht="15.75" customHeight="1">
      <c r="A857" s="11" t="s">
        <v>2279</v>
      </c>
      <c r="B857" s="37">
        <v>6.0</v>
      </c>
      <c r="C857" s="37">
        <v>6.0</v>
      </c>
      <c r="D857" s="37"/>
      <c r="E857" s="37"/>
      <c r="F857" s="37">
        <v>12.0</v>
      </c>
      <c r="G857" s="37"/>
    </row>
    <row r="858" ht="15.75" customHeight="1">
      <c r="A858" s="11" t="s">
        <v>2280</v>
      </c>
      <c r="B858" s="37"/>
      <c r="C858" s="37">
        <v>12.0</v>
      </c>
      <c r="D858" s="37"/>
      <c r="E858" s="37"/>
      <c r="F858" s="37">
        <v>12.0</v>
      </c>
      <c r="G858" s="37"/>
    </row>
    <row r="859" ht="15.75" customHeight="1">
      <c r="A859" s="11" t="s">
        <v>2281</v>
      </c>
      <c r="B859" s="37"/>
      <c r="C859" s="37"/>
      <c r="D859" s="37">
        <v>5.0</v>
      </c>
      <c r="E859" s="37">
        <v>6.0</v>
      </c>
      <c r="F859" s="37">
        <v>11.0</v>
      </c>
      <c r="G859" s="37"/>
    </row>
    <row r="860" ht="15.75" customHeight="1">
      <c r="A860" s="11" t="s">
        <v>2282</v>
      </c>
      <c r="B860" s="37"/>
      <c r="C860" s="37"/>
      <c r="D860" s="37">
        <v>11.0</v>
      </c>
      <c r="E860" s="37"/>
      <c r="F860" s="37">
        <v>11.0</v>
      </c>
      <c r="G860" s="37"/>
    </row>
    <row r="861" ht="15.75" customHeight="1">
      <c r="A861" s="11" t="s">
        <v>2283</v>
      </c>
      <c r="B861" s="37"/>
      <c r="C861" s="37">
        <v>4.0</v>
      </c>
      <c r="D861" s="37">
        <v>7.0</v>
      </c>
      <c r="E861" s="37"/>
      <c r="F861" s="37">
        <v>11.0</v>
      </c>
      <c r="G861" s="37"/>
    </row>
    <row r="862" ht="15.75" customHeight="1">
      <c r="A862" s="11" t="s">
        <v>2284</v>
      </c>
      <c r="B862" s="37"/>
      <c r="C862" s="37">
        <v>2.0</v>
      </c>
      <c r="D862" s="37">
        <v>6.0</v>
      </c>
      <c r="E862" s="37">
        <v>3.0</v>
      </c>
      <c r="F862" s="37">
        <v>11.0</v>
      </c>
      <c r="G862" s="37"/>
    </row>
    <row r="863" ht="15.75" customHeight="1">
      <c r="A863" s="11" t="s">
        <v>2285</v>
      </c>
      <c r="B863" s="37"/>
      <c r="C863" s="37"/>
      <c r="D863" s="37">
        <v>11.0</v>
      </c>
      <c r="E863" s="37"/>
      <c r="F863" s="37">
        <v>11.0</v>
      </c>
      <c r="G863" s="37"/>
    </row>
    <row r="864" ht="15.75" customHeight="1">
      <c r="A864" s="11" t="s">
        <v>2286</v>
      </c>
      <c r="B864" s="37"/>
      <c r="C864" s="37">
        <v>11.0</v>
      </c>
      <c r="D864" s="37"/>
      <c r="E864" s="37"/>
      <c r="F864" s="37">
        <v>11.0</v>
      </c>
      <c r="G864" s="37"/>
    </row>
    <row r="865" ht="15.75" customHeight="1">
      <c r="A865" s="11" t="s">
        <v>2287</v>
      </c>
      <c r="B865" s="37"/>
      <c r="C865" s="37">
        <v>10.0</v>
      </c>
      <c r="D865" s="37"/>
      <c r="E865" s="37"/>
      <c r="F865" s="37">
        <v>10.0</v>
      </c>
      <c r="G865" s="37"/>
    </row>
    <row r="866" ht="15.75" customHeight="1">
      <c r="A866" s="11" t="s">
        <v>2288</v>
      </c>
      <c r="B866" s="37"/>
      <c r="C866" s="37">
        <v>9.0</v>
      </c>
      <c r="D866" s="37">
        <v>1.0</v>
      </c>
      <c r="E866" s="37"/>
      <c r="F866" s="37">
        <v>10.0</v>
      </c>
      <c r="G866" s="37"/>
    </row>
    <row r="867" ht="15.75" customHeight="1">
      <c r="A867" s="11" t="s">
        <v>2289</v>
      </c>
      <c r="B867" s="37"/>
      <c r="C867" s="37">
        <v>4.0</v>
      </c>
      <c r="D867" s="37">
        <v>2.0</v>
      </c>
      <c r="E867" s="37">
        <v>4.0</v>
      </c>
      <c r="F867" s="37">
        <v>10.0</v>
      </c>
      <c r="G867" s="37"/>
    </row>
    <row r="868" ht="15.75" customHeight="1">
      <c r="A868" s="11" t="s">
        <v>2290</v>
      </c>
      <c r="B868" s="37"/>
      <c r="C868" s="37"/>
      <c r="D868" s="37">
        <v>10.0</v>
      </c>
      <c r="E868" s="37"/>
      <c r="F868" s="37">
        <v>10.0</v>
      </c>
      <c r="G868" s="37"/>
    </row>
    <row r="869" ht="15.75" customHeight="1">
      <c r="A869" s="11" t="s">
        <v>2291</v>
      </c>
      <c r="B869" s="37"/>
      <c r="C869" s="37">
        <v>10.0</v>
      </c>
      <c r="D869" s="37"/>
      <c r="E869" s="37"/>
      <c r="F869" s="37">
        <v>10.0</v>
      </c>
      <c r="G869" s="37"/>
    </row>
    <row r="870" ht="15.75" customHeight="1">
      <c r="A870" s="11" t="s">
        <v>2292</v>
      </c>
      <c r="B870" s="37"/>
      <c r="C870" s="37">
        <v>8.0</v>
      </c>
      <c r="D870" s="37">
        <v>1.0</v>
      </c>
      <c r="E870" s="37">
        <v>1.0</v>
      </c>
      <c r="F870" s="37">
        <v>10.0</v>
      </c>
      <c r="G870" s="37"/>
    </row>
    <row r="871" ht="15.75" customHeight="1">
      <c r="A871" s="11" t="s">
        <v>2293</v>
      </c>
      <c r="B871" s="37"/>
      <c r="C871" s="37">
        <v>9.0</v>
      </c>
      <c r="D871" s="37">
        <v>1.0</v>
      </c>
      <c r="E871" s="37"/>
      <c r="F871" s="37">
        <v>10.0</v>
      </c>
      <c r="G871" s="37"/>
    </row>
    <row r="872" ht="15.75" customHeight="1">
      <c r="A872" s="11" t="s">
        <v>2294</v>
      </c>
      <c r="B872" s="37"/>
      <c r="C872" s="37">
        <v>1.0</v>
      </c>
      <c r="D872" s="37">
        <v>8.0</v>
      </c>
      <c r="E872" s="37">
        <v>1.0</v>
      </c>
      <c r="F872" s="37">
        <v>10.0</v>
      </c>
      <c r="G872" s="37"/>
    </row>
    <row r="873" ht="15.75" customHeight="1">
      <c r="A873" s="11" t="s">
        <v>2295</v>
      </c>
      <c r="B873" s="37"/>
      <c r="C873" s="37"/>
      <c r="D873" s="37">
        <v>10.0</v>
      </c>
      <c r="E873" s="37"/>
      <c r="F873" s="37">
        <v>10.0</v>
      </c>
      <c r="G873" s="37"/>
    </row>
    <row r="874" ht="15.75" customHeight="1">
      <c r="A874" s="11" t="s">
        <v>2296</v>
      </c>
      <c r="B874" s="37"/>
      <c r="C874" s="37"/>
      <c r="D874" s="37">
        <v>10.0</v>
      </c>
      <c r="E874" s="37"/>
      <c r="F874" s="37">
        <v>10.0</v>
      </c>
      <c r="G874" s="37"/>
    </row>
    <row r="875" ht="15.75" customHeight="1">
      <c r="A875" s="11" t="s">
        <v>2297</v>
      </c>
      <c r="B875" s="37"/>
      <c r="C875" s="37"/>
      <c r="D875" s="37">
        <v>10.0</v>
      </c>
      <c r="E875" s="37"/>
      <c r="F875" s="37">
        <v>10.0</v>
      </c>
      <c r="G875" s="37"/>
    </row>
    <row r="876" ht="15.75" customHeight="1">
      <c r="A876" s="11" t="s">
        <v>2298</v>
      </c>
      <c r="B876" s="37"/>
      <c r="C876" s="37">
        <v>1.0</v>
      </c>
      <c r="D876" s="37">
        <v>9.0</v>
      </c>
      <c r="E876" s="37"/>
      <c r="F876" s="37">
        <v>10.0</v>
      </c>
      <c r="G876" s="37"/>
    </row>
    <row r="877" ht="15.75" customHeight="1">
      <c r="A877" s="11" t="s">
        <v>2299</v>
      </c>
      <c r="B877" s="37"/>
      <c r="C877" s="37">
        <v>4.0</v>
      </c>
      <c r="D877" s="37">
        <v>3.0</v>
      </c>
      <c r="E877" s="37">
        <v>3.0</v>
      </c>
      <c r="F877" s="37">
        <v>10.0</v>
      </c>
      <c r="G877" s="37"/>
    </row>
    <row r="878" ht="15.75" customHeight="1">
      <c r="A878" s="11" t="s">
        <v>2300</v>
      </c>
      <c r="B878" s="37"/>
      <c r="C878" s="37">
        <v>8.0</v>
      </c>
      <c r="D878" s="37">
        <v>1.0</v>
      </c>
      <c r="E878" s="37"/>
      <c r="F878" s="37">
        <v>9.0</v>
      </c>
      <c r="G878" s="37"/>
    </row>
    <row r="879" ht="15.75" customHeight="1">
      <c r="A879" s="11" t="s">
        <v>2301</v>
      </c>
      <c r="B879" s="37"/>
      <c r="C879" s="37"/>
      <c r="D879" s="37">
        <v>9.0</v>
      </c>
      <c r="E879" s="37"/>
      <c r="F879" s="37">
        <v>9.0</v>
      </c>
      <c r="G879" s="37"/>
    </row>
    <row r="880" ht="15.75" customHeight="1">
      <c r="A880" s="11" t="s">
        <v>2302</v>
      </c>
      <c r="B880" s="37"/>
      <c r="C880" s="37"/>
      <c r="D880" s="37">
        <v>9.0</v>
      </c>
      <c r="E880" s="37"/>
      <c r="F880" s="37">
        <v>9.0</v>
      </c>
      <c r="G880" s="37"/>
    </row>
    <row r="881" ht="15.75" customHeight="1">
      <c r="A881" s="11" t="s">
        <v>2303</v>
      </c>
      <c r="B881" s="37"/>
      <c r="C881" s="37"/>
      <c r="D881" s="37">
        <v>9.0</v>
      </c>
      <c r="E881" s="37"/>
      <c r="F881" s="37">
        <v>9.0</v>
      </c>
      <c r="G881" s="37"/>
    </row>
    <row r="882" ht="15.75" customHeight="1">
      <c r="A882" s="11" t="s">
        <v>2304</v>
      </c>
      <c r="B882" s="37"/>
      <c r="C882" s="37"/>
      <c r="D882" s="37">
        <v>8.0</v>
      </c>
      <c r="E882" s="37">
        <v>1.0</v>
      </c>
      <c r="F882" s="37">
        <v>9.0</v>
      </c>
      <c r="G882" s="37"/>
    </row>
    <row r="883" ht="15.75" customHeight="1">
      <c r="A883" s="11" t="s">
        <v>2305</v>
      </c>
      <c r="B883" s="37"/>
      <c r="C883" s="37">
        <v>1.0</v>
      </c>
      <c r="D883" s="37">
        <v>8.0</v>
      </c>
      <c r="E883" s="37"/>
      <c r="F883" s="37">
        <v>9.0</v>
      </c>
      <c r="G883" s="37"/>
    </row>
    <row r="884" ht="15.75" customHeight="1">
      <c r="A884" s="11" t="s">
        <v>2306</v>
      </c>
      <c r="B884" s="37"/>
      <c r="C884" s="37">
        <v>2.0</v>
      </c>
      <c r="D884" s="37">
        <v>5.0</v>
      </c>
      <c r="E884" s="37">
        <v>2.0</v>
      </c>
      <c r="F884" s="37">
        <v>9.0</v>
      </c>
      <c r="G884" s="37"/>
    </row>
    <row r="885" ht="15.75" customHeight="1">
      <c r="A885" s="11" t="s">
        <v>2307</v>
      </c>
      <c r="B885" s="37">
        <v>1.0</v>
      </c>
      <c r="C885" s="37">
        <v>6.0</v>
      </c>
      <c r="D885" s="37">
        <v>2.0</v>
      </c>
      <c r="E885" s="37"/>
      <c r="F885" s="37">
        <v>9.0</v>
      </c>
      <c r="G885" s="37"/>
    </row>
    <row r="886" ht="15.75" customHeight="1">
      <c r="A886" s="11" t="s">
        <v>2308</v>
      </c>
      <c r="B886" s="37"/>
      <c r="C886" s="37">
        <v>2.0</v>
      </c>
      <c r="D886" s="37">
        <v>5.0</v>
      </c>
      <c r="E886" s="37">
        <v>2.0</v>
      </c>
      <c r="F886" s="37">
        <v>9.0</v>
      </c>
      <c r="G886" s="37"/>
    </row>
    <row r="887" ht="15.75" customHeight="1">
      <c r="A887" s="11" t="s">
        <v>2309</v>
      </c>
      <c r="B887" s="37"/>
      <c r="C887" s="37"/>
      <c r="D887" s="37">
        <v>8.0</v>
      </c>
      <c r="E887" s="37">
        <v>1.0</v>
      </c>
      <c r="F887" s="37">
        <v>9.0</v>
      </c>
      <c r="G887" s="37"/>
    </row>
    <row r="888" ht="15.75" customHeight="1">
      <c r="A888" s="11" t="s">
        <v>2310</v>
      </c>
      <c r="B888" s="37"/>
      <c r="C888" s="37">
        <v>2.0</v>
      </c>
      <c r="D888" s="37">
        <v>7.0</v>
      </c>
      <c r="E888" s="37"/>
      <c r="F888" s="37">
        <v>9.0</v>
      </c>
      <c r="G888" s="37"/>
    </row>
    <row r="889" ht="15.75" customHeight="1">
      <c r="A889" s="11" t="s">
        <v>2311</v>
      </c>
      <c r="B889" s="37"/>
      <c r="C889" s="37">
        <v>1.0</v>
      </c>
      <c r="D889" s="37">
        <v>8.0</v>
      </c>
      <c r="E889" s="37"/>
      <c r="F889" s="37">
        <v>9.0</v>
      </c>
      <c r="G889" s="37"/>
    </row>
    <row r="890" ht="15.75" customHeight="1">
      <c r="A890" s="11" t="s">
        <v>2312</v>
      </c>
      <c r="B890" s="37"/>
      <c r="C890" s="37">
        <v>4.0</v>
      </c>
      <c r="D890" s="37">
        <v>5.0</v>
      </c>
      <c r="E890" s="37"/>
      <c r="F890" s="37">
        <v>9.0</v>
      </c>
      <c r="G890" s="37"/>
    </row>
    <row r="891" ht="15.75" customHeight="1">
      <c r="A891" s="11" t="s">
        <v>2313</v>
      </c>
      <c r="B891" s="37"/>
      <c r="C891" s="37"/>
      <c r="D891" s="37">
        <v>9.0</v>
      </c>
      <c r="E891" s="37"/>
      <c r="F891" s="37">
        <v>9.0</v>
      </c>
      <c r="G891" s="37"/>
    </row>
    <row r="892" ht="15.75" customHeight="1">
      <c r="A892" s="11" t="s">
        <v>2314</v>
      </c>
      <c r="B892" s="37"/>
      <c r="C892" s="37">
        <v>2.0</v>
      </c>
      <c r="D892" s="37">
        <v>7.0</v>
      </c>
      <c r="E892" s="37"/>
      <c r="F892" s="37">
        <v>9.0</v>
      </c>
      <c r="G892" s="37"/>
    </row>
    <row r="893" ht="15.75" customHeight="1">
      <c r="A893" s="11" t="s">
        <v>2315</v>
      </c>
      <c r="B893" s="37">
        <v>1.0</v>
      </c>
      <c r="C893" s="37"/>
      <c r="D893" s="37"/>
      <c r="E893" s="37">
        <v>8.0</v>
      </c>
      <c r="F893" s="37">
        <v>9.0</v>
      </c>
      <c r="G893" s="37"/>
    </row>
    <row r="894" ht="15.75" customHeight="1">
      <c r="A894" s="11" t="s">
        <v>2316</v>
      </c>
      <c r="B894" s="37"/>
      <c r="C894" s="37"/>
      <c r="D894" s="37">
        <v>9.0</v>
      </c>
      <c r="E894" s="37"/>
      <c r="F894" s="37">
        <v>9.0</v>
      </c>
      <c r="G894" s="37"/>
    </row>
    <row r="895" ht="15.75" customHeight="1">
      <c r="A895" s="11" t="s">
        <v>2317</v>
      </c>
      <c r="B895" s="37"/>
      <c r="C895" s="37">
        <v>9.0</v>
      </c>
      <c r="D895" s="37"/>
      <c r="E895" s="37"/>
      <c r="F895" s="37">
        <v>9.0</v>
      </c>
      <c r="G895" s="37"/>
    </row>
    <row r="896" ht="15.75" customHeight="1">
      <c r="A896" s="11" t="s">
        <v>2318</v>
      </c>
      <c r="B896" s="37"/>
      <c r="C896" s="37"/>
      <c r="D896" s="37">
        <v>8.0</v>
      </c>
      <c r="E896" s="37"/>
      <c r="F896" s="37">
        <v>8.0</v>
      </c>
      <c r="G896" s="37"/>
    </row>
    <row r="897" ht="15.75" customHeight="1">
      <c r="A897" s="11" t="s">
        <v>2319</v>
      </c>
      <c r="B897" s="37"/>
      <c r="C897" s="37">
        <v>8.0</v>
      </c>
      <c r="D897" s="37"/>
      <c r="E897" s="37"/>
      <c r="F897" s="37">
        <v>8.0</v>
      </c>
      <c r="G897" s="37"/>
    </row>
    <row r="898" ht="15.75" customHeight="1">
      <c r="A898" s="11" t="s">
        <v>2320</v>
      </c>
      <c r="B898" s="37"/>
      <c r="C898" s="37"/>
      <c r="D898" s="37"/>
      <c r="E898" s="37">
        <v>8.0</v>
      </c>
      <c r="F898" s="37">
        <v>8.0</v>
      </c>
      <c r="G898" s="37"/>
    </row>
    <row r="899" ht="15.75" customHeight="1">
      <c r="A899" s="11" t="s">
        <v>2321</v>
      </c>
      <c r="B899" s="37"/>
      <c r="C899" s="37">
        <v>8.0</v>
      </c>
      <c r="D899" s="37"/>
      <c r="E899" s="37"/>
      <c r="F899" s="37">
        <v>8.0</v>
      </c>
      <c r="G899" s="37"/>
    </row>
    <row r="900" ht="15.75" customHeight="1">
      <c r="A900" s="11" t="s">
        <v>2322</v>
      </c>
      <c r="B900" s="37"/>
      <c r="C900" s="37"/>
      <c r="D900" s="37">
        <v>3.0</v>
      </c>
      <c r="E900" s="37">
        <v>5.0</v>
      </c>
      <c r="F900" s="37">
        <v>8.0</v>
      </c>
      <c r="G900" s="37"/>
    </row>
    <row r="901" ht="15.75" customHeight="1">
      <c r="A901" s="11" t="s">
        <v>2323</v>
      </c>
      <c r="B901" s="37"/>
      <c r="C901" s="37">
        <v>1.0</v>
      </c>
      <c r="D901" s="37">
        <v>6.0</v>
      </c>
      <c r="E901" s="37"/>
      <c r="F901" s="37">
        <v>7.0</v>
      </c>
      <c r="G901" s="37"/>
    </row>
    <row r="902" ht="15.75" customHeight="1">
      <c r="A902" s="11" t="s">
        <v>2324</v>
      </c>
      <c r="B902" s="37"/>
      <c r="C902" s="37"/>
      <c r="D902" s="37">
        <v>7.0</v>
      </c>
      <c r="E902" s="37"/>
      <c r="F902" s="37">
        <v>7.0</v>
      </c>
      <c r="G902" s="37"/>
    </row>
    <row r="903" ht="15.75" customHeight="1">
      <c r="A903" s="11" t="s">
        <v>2325</v>
      </c>
      <c r="B903" s="37"/>
      <c r="C903" s="37"/>
      <c r="D903" s="37"/>
      <c r="E903" s="37">
        <v>7.0</v>
      </c>
      <c r="F903" s="37">
        <v>7.0</v>
      </c>
      <c r="G903" s="37"/>
    </row>
    <row r="904" ht="15.75" customHeight="1">
      <c r="A904" s="11" t="s">
        <v>2326</v>
      </c>
      <c r="B904" s="37"/>
      <c r="C904" s="37">
        <v>3.0</v>
      </c>
      <c r="D904" s="37">
        <v>3.0</v>
      </c>
      <c r="E904" s="37">
        <v>1.0</v>
      </c>
      <c r="F904" s="37">
        <v>7.0</v>
      </c>
      <c r="G904" s="37"/>
    </row>
    <row r="905" ht="15.75" customHeight="1">
      <c r="A905" s="11" t="s">
        <v>2327</v>
      </c>
      <c r="B905" s="37"/>
      <c r="C905" s="37">
        <v>7.0</v>
      </c>
      <c r="D905" s="37"/>
      <c r="E905" s="37"/>
      <c r="F905" s="37">
        <v>7.0</v>
      </c>
      <c r="G905" s="37"/>
    </row>
    <row r="906" ht="15.75" customHeight="1">
      <c r="A906" s="11" t="s">
        <v>2328</v>
      </c>
      <c r="B906" s="37"/>
      <c r="C906" s="37"/>
      <c r="D906" s="37">
        <v>6.0</v>
      </c>
      <c r="E906" s="37"/>
      <c r="F906" s="37">
        <v>6.0</v>
      </c>
      <c r="G906" s="37"/>
    </row>
    <row r="907" ht="15.75" customHeight="1">
      <c r="A907" s="11" t="s">
        <v>2329</v>
      </c>
      <c r="B907" s="37"/>
      <c r="C907" s="37">
        <v>1.0</v>
      </c>
      <c r="D907" s="37">
        <v>3.0</v>
      </c>
      <c r="E907" s="37">
        <v>2.0</v>
      </c>
      <c r="F907" s="37">
        <v>6.0</v>
      </c>
      <c r="G907" s="37"/>
    </row>
    <row r="908" ht="15.75" customHeight="1">
      <c r="A908" s="11" t="s">
        <v>2330</v>
      </c>
      <c r="B908" s="37"/>
      <c r="C908" s="37">
        <v>6.0</v>
      </c>
      <c r="D908" s="37"/>
      <c r="E908" s="37"/>
      <c r="F908" s="37">
        <v>6.0</v>
      </c>
      <c r="G908" s="37"/>
    </row>
    <row r="909" ht="15.75" customHeight="1">
      <c r="A909" s="11" t="s">
        <v>2331</v>
      </c>
      <c r="B909" s="37"/>
      <c r="C909" s="37"/>
      <c r="D909" s="37">
        <v>4.0</v>
      </c>
      <c r="E909" s="37">
        <v>2.0</v>
      </c>
      <c r="F909" s="37">
        <v>6.0</v>
      </c>
      <c r="G909" s="37"/>
    </row>
    <row r="910" ht="15.75" customHeight="1">
      <c r="A910" s="11" t="s">
        <v>2332</v>
      </c>
      <c r="B910" s="37"/>
      <c r="C910" s="37">
        <v>6.0</v>
      </c>
      <c r="D910" s="37"/>
      <c r="E910" s="37"/>
      <c r="F910" s="37">
        <v>6.0</v>
      </c>
      <c r="G910" s="37"/>
    </row>
    <row r="911" ht="15.75" customHeight="1">
      <c r="A911" s="11" t="s">
        <v>2333</v>
      </c>
      <c r="B911" s="37"/>
      <c r="C911" s="37"/>
      <c r="D911" s="37">
        <v>6.0</v>
      </c>
      <c r="E911" s="37"/>
      <c r="F911" s="37">
        <v>6.0</v>
      </c>
      <c r="G911" s="37"/>
    </row>
    <row r="912" ht="15.75" customHeight="1">
      <c r="A912" s="11" t="s">
        <v>2334</v>
      </c>
      <c r="B912" s="37"/>
      <c r="C912" s="37"/>
      <c r="D912" s="37">
        <v>6.0</v>
      </c>
      <c r="E912" s="37"/>
      <c r="F912" s="37">
        <v>6.0</v>
      </c>
      <c r="G912" s="37"/>
    </row>
    <row r="913" ht="15.75" customHeight="1">
      <c r="A913" s="11" t="s">
        <v>2335</v>
      </c>
      <c r="B913" s="37"/>
      <c r="C913" s="37">
        <v>6.0</v>
      </c>
      <c r="D913" s="37"/>
      <c r="E913" s="37"/>
      <c r="F913" s="37">
        <v>6.0</v>
      </c>
      <c r="G913" s="37"/>
    </row>
    <row r="914" ht="15.75" customHeight="1">
      <c r="A914" s="11" t="s">
        <v>2336</v>
      </c>
      <c r="B914" s="37"/>
      <c r="C914" s="37">
        <v>2.0</v>
      </c>
      <c r="D914" s="37">
        <v>4.0</v>
      </c>
      <c r="E914" s="37"/>
      <c r="F914" s="37">
        <v>6.0</v>
      </c>
      <c r="G914" s="37"/>
    </row>
    <row r="915" ht="15.75" customHeight="1">
      <c r="A915" s="11" t="s">
        <v>2337</v>
      </c>
      <c r="B915" s="37"/>
      <c r="C915" s="37">
        <v>2.0</v>
      </c>
      <c r="D915" s="37"/>
      <c r="E915" s="37">
        <v>4.0</v>
      </c>
      <c r="F915" s="37">
        <v>6.0</v>
      </c>
      <c r="G915" s="37"/>
    </row>
    <row r="916" ht="15.75" customHeight="1">
      <c r="A916" s="11" t="s">
        <v>2338</v>
      </c>
      <c r="B916" s="37"/>
      <c r="C916" s="37">
        <v>6.0</v>
      </c>
      <c r="D916" s="37"/>
      <c r="E916" s="37"/>
      <c r="F916" s="37">
        <v>6.0</v>
      </c>
      <c r="G916" s="37"/>
    </row>
    <row r="917" ht="15.75" customHeight="1">
      <c r="A917" s="11" t="s">
        <v>2339</v>
      </c>
      <c r="B917" s="37"/>
      <c r="C917" s="37"/>
      <c r="D917" s="37">
        <v>6.0</v>
      </c>
      <c r="E917" s="37"/>
      <c r="F917" s="37">
        <v>6.0</v>
      </c>
      <c r="G917" s="37"/>
    </row>
    <row r="918" ht="15.75" customHeight="1">
      <c r="A918" s="11" t="s">
        <v>2340</v>
      </c>
      <c r="B918" s="37"/>
      <c r="C918" s="37"/>
      <c r="D918" s="37">
        <v>5.0</v>
      </c>
      <c r="E918" s="37"/>
      <c r="F918" s="37">
        <v>5.0</v>
      </c>
      <c r="G918" s="37"/>
    </row>
    <row r="919" ht="15.75" customHeight="1">
      <c r="A919" s="11" t="s">
        <v>2341</v>
      </c>
      <c r="B919" s="37"/>
      <c r="C919" s="37">
        <v>1.0</v>
      </c>
      <c r="D919" s="37">
        <v>4.0</v>
      </c>
      <c r="E919" s="37"/>
      <c r="F919" s="37">
        <v>5.0</v>
      </c>
      <c r="G919" s="37"/>
    </row>
    <row r="920" ht="15.75" customHeight="1">
      <c r="A920" s="11" t="s">
        <v>2342</v>
      </c>
      <c r="B920" s="37"/>
      <c r="C920" s="37">
        <v>4.0</v>
      </c>
      <c r="D920" s="37">
        <v>1.0</v>
      </c>
      <c r="E920" s="37"/>
      <c r="F920" s="37">
        <v>5.0</v>
      </c>
      <c r="G920" s="37"/>
    </row>
    <row r="921" ht="15.75" customHeight="1">
      <c r="A921" s="11" t="s">
        <v>2343</v>
      </c>
      <c r="B921" s="37"/>
      <c r="C921" s="37">
        <v>3.0</v>
      </c>
      <c r="D921" s="37">
        <v>2.0</v>
      </c>
      <c r="E921" s="37"/>
      <c r="F921" s="37">
        <v>5.0</v>
      </c>
      <c r="G921" s="37"/>
    </row>
    <row r="922" ht="15.75" customHeight="1">
      <c r="A922" s="11" t="s">
        <v>2344</v>
      </c>
      <c r="B922" s="37"/>
      <c r="C922" s="37"/>
      <c r="D922" s="37">
        <v>5.0</v>
      </c>
      <c r="E922" s="37"/>
      <c r="F922" s="37">
        <v>5.0</v>
      </c>
      <c r="G922" s="37"/>
    </row>
    <row r="923" ht="15.75" customHeight="1">
      <c r="A923" s="11" t="s">
        <v>2345</v>
      </c>
      <c r="B923" s="37"/>
      <c r="C923" s="37"/>
      <c r="D923" s="37"/>
      <c r="E923" s="37">
        <v>5.0</v>
      </c>
      <c r="F923" s="37">
        <v>5.0</v>
      </c>
      <c r="G923" s="37"/>
    </row>
    <row r="924" ht="15.75" customHeight="1">
      <c r="A924" s="11" t="s">
        <v>2346</v>
      </c>
      <c r="B924" s="37"/>
      <c r="C924" s="37">
        <v>4.0</v>
      </c>
      <c r="D924" s="37">
        <v>1.0</v>
      </c>
      <c r="E924" s="37"/>
      <c r="F924" s="37">
        <v>5.0</v>
      </c>
      <c r="G924" s="37"/>
    </row>
    <row r="925" ht="15.75" customHeight="1">
      <c r="A925" s="11" t="s">
        <v>2347</v>
      </c>
      <c r="B925" s="37"/>
      <c r="C925" s="37">
        <v>5.0</v>
      </c>
      <c r="D925" s="37"/>
      <c r="E925" s="37"/>
      <c r="F925" s="37">
        <v>5.0</v>
      </c>
      <c r="G925" s="37"/>
    </row>
    <row r="926" ht="15.75" customHeight="1">
      <c r="A926" s="11" t="s">
        <v>2348</v>
      </c>
      <c r="B926" s="37"/>
      <c r="C926" s="37">
        <v>3.0</v>
      </c>
      <c r="D926" s="37">
        <v>2.0</v>
      </c>
      <c r="E926" s="37"/>
      <c r="F926" s="37">
        <v>5.0</v>
      </c>
      <c r="G926" s="37"/>
    </row>
    <row r="927" ht="15.75" customHeight="1">
      <c r="A927" s="11" t="s">
        <v>2349</v>
      </c>
      <c r="B927" s="37"/>
      <c r="C927" s="37"/>
      <c r="D927" s="37"/>
      <c r="E927" s="37">
        <v>5.0</v>
      </c>
      <c r="F927" s="37">
        <v>5.0</v>
      </c>
      <c r="G927" s="37"/>
    </row>
    <row r="928" ht="15.75" customHeight="1">
      <c r="A928" s="11" t="s">
        <v>2350</v>
      </c>
      <c r="B928" s="37">
        <v>4.0</v>
      </c>
      <c r="C928" s="37"/>
      <c r="D928" s="37"/>
      <c r="E928" s="37"/>
      <c r="F928" s="37">
        <v>4.0</v>
      </c>
      <c r="G928" s="37"/>
    </row>
    <row r="929" ht="15.75" customHeight="1">
      <c r="A929" s="11" t="s">
        <v>2351</v>
      </c>
      <c r="B929" s="37"/>
      <c r="C929" s="37">
        <v>4.0</v>
      </c>
      <c r="D929" s="37"/>
      <c r="E929" s="37"/>
      <c r="F929" s="37">
        <v>4.0</v>
      </c>
      <c r="G929" s="37"/>
    </row>
    <row r="930" ht="15.75" customHeight="1">
      <c r="A930" s="11" t="s">
        <v>2352</v>
      </c>
      <c r="B930" s="37"/>
      <c r="C930" s="37">
        <v>4.0</v>
      </c>
      <c r="D930" s="37"/>
      <c r="E930" s="37"/>
      <c r="F930" s="37">
        <v>4.0</v>
      </c>
      <c r="G930" s="37"/>
    </row>
    <row r="931" ht="15.75" customHeight="1">
      <c r="A931" s="11" t="s">
        <v>2353</v>
      </c>
      <c r="B931" s="37"/>
      <c r="C931" s="37"/>
      <c r="D931" s="37">
        <v>4.0</v>
      </c>
      <c r="E931" s="37"/>
      <c r="F931" s="37">
        <v>4.0</v>
      </c>
      <c r="G931" s="37"/>
    </row>
    <row r="932" ht="15.75" customHeight="1">
      <c r="A932" s="11" t="s">
        <v>2354</v>
      </c>
      <c r="B932" s="37"/>
      <c r="C932" s="37"/>
      <c r="D932" s="37">
        <v>4.0</v>
      </c>
      <c r="E932" s="37"/>
      <c r="F932" s="37">
        <v>4.0</v>
      </c>
      <c r="G932" s="37"/>
    </row>
    <row r="933" ht="15.75" customHeight="1">
      <c r="A933" s="11" t="s">
        <v>2355</v>
      </c>
      <c r="B933" s="37"/>
      <c r="C933" s="37"/>
      <c r="D933" s="37"/>
      <c r="E933" s="37">
        <v>4.0</v>
      </c>
      <c r="F933" s="37">
        <v>4.0</v>
      </c>
      <c r="G933" s="37"/>
    </row>
    <row r="934" ht="15.75" customHeight="1">
      <c r="A934" s="11" t="s">
        <v>2356</v>
      </c>
      <c r="B934" s="37"/>
      <c r="C934" s="37">
        <v>2.0</v>
      </c>
      <c r="D934" s="37">
        <v>2.0</v>
      </c>
      <c r="E934" s="37"/>
      <c r="F934" s="37">
        <v>4.0</v>
      </c>
      <c r="G934" s="37"/>
    </row>
    <row r="935" ht="15.75" customHeight="1">
      <c r="A935" s="11" t="s">
        <v>2357</v>
      </c>
      <c r="B935" s="37"/>
      <c r="C935" s="37">
        <v>2.0</v>
      </c>
      <c r="D935" s="37">
        <v>2.0</v>
      </c>
      <c r="E935" s="37"/>
      <c r="F935" s="37">
        <v>4.0</v>
      </c>
      <c r="G935" s="37"/>
    </row>
    <row r="936" ht="15.75" customHeight="1">
      <c r="A936" s="11" t="s">
        <v>2358</v>
      </c>
      <c r="B936" s="37"/>
      <c r="C936" s="37">
        <v>2.0</v>
      </c>
      <c r="D936" s="37">
        <v>2.0</v>
      </c>
      <c r="E936" s="37"/>
      <c r="F936" s="37">
        <v>4.0</v>
      </c>
      <c r="G936" s="37"/>
    </row>
    <row r="937" ht="15.75" customHeight="1">
      <c r="A937" s="11" t="s">
        <v>2359</v>
      </c>
      <c r="B937" s="37"/>
      <c r="C937" s="37">
        <v>3.0</v>
      </c>
      <c r="D937" s="37">
        <v>1.0</v>
      </c>
      <c r="E937" s="37"/>
      <c r="F937" s="37">
        <v>4.0</v>
      </c>
      <c r="G937" s="37"/>
    </row>
    <row r="938" ht="15.75" customHeight="1">
      <c r="A938" s="11" t="s">
        <v>2360</v>
      </c>
      <c r="B938" s="37"/>
      <c r="C938" s="37">
        <v>4.0</v>
      </c>
      <c r="D938" s="37"/>
      <c r="E938" s="37"/>
      <c r="F938" s="37">
        <v>4.0</v>
      </c>
      <c r="G938" s="37"/>
    </row>
    <row r="939" ht="15.75" customHeight="1">
      <c r="A939" s="11" t="s">
        <v>2361</v>
      </c>
      <c r="B939" s="37"/>
      <c r="C939" s="37"/>
      <c r="D939" s="37">
        <v>4.0</v>
      </c>
      <c r="E939" s="37"/>
      <c r="F939" s="37">
        <v>4.0</v>
      </c>
      <c r="G939" s="37"/>
    </row>
    <row r="940" ht="15.75" customHeight="1">
      <c r="A940" s="11" t="s">
        <v>2362</v>
      </c>
      <c r="B940" s="37">
        <v>2.0</v>
      </c>
      <c r="C940" s="37">
        <v>2.0</v>
      </c>
      <c r="D940" s="37"/>
      <c r="E940" s="37"/>
      <c r="F940" s="37">
        <v>4.0</v>
      </c>
      <c r="G940" s="37"/>
    </row>
    <row r="941" ht="15.75" customHeight="1">
      <c r="A941" s="11" t="s">
        <v>2363</v>
      </c>
      <c r="B941" s="37"/>
      <c r="C941" s="37">
        <v>2.0</v>
      </c>
      <c r="D941" s="37">
        <v>2.0</v>
      </c>
      <c r="E941" s="37"/>
      <c r="F941" s="37">
        <v>4.0</v>
      </c>
      <c r="G941" s="37"/>
    </row>
    <row r="942" ht="15.75" customHeight="1">
      <c r="A942" s="11" t="s">
        <v>2364</v>
      </c>
      <c r="B942" s="37"/>
      <c r="C942" s="37"/>
      <c r="D942" s="37">
        <v>4.0</v>
      </c>
      <c r="E942" s="37"/>
      <c r="F942" s="37">
        <v>4.0</v>
      </c>
      <c r="G942" s="37"/>
    </row>
    <row r="943" ht="15.75" customHeight="1">
      <c r="A943" s="11" t="s">
        <v>2365</v>
      </c>
      <c r="B943" s="37"/>
      <c r="C943" s="37">
        <v>3.0</v>
      </c>
      <c r="D943" s="37">
        <v>1.0</v>
      </c>
      <c r="E943" s="37"/>
      <c r="F943" s="37">
        <v>4.0</v>
      </c>
      <c r="G943" s="37"/>
    </row>
    <row r="944" ht="15.75" customHeight="1">
      <c r="A944" s="11" t="s">
        <v>2366</v>
      </c>
      <c r="B944" s="37"/>
      <c r="C944" s="37"/>
      <c r="D944" s="37">
        <v>4.0</v>
      </c>
      <c r="E944" s="37"/>
      <c r="F944" s="37">
        <v>4.0</v>
      </c>
      <c r="G944" s="37"/>
    </row>
    <row r="945" ht="15.75" customHeight="1">
      <c r="A945" s="11" t="s">
        <v>2367</v>
      </c>
      <c r="B945" s="37"/>
      <c r="C945" s="37"/>
      <c r="D945" s="37">
        <v>3.0</v>
      </c>
      <c r="E945" s="37">
        <v>1.0</v>
      </c>
      <c r="F945" s="37">
        <v>4.0</v>
      </c>
      <c r="G945" s="37"/>
    </row>
    <row r="946" ht="15.75" customHeight="1">
      <c r="A946" s="11" t="s">
        <v>2368</v>
      </c>
      <c r="B946" s="37"/>
      <c r="C946" s="37"/>
      <c r="D946" s="37">
        <v>1.0</v>
      </c>
      <c r="E946" s="37">
        <v>3.0</v>
      </c>
      <c r="F946" s="37">
        <v>4.0</v>
      </c>
      <c r="G946" s="37"/>
    </row>
    <row r="947" ht="15.75" customHeight="1">
      <c r="A947" s="11" t="s">
        <v>2369</v>
      </c>
      <c r="B947" s="37"/>
      <c r="C947" s="37">
        <v>1.0</v>
      </c>
      <c r="D947" s="37"/>
      <c r="E947" s="37">
        <v>3.0</v>
      </c>
      <c r="F947" s="37">
        <v>4.0</v>
      </c>
      <c r="G947" s="37"/>
    </row>
    <row r="948" ht="15.75" customHeight="1">
      <c r="A948" s="11" t="s">
        <v>2370</v>
      </c>
      <c r="B948" s="37"/>
      <c r="C948" s="37">
        <v>1.0</v>
      </c>
      <c r="D948" s="37">
        <v>2.0</v>
      </c>
      <c r="E948" s="37"/>
      <c r="F948" s="37">
        <v>3.0</v>
      </c>
      <c r="G948" s="37"/>
    </row>
    <row r="949" ht="15.75" customHeight="1">
      <c r="A949" s="11" t="s">
        <v>2371</v>
      </c>
      <c r="B949" s="37"/>
      <c r="C949" s="37"/>
      <c r="D949" s="37">
        <v>2.0</v>
      </c>
      <c r="E949" s="37">
        <v>1.0</v>
      </c>
      <c r="F949" s="37">
        <v>3.0</v>
      </c>
      <c r="G949" s="37"/>
    </row>
    <row r="950" ht="15.75" customHeight="1">
      <c r="A950" s="11" t="s">
        <v>2372</v>
      </c>
      <c r="B950" s="37"/>
      <c r="C950" s="37"/>
      <c r="D950" s="37">
        <v>3.0</v>
      </c>
      <c r="E950" s="37"/>
      <c r="F950" s="37">
        <v>3.0</v>
      </c>
      <c r="G950" s="37"/>
    </row>
    <row r="951" ht="15.75" customHeight="1">
      <c r="A951" s="11" t="s">
        <v>2373</v>
      </c>
      <c r="B951" s="37"/>
      <c r="C951" s="37"/>
      <c r="D951" s="37">
        <v>3.0</v>
      </c>
      <c r="E951" s="37"/>
      <c r="F951" s="37">
        <v>3.0</v>
      </c>
      <c r="G951" s="37"/>
    </row>
    <row r="952" ht="15.75" customHeight="1">
      <c r="A952" s="11" t="s">
        <v>2374</v>
      </c>
      <c r="B952" s="37"/>
      <c r="C952" s="37"/>
      <c r="D952" s="37">
        <v>3.0</v>
      </c>
      <c r="E952" s="37"/>
      <c r="F952" s="37">
        <v>3.0</v>
      </c>
      <c r="G952" s="37"/>
    </row>
    <row r="953" ht="15.75" customHeight="1">
      <c r="A953" s="11" t="s">
        <v>2375</v>
      </c>
      <c r="B953" s="37"/>
      <c r="C953" s="37"/>
      <c r="D953" s="37">
        <v>3.0</v>
      </c>
      <c r="E953" s="37"/>
      <c r="F953" s="37">
        <v>3.0</v>
      </c>
      <c r="G953" s="37"/>
    </row>
    <row r="954" ht="15.75" customHeight="1">
      <c r="A954" s="11" t="s">
        <v>2376</v>
      </c>
      <c r="B954" s="37"/>
      <c r="C954" s="37">
        <v>2.0</v>
      </c>
      <c r="D954" s="37"/>
      <c r="E954" s="37">
        <v>1.0</v>
      </c>
      <c r="F954" s="37">
        <v>3.0</v>
      </c>
      <c r="G954" s="37"/>
    </row>
    <row r="955" ht="15.75" customHeight="1">
      <c r="A955" s="11" t="s">
        <v>2377</v>
      </c>
      <c r="B955" s="37"/>
      <c r="C955" s="37"/>
      <c r="D955" s="37">
        <v>3.0</v>
      </c>
      <c r="E955" s="37"/>
      <c r="F955" s="37">
        <v>3.0</v>
      </c>
      <c r="G955" s="37"/>
    </row>
    <row r="956" ht="15.75" customHeight="1">
      <c r="A956" s="11" t="s">
        <v>2378</v>
      </c>
      <c r="B956" s="37"/>
      <c r="C956" s="37">
        <v>1.0</v>
      </c>
      <c r="D956" s="37">
        <v>2.0</v>
      </c>
      <c r="E956" s="37"/>
      <c r="F956" s="37">
        <v>3.0</v>
      </c>
      <c r="G956" s="37"/>
    </row>
    <row r="957" ht="15.75" customHeight="1">
      <c r="A957" s="11" t="s">
        <v>2379</v>
      </c>
      <c r="B957" s="37"/>
      <c r="C957" s="37">
        <v>2.0</v>
      </c>
      <c r="D957" s="37">
        <v>1.0</v>
      </c>
      <c r="E957" s="37"/>
      <c r="F957" s="37">
        <v>3.0</v>
      </c>
      <c r="G957" s="37"/>
    </row>
    <row r="958" ht="15.75" customHeight="1">
      <c r="A958" s="11" t="s">
        <v>2380</v>
      </c>
      <c r="B958" s="37"/>
      <c r="C958" s="37"/>
      <c r="D958" s="37">
        <v>1.0</v>
      </c>
      <c r="E958" s="37">
        <v>2.0</v>
      </c>
      <c r="F958" s="37">
        <v>3.0</v>
      </c>
      <c r="G958" s="37"/>
    </row>
    <row r="959" ht="15.75" customHeight="1">
      <c r="A959" s="11" t="s">
        <v>2381</v>
      </c>
      <c r="B959" s="37"/>
      <c r="C959" s="37"/>
      <c r="D959" s="37">
        <v>3.0</v>
      </c>
      <c r="E959" s="37"/>
      <c r="F959" s="37">
        <v>3.0</v>
      </c>
      <c r="G959" s="37"/>
    </row>
    <row r="960" ht="15.75" customHeight="1">
      <c r="A960" s="11" t="s">
        <v>2382</v>
      </c>
      <c r="B960" s="37">
        <v>1.0</v>
      </c>
      <c r="C960" s="37">
        <v>2.0</v>
      </c>
      <c r="D960" s="37"/>
      <c r="E960" s="37"/>
      <c r="F960" s="37">
        <v>3.0</v>
      </c>
      <c r="G960" s="37"/>
    </row>
    <row r="961" ht="15.75" customHeight="1">
      <c r="A961" s="11" t="s">
        <v>2383</v>
      </c>
      <c r="B961" s="37"/>
      <c r="C961" s="37"/>
      <c r="D961" s="37">
        <v>3.0</v>
      </c>
      <c r="E961" s="37"/>
      <c r="F961" s="37">
        <v>3.0</v>
      </c>
      <c r="G961" s="37"/>
    </row>
    <row r="962" ht="15.75" customHeight="1">
      <c r="A962" s="11" t="s">
        <v>2384</v>
      </c>
      <c r="B962" s="37"/>
      <c r="C962" s="37"/>
      <c r="D962" s="37">
        <v>3.0</v>
      </c>
      <c r="E962" s="37"/>
      <c r="F962" s="37">
        <v>3.0</v>
      </c>
      <c r="G962" s="37"/>
    </row>
    <row r="963" ht="15.75" customHeight="1">
      <c r="A963" s="11" t="s">
        <v>2385</v>
      </c>
      <c r="B963" s="37"/>
      <c r="C963" s="37">
        <v>3.0</v>
      </c>
      <c r="D963" s="37"/>
      <c r="E963" s="37"/>
      <c r="F963" s="37">
        <v>3.0</v>
      </c>
      <c r="G963" s="37"/>
    </row>
    <row r="964" ht="15.75" customHeight="1">
      <c r="A964" s="11" t="s">
        <v>2386</v>
      </c>
      <c r="B964" s="37"/>
      <c r="C964" s="37"/>
      <c r="D964" s="37">
        <v>3.0</v>
      </c>
      <c r="E964" s="37"/>
      <c r="F964" s="37">
        <v>3.0</v>
      </c>
      <c r="G964" s="37"/>
    </row>
    <row r="965" ht="15.75" customHeight="1">
      <c r="A965" s="11" t="s">
        <v>2387</v>
      </c>
      <c r="B965" s="37"/>
      <c r="C965" s="37">
        <v>1.0</v>
      </c>
      <c r="D965" s="37">
        <v>2.0</v>
      </c>
      <c r="E965" s="37"/>
      <c r="F965" s="37">
        <v>3.0</v>
      </c>
      <c r="G965" s="37"/>
    </row>
    <row r="966" ht="15.75" customHeight="1">
      <c r="A966" s="11" t="s">
        <v>2388</v>
      </c>
      <c r="B966" s="37"/>
      <c r="C966" s="37">
        <v>1.0</v>
      </c>
      <c r="D966" s="37">
        <v>1.0</v>
      </c>
      <c r="E966" s="37">
        <v>1.0</v>
      </c>
      <c r="F966" s="37">
        <v>3.0</v>
      </c>
      <c r="G966" s="37"/>
    </row>
    <row r="967" ht="15.75" customHeight="1">
      <c r="A967" s="11" t="s">
        <v>2389</v>
      </c>
      <c r="B967" s="37"/>
      <c r="C967" s="37">
        <v>3.0</v>
      </c>
      <c r="D967" s="37"/>
      <c r="E967" s="37"/>
      <c r="F967" s="37">
        <v>3.0</v>
      </c>
      <c r="G967" s="37"/>
    </row>
    <row r="968" ht="15.75" customHeight="1">
      <c r="A968" s="11" t="s">
        <v>2390</v>
      </c>
      <c r="B968" s="37"/>
      <c r="C968" s="37"/>
      <c r="D968" s="37">
        <v>3.0</v>
      </c>
      <c r="E968" s="37"/>
      <c r="F968" s="37">
        <v>3.0</v>
      </c>
      <c r="G968" s="37"/>
    </row>
    <row r="969" ht="15.75" customHeight="1">
      <c r="A969" s="11" t="s">
        <v>2391</v>
      </c>
      <c r="B969" s="37"/>
      <c r="C969" s="37"/>
      <c r="D969" s="37">
        <v>2.0</v>
      </c>
      <c r="E969" s="37"/>
      <c r="F969" s="37">
        <v>2.0</v>
      </c>
      <c r="G969" s="37"/>
    </row>
    <row r="970" ht="15.75" customHeight="1">
      <c r="A970" s="11" t="s">
        <v>2392</v>
      </c>
      <c r="B970" s="37"/>
      <c r="C970" s="37"/>
      <c r="D970" s="37">
        <v>2.0</v>
      </c>
      <c r="E970" s="37"/>
      <c r="F970" s="37">
        <v>2.0</v>
      </c>
      <c r="G970" s="37"/>
    </row>
    <row r="971" ht="15.75" customHeight="1">
      <c r="A971" s="11" t="s">
        <v>2393</v>
      </c>
      <c r="B971" s="37"/>
      <c r="C971" s="37">
        <v>2.0</v>
      </c>
      <c r="D971" s="37"/>
      <c r="E971" s="37"/>
      <c r="F971" s="37">
        <v>2.0</v>
      </c>
      <c r="G971" s="37"/>
    </row>
    <row r="972" ht="15.75" customHeight="1">
      <c r="A972" s="11" t="s">
        <v>2394</v>
      </c>
      <c r="B972" s="37"/>
      <c r="C972" s="37"/>
      <c r="D972" s="37">
        <v>2.0</v>
      </c>
      <c r="E972" s="37"/>
      <c r="F972" s="37">
        <v>2.0</v>
      </c>
      <c r="G972" s="37"/>
    </row>
    <row r="973" ht="15.75" customHeight="1">
      <c r="A973" s="11" t="s">
        <v>2395</v>
      </c>
      <c r="B973" s="37"/>
      <c r="C973" s="37">
        <v>2.0</v>
      </c>
      <c r="D973" s="37"/>
      <c r="E973" s="37"/>
      <c r="F973" s="37">
        <v>2.0</v>
      </c>
      <c r="G973" s="37"/>
    </row>
    <row r="974" ht="15.75" customHeight="1">
      <c r="A974" s="11" t="s">
        <v>2396</v>
      </c>
      <c r="B974" s="37"/>
      <c r="C974" s="37"/>
      <c r="D974" s="37">
        <v>2.0</v>
      </c>
      <c r="E974" s="37"/>
      <c r="F974" s="37">
        <v>2.0</v>
      </c>
      <c r="G974" s="37"/>
    </row>
    <row r="975" ht="15.75" customHeight="1">
      <c r="A975" s="11" t="s">
        <v>2397</v>
      </c>
      <c r="B975" s="37"/>
      <c r="C975" s="37"/>
      <c r="D975" s="37"/>
      <c r="E975" s="37">
        <v>2.0</v>
      </c>
      <c r="F975" s="37">
        <v>2.0</v>
      </c>
      <c r="G975" s="37"/>
    </row>
    <row r="976" ht="15.75" customHeight="1">
      <c r="A976" s="11" t="s">
        <v>2398</v>
      </c>
      <c r="B976" s="37"/>
      <c r="C976" s="37"/>
      <c r="D976" s="37">
        <v>1.0</v>
      </c>
      <c r="E976" s="37">
        <v>1.0</v>
      </c>
      <c r="F976" s="37">
        <v>2.0</v>
      </c>
      <c r="G976" s="37"/>
    </row>
    <row r="977" ht="15.75" customHeight="1">
      <c r="A977" s="11" t="s">
        <v>2399</v>
      </c>
      <c r="B977" s="37"/>
      <c r="C977" s="37"/>
      <c r="D977" s="37">
        <v>2.0</v>
      </c>
      <c r="E977" s="37"/>
      <c r="F977" s="37">
        <v>2.0</v>
      </c>
      <c r="G977" s="37"/>
    </row>
    <row r="978" ht="15.75" customHeight="1">
      <c r="A978" s="11" t="s">
        <v>2400</v>
      </c>
      <c r="B978" s="37"/>
      <c r="C978" s="37"/>
      <c r="D978" s="37">
        <v>2.0</v>
      </c>
      <c r="E978" s="37"/>
      <c r="F978" s="37">
        <v>2.0</v>
      </c>
      <c r="G978" s="37"/>
    </row>
    <row r="979" ht="15.75" customHeight="1">
      <c r="A979" s="11" t="s">
        <v>2401</v>
      </c>
      <c r="B979" s="37"/>
      <c r="C979" s="37"/>
      <c r="D979" s="37">
        <v>2.0</v>
      </c>
      <c r="E979" s="37"/>
      <c r="F979" s="37">
        <v>2.0</v>
      </c>
      <c r="G979" s="37"/>
    </row>
    <row r="980" ht="15.75" customHeight="1">
      <c r="A980" s="11" t="s">
        <v>2402</v>
      </c>
      <c r="B980" s="37"/>
      <c r="C980" s="37"/>
      <c r="D980" s="37">
        <v>2.0</v>
      </c>
      <c r="E980" s="37"/>
      <c r="F980" s="37">
        <v>2.0</v>
      </c>
      <c r="G980" s="37"/>
    </row>
    <row r="981" ht="15.75" customHeight="1">
      <c r="A981" s="11" t="s">
        <v>2403</v>
      </c>
      <c r="B981" s="37"/>
      <c r="C981" s="37"/>
      <c r="D981" s="37">
        <v>2.0</v>
      </c>
      <c r="E981" s="37"/>
      <c r="F981" s="37">
        <v>2.0</v>
      </c>
      <c r="G981" s="37"/>
    </row>
    <row r="982" ht="15.75" customHeight="1">
      <c r="A982" s="11" t="s">
        <v>2404</v>
      </c>
      <c r="B982" s="37"/>
      <c r="C982" s="37"/>
      <c r="D982" s="37">
        <v>2.0</v>
      </c>
      <c r="E982" s="37"/>
      <c r="F982" s="37">
        <v>2.0</v>
      </c>
      <c r="G982" s="37"/>
    </row>
    <row r="983" ht="15.75" customHeight="1">
      <c r="A983" s="11" t="s">
        <v>2405</v>
      </c>
      <c r="B983" s="37"/>
      <c r="C983" s="37"/>
      <c r="D983" s="37"/>
      <c r="E983" s="37">
        <v>2.0</v>
      </c>
      <c r="F983" s="37">
        <v>2.0</v>
      </c>
      <c r="G983" s="37"/>
    </row>
    <row r="984" ht="15.75" customHeight="1">
      <c r="A984" s="11" t="s">
        <v>2406</v>
      </c>
      <c r="B984" s="37"/>
      <c r="C984" s="37"/>
      <c r="D984" s="37">
        <v>2.0</v>
      </c>
      <c r="E984" s="37"/>
      <c r="F984" s="37">
        <v>2.0</v>
      </c>
      <c r="G984" s="37"/>
    </row>
    <row r="985" ht="15.75" customHeight="1">
      <c r="A985" s="11" t="s">
        <v>2407</v>
      </c>
      <c r="B985" s="37"/>
      <c r="C985" s="37">
        <v>1.0</v>
      </c>
      <c r="D985" s="37">
        <v>1.0</v>
      </c>
      <c r="E985" s="37"/>
      <c r="F985" s="37">
        <v>2.0</v>
      </c>
      <c r="G985" s="37"/>
    </row>
    <row r="986" ht="15.75" customHeight="1">
      <c r="A986" s="11" t="s">
        <v>2408</v>
      </c>
      <c r="B986" s="37"/>
      <c r="C986" s="37">
        <v>1.0</v>
      </c>
      <c r="D986" s="37"/>
      <c r="E986" s="37">
        <v>1.0</v>
      </c>
      <c r="F986" s="37">
        <v>2.0</v>
      </c>
      <c r="G986" s="37"/>
    </row>
    <row r="987" ht="15.75" customHeight="1">
      <c r="A987" s="11" t="s">
        <v>2409</v>
      </c>
      <c r="B987" s="37"/>
      <c r="C987" s="37"/>
      <c r="D987" s="37">
        <v>2.0</v>
      </c>
      <c r="E987" s="37"/>
      <c r="F987" s="37">
        <v>2.0</v>
      </c>
      <c r="G987" s="37"/>
    </row>
    <row r="988" ht="15.75" customHeight="1">
      <c r="A988" s="11" t="s">
        <v>2410</v>
      </c>
      <c r="B988" s="37"/>
      <c r="C988" s="37"/>
      <c r="D988" s="37">
        <v>1.0</v>
      </c>
      <c r="E988" s="37">
        <v>1.0</v>
      </c>
      <c r="F988" s="37">
        <v>2.0</v>
      </c>
      <c r="G988" s="37"/>
    </row>
    <row r="989" ht="15.75" customHeight="1">
      <c r="A989" s="11" t="s">
        <v>2411</v>
      </c>
      <c r="B989" s="37"/>
      <c r="C989" s="37"/>
      <c r="D989" s="37">
        <v>2.0</v>
      </c>
      <c r="E989" s="37"/>
      <c r="F989" s="37">
        <v>2.0</v>
      </c>
      <c r="G989" s="37"/>
    </row>
    <row r="990" ht="15.75" customHeight="1">
      <c r="A990" s="11" t="s">
        <v>2412</v>
      </c>
      <c r="B990" s="37"/>
      <c r="C990" s="37"/>
      <c r="D990" s="37"/>
      <c r="E990" s="37">
        <v>2.0</v>
      </c>
      <c r="F990" s="37">
        <v>2.0</v>
      </c>
      <c r="G990" s="37"/>
    </row>
    <row r="991" ht="15.75" customHeight="1">
      <c r="A991" s="11" t="s">
        <v>2413</v>
      </c>
      <c r="B991" s="37"/>
      <c r="C991" s="37"/>
      <c r="D991" s="37">
        <v>2.0</v>
      </c>
      <c r="E991" s="37"/>
      <c r="F991" s="37">
        <v>2.0</v>
      </c>
      <c r="G991" s="37"/>
    </row>
    <row r="992" ht="15.75" customHeight="1">
      <c r="A992" s="11" t="s">
        <v>2414</v>
      </c>
      <c r="B992" s="37"/>
      <c r="C992" s="37"/>
      <c r="D992" s="37"/>
      <c r="E992" s="37">
        <v>2.0</v>
      </c>
      <c r="F992" s="37">
        <v>2.0</v>
      </c>
      <c r="G992" s="37"/>
    </row>
    <row r="993" ht="15.75" customHeight="1">
      <c r="A993" s="11" t="s">
        <v>2415</v>
      </c>
      <c r="B993" s="37"/>
      <c r="C993" s="37">
        <v>2.0</v>
      </c>
      <c r="D993" s="37"/>
      <c r="E993" s="37"/>
      <c r="F993" s="37">
        <v>2.0</v>
      </c>
      <c r="G993" s="37"/>
    </row>
    <row r="994" ht="15.75" customHeight="1">
      <c r="A994" s="11" t="s">
        <v>2416</v>
      </c>
      <c r="B994" s="37"/>
      <c r="C994" s="37">
        <v>1.0</v>
      </c>
      <c r="D994" s="37">
        <v>1.0</v>
      </c>
      <c r="E994" s="37"/>
      <c r="F994" s="37">
        <v>2.0</v>
      </c>
      <c r="G994" s="37"/>
    </row>
    <row r="995" ht="15.75" customHeight="1">
      <c r="A995" s="11" t="s">
        <v>2417</v>
      </c>
      <c r="B995" s="37"/>
      <c r="C995" s="37"/>
      <c r="D995" s="37">
        <v>1.0</v>
      </c>
      <c r="E995" s="37">
        <v>1.0</v>
      </c>
      <c r="F995" s="37">
        <v>2.0</v>
      </c>
      <c r="G995" s="37"/>
    </row>
    <row r="996" ht="15.75" customHeight="1">
      <c r="A996" s="11" t="s">
        <v>2418</v>
      </c>
      <c r="B996" s="37"/>
      <c r="C996" s="37"/>
      <c r="D996" s="37">
        <v>1.0</v>
      </c>
      <c r="E996" s="37">
        <v>1.0</v>
      </c>
      <c r="F996" s="37">
        <v>2.0</v>
      </c>
      <c r="G996" s="37"/>
    </row>
    <row r="997" ht="15.75" customHeight="1">
      <c r="A997" s="11" t="s">
        <v>2419</v>
      </c>
      <c r="B997" s="37"/>
      <c r="C997" s="37"/>
      <c r="D997" s="37">
        <v>2.0</v>
      </c>
      <c r="E997" s="37"/>
      <c r="F997" s="37">
        <v>2.0</v>
      </c>
      <c r="G997" s="37"/>
    </row>
    <row r="998" ht="15.75" customHeight="1">
      <c r="A998" s="11" t="s">
        <v>2420</v>
      </c>
      <c r="B998" s="37"/>
      <c r="C998" s="37">
        <v>2.0</v>
      </c>
      <c r="D998" s="37"/>
      <c r="E998" s="37"/>
      <c r="F998" s="37">
        <v>2.0</v>
      </c>
      <c r="G998" s="37"/>
    </row>
    <row r="999" ht="15.75" customHeight="1">
      <c r="A999" s="11" t="s">
        <v>2421</v>
      </c>
      <c r="B999" s="37"/>
      <c r="C999" s="37">
        <v>2.0</v>
      </c>
      <c r="D999" s="37"/>
      <c r="E999" s="37"/>
      <c r="F999" s="37">
        <v>2.0</v>
      </c>
      <c r="G999" s="37"/>
    </row>
    <row r="1000" ht="15.75" customHeight="1">
      <c r="A1000" s="11" t="s">
        <v>2422</v>
      </c>
      <c r="B1000" s="37"/>
      <c r="C1000" s="37"/>
      <c r="D1000" s="37">
        <v>2.0</v>
      </c>
      <c r="E1000" s="37"/>
      <c r="F1000" s="37">
        <v>2.0</v>
      </c>
      <c r="G1000" s="37"/>
    </row>
    <row r="1001" ht="15.75" customHeight="1">
      <c r="A1001" s="11" t="s">
        <v>2423</v>
      </c>
      <c r="B1001" s="37"/>
      <c r="C1001" s="37">
        <v>1.0</v>
      </c>
      <c r="D1001" s="37"/>
      <c r="E1001" s="37">
        <v>1.0</v>
      </c>
      <c r="F1001" s="37">
        <v>2.0</v>
      </c>
      <c r="G1001" s="37"/>
    </row>
    <row r="1002" ht="15.75" customHeight="1">
      <c r="A1002" s="11" t="s">
        <v>2424</v>
      </c>
      <c r="B1002" s="37"/>
      <c r="C1002" s="37"/>
      <c r="D1002" s="37">
        <v>2.0</v>
      </c>
      <c r="E1002" s="37"/>
      <c r="F1002" s="37">
        <v>2.0</v>
      </c>
      <c r="G1002" s="37"/>
    </row>
    <row r="1003" ht="15.75" customHeight="1">
      <c r="A1003" s="11" t="s">
        <v>2425</v>
      </c>
      <c r="B1003" s="37"/>
      <c r="C1003" s="37"/>
      <c r="D1003" s="37">
        <v>2.0</v>
      </c>
      <c r="E1003" s="37"/>
      <c r="F1003" s="37">
        <v>2.0</v>
      </c>
      <c r="G1003" s="37"/>
    </row>
    <row r="1004" ht="15.75" customHeight="1">
      <c r="A1004" s="11" t="s">
        <v>2426</v>
      </c>
      <c r="B1004" s="37"/>
      <c r="C1004" s="37"/>
      <c r="D1004" s="37">
        <v>2.0</v>
      </c>
      <c r="E1004" s="37"/>
      <c r="F1004" s="37">
        <v>2.0</v>
      </c>
      <c r="G1004" s="37"/>
    </row>
    <row r="1005" ht="15.75" customHeight="1">
      <c r="A1005" s="11" t="s">
        <v>2427</v>
      </c>
      <c r="B1005" s="37"/>
      <c r="C1005" s="37"/>
      <c r="D1005" s="37">
        <v>2.0</v>
      </c>
      <c r="E1005" s="37"/>
      <c r="F1005" s="37">
        <v>2.0</v>
      </c>
      <c r="G1005" s="37"/>
    </row>
    <row r="1006" ht="15.75" customHeight="1">
      <c r="A1006" s="11" t="s">
        <v>2428</v>
      </c>
      <c r="B1006" s="37"/>
      <c r="C1006" s="37"/>
      <c r="D1006" s="37">
        <v>2.0</v>
      </c>
      <c r="E1006" s="37"/>
      <c r="F1006" s="37">
        <v>2.0</v>
      </c>
      <c r="G1006" s="37"/>
    </row>
    <row r="1007" ht="15.75" customHeight="1">
      <c r="A1007" s="11" t="s">
        <v>2429</v>
      </c>
      <c r="B1007" s="37"/>
      <c r="C1007" s="37">
        <v>2.0</v>
      </c>
      <c r="D1007" s="37"/>
      <c r="E1007" s="37"/>
      <c r="F1007" s="37">
        <v>2.0</v>
      </c>
      <c r="G1007" s="37"/>
    </row>
    <row r="1008" ht="15.75" customHeight="1">
      <c r="A1008" s="11" t="s">
        <v>2430</v>
      </c>
      <c r="B1008" s="37"/>
      <c r="C1008" s="37"/>
      <c r="D1008" s="37">
        <v>1.0</v>
      </c>
      <c r="E1008" s="37"/>
      <c r="F1008" s="37">
        <v>1.0</v>
      </c>
      <c r="G1008" s="37"/>
    </row>
    <row r="1009" ht="15.75" customHeight="1">
      <c r="A1009" s="11" t="s">
        <v>2431</v>
      </c>
      <c r="B1009" s="37"/>
      <c r="C1009" s="37"/>
      <c r="D1009" s="37">
        <v>1.0</v>
      </c>
      <c r="E1009" s="37"/>
      <c r="F1009" s="37">
        <v>1.0</v>
      </c>
      <c r="G1009" s="37"/>
    </row>
    <row r="1010" ht="15.75" customHeight="1">
      <c r="A1010" s="11" t="s">
        <v>2432</v>
      </c>
      <c r="B1010" s="37"/>
      <c r="C1010" s="37"/>
      <c r="D1010" s="37">
        <v>1.0</v>
      </c>
      <c r="E1010" s="37"/>
      <c r="F1010" s="37">
        <v>1.0</v>
      </c>
      <c r="G1010" s="37"/>
    </row>
    <row r="1011" ht="15.75" customHeight="1">
      <c r="A1011" s="11" t="s">
        <v>2433</v>
      </c>
      <c r="B1011" s="37"/>
      <c r="C1011" s="37">
        <v>1.0</v>
      </c>
      <c r="D1011" s="37"/>
      <c r="E1011" s="37"/>
      <c r="F1011" s="37">
        <v>1.0</v>
      </c>
      <c r="G1011" s="37"/>
    </row>
    <row r="1012" ht="15.75" customHeight="1">
      <c r="A1012" s="11" t="s">
        <v>2434</v>
      </c>
      <c r="B1012" s="37"/>
      <c r="C1012" s="37">
        <v>1.0</v>
      </c>
      <c r="D1012" s="37"/>
      <c r="E1012" s="37"/>
      <c r="F1012" s="37">
        <v>1.0</v>
      </c>
      <c r="G1012" s="37"/>
    </row>
    <row r="1013" ht="15.75" customHeight="1">
      <c r="A1013" s="11" t="s">
        <v>2435</v>
      </c>
      <c r="B1013" s="37"/>
      <c r="C1013" s="37"/>
      <c r="D1013" s="37"/>
      <c r="E1013" s="37">
        <v>1.0</v>
      </c>
      <c r="F1013" s="37">
        <v>1.0</v>
      </c>
      <c r="G1013" s="37"/>
    </row>
    <row r="1014" ht="15.75" customHeight="1">
      <c r="A1014" s="11" t="s">
        <v>2436</v>
      </c>
      <c r="B1014" s="37"/>
      <c r="C1014" s="37"/>
      <c r="D1014" s="37">
        <v>1.0</v>
      </c>
      <c r="E1014" s="37"/>
      <c r="F1014" s="37">
        <v>1.0</v>
      </c>
      <c r="G1014" s="37"/>
    </row>
    <row r="1015" ht="15.75" customHeight="1">
      <c r="A1015" s="11" t="s">
        <v>2437</v>
      </c>
      <c r="B1015" s="37"/>
      <c r="C1015" s="37"/>
      <c r="D1015" s="37">
        <v>1.0</v>
      </c>
      <c r="E1015" s="37"/>
      <c r="F1015" s="37">
        <v>1.0</v>
      </c>
      <c r="G1015" s="37"/>
    </row>
    <row r="1016" ht="15.75" customHeight="1">
      <c r="A1016" s="11" t="s">
        <v>2438</v>
      </c>
      <c r="B1016" s="37"/>
      <c r="C1016" s="37">
        <v>1.0</v>
      </c>
      <c r="D1016" s="37"/>
      <c r="E1016" s="37"/>
      <c r="F1016" s="37">
        <v>1.0</v>
      </c>
      <c r="G1016" s="37"/>
    </row>
    <row r="1017" ht="15.75" customHeight="1">
      <c r="A1017" s="11" t="s">
        <v>2439</v>
      </c>
      <c r="B1017" s="37"/>
      <c r="C1017" s="37">
        <v>1.0</v>
      </c>
      <c r="D1017" s="37"/>
      <c r="E1017" s="37"/>
      <c r="F1017" s="37">
        <v>1.0</v>
      </c>
      <c r="G1017" s="37"/>
    </row>
    <row r="1018" ht="15.75" customHeight="1">
      <c r="A1018" s="11" t="s">
        <v>2440</v>
      </c>
      <c r="B1018" s="37"/>
      <c r="C1018" s="37"/>
      <c r="D1018" s="37">
        <v>1.0</v>
      </c>
      <c r="E1018" s="37"/>
      <c r="F1018" s="37">
        <v>1.0</v>
      </c>
      <c r="G1018" s="37"/>
    </row>
    <row r="1019" ht="15.75" customHeight="1">
      <c r="A1019" s="11" t="s">
        <v>2441</v>
      </c>
      <c r="B1019" s="37"/>
      <c r="C1019" s="37"/>
      <c r="D1019" s="37">
        <v>1.0</v>
      </c>
      <c r="E1019" s="37"/>
      <c r="F1019" s="37">
        <v>1.0</v>
      </c>
      <c r="G1019" s="37"/>
    </row>
    <row r="1020" ht="15.75" customHeight="1">
      <c r="A1020" s="11" t="s">
        <v>2442</v>
      </c>
      <c r="B1020" s="37"/>
      <c r="C1020" s="37">
        <v>1.0</v>
      </c>
      <c r="D1020" s="37"/>
      <c r="E1020" s="37"/>
      <c r="F1020" s="37">
        <v>1.0</v>
      </c>
      <c r="G1020" s="37"/>
    </row>
    <row r="1021" ht="15.75" customHeight="1">
      <c r="A1021" s="11" t="s">
        <v>2443</v>
      </c>
      <c r="B1021" s="37"/>
      <c r="C1021" s="37"/>
      <c r="D1021" s="37">
        <v>1.0</v>
      </c>
      <c r="E1021" s="37"/>
      <c r="F1021" s="37">
        <v>1.0</v>
      </c>
      <c r="G1021" s="37"/>
    </row>
    <row r="1022" ht="15.75" customHeight="1">
      <c r="A1022" s="11" t="s">
        <v>2444</v>
      </c>
      <c r="B1022" s="37"/>
      <c r="C1022" s="37"/>
      <c r="D1022" s="37">
        <v>1.0</v>
      </c>
      <c r="E1022" s="37"/>
      <c r="F1022" s="37">
        <v>1.0</v>
      </c>
      <c r="G1022" s="37"/>
    </row>
    <row r="1023" ht="15.75" customHeight="1">
      <c r="A1023" s="11" t="s">
        <v>2445</v>
      </c>
      <c r="B1023" s="37"/>
      <c r="C1023" s="37">
        <v>1.0</v>
      </c>
      <c r="D1023" s="37"/>
      <c r="E1023" s="37"/>
      <c r="F1023" s="37">
        <v>1.0</v>
      </c>
      <c r="G1023" s="37"/>
    </row>
    <row r="1024" ht="15.75" customHeight="1">
      <c r="A1024" s="11" t="s">
        <v>2446</v>
      </c>
      <c r="B1024" s="37"/>
      <c r="C1024" s="37"/>
      <c r="D1024" s="37">
        <v>1.0</v>
      </c>
      <c r="E1024" s="37"/>
      <c r="F1024" s="37">
        <v>1.0</v>
      </c>
      <c r="G1024" s="37"/>
    </row>
    <row r="1025" ht="15.75" customHeight="1">
      <c r="A1025" s="11" t="s">
        <v>2447</v>
      </c>
      <c r="B1025" s="37"/>
      <c r="C1025" s="37"/>
      <c r="D1025" s="37">
        <v>1.0</v>
      </c>
      <c r="E1025" s="37"/>
      <c r="F1025" s="37">
        <v>1.0</v>
      </c>
      <c r="G1025" s="37"/>
    </row>
    <row r="1026" ht="15.75" customHeight="1">
      <c r="A1026" s="11" t="s">
        <v>2448</v>
      </c>
      <c r="B1026" s="37"/>
      <c r="C1026" s="37">
        <v>1.0</v>
      </c>
      <c r="D1026" s="37"/>
      <c r="E1026" s="37"/>
      <c r="F1026" s="37">
        <v>1.0</v>
      </c>
      <c r="G1026" s="37"/>
    </row>
    <row r="1027" ht="15.75" customHeight="1">
      <c r="A1027" s="11" t="s">
        <v>2449</v>
      </c>
      <c r="B1027" s="37"/>
      <c r="C1027" s="37"/>
      <c r="D1027" s="37">
        <v>1.0</v>
      </c>
      <c r="E1027" s="37"/>
      <c r="F1027" s="37">
        <v>1.0</v>
      </c>
      <c r="G1027" s="37"/>
    </row>
    <row r="1028" ht="15.75" customHeight="1">
      <c r="A1028" s="11" t="s">
        <v>2450</v>
      </c>
      <c r="B1028" s="37"/>
      <c r="C1028" s="37"/>
      <c r="D1028" s="37">
        <v>1.0</v>
      </c>
      <c r="E1028" s="37"/>
      <c r="F1028" s="37">
        <v>1.0</v>
      </c>
      <c r="G1028" s="37"/>
    </row>
    <row r="1029" ht="15.75" customHeight="1">
      <c r="A1029" s="11" t="s">
        <v>2451</v>
      </c>
      <c r="B1029" s="37"/>
      <c r="C1029" s="37">
        <v>1.0</v>
      </c>
      <c r="D1029" s="37"/>
      <c r="E1029" s="37"/>
      <c r="F1029" s="37">
        <v>1.0</v>
      </c>
      <c r="G1029" s="37"/>
    </row>
    <row r="1030" ht="15.75" customHeight="1">
      <c r="A1030" s="11" t="s">
        <v>2452</v>
      </c>
      <c r="B1030" s="37"/>
      <c r="C1030" s="37">
        <v>1.0</v>
      </c>
      <c r="D1030" s="37"/>
      <c r="E1030" s="37"/>
      <c r="F1030" s="37">
        <v>1.0</v>
      </c>
      <c r="G1030" s="37"/>
    </row>
    <row r="1031" ht="15.75" customHeight="1">
      <c r="A1031" s="11" t="s">
        <v>2453</v>
      </c>
      <c r="B1031" s="37"/>
      <c r="C1031" s="37">
        <v>1.0</v>
      </c>
      <c r="D1031" s="37"/>
      <c r="E1031" s="37"/>
      <c r="F1031" s="37">
        <v>1.0</v>
      </c>
      <c r="G1031" s="37"/>
    </row>
    <row r="1032" ht="15.75" customHeight="1">
      <c r="A1032" s="11" t="s">
        <v>2454</v>
      </c>
      <c r="B1032" s="37"/>
      <c r="C1032" s="37"/>
      <c r="D1032" s="37"/>
      <c r="E1032" s="37">
        <v>1.0</v>
      </c>
      <c r="F1032" s="37">
        <v>1.0</v>
      </c>
      <c r="G1032" s="37"/>
    </row>
    <row r="1033" ht="15.75" customHeight="1">
      <c r="A1033" s="11" t="s">
        <v>2455</v>
      </c>
      <c r="B1033" s="37"/>
      <c r="C1033" s="37">
        <v>1.0</v>
      </c>
      <c r="D1033" s="37"/>
      <c r="E1033" s="37"/>
      <c r="F1033" s="37">
        <v>1.0</v>
      </c>
      <c r="G1033" s="37"/>
    </row>
    <row r="1034" ht="15.75" customHeight="1">
      <c r="A1034" s="11" t="s">
        <v>2456</v>
      </c>
      <c r="B1034" s="37"/>
      <c r="C1034" s="37"/>
      <c r="D1034" s="37"/>
      <c r="E1034" s="37">
        <v>1.0</v>
      </c>
      <c r="F1034" s="37">
        <v>1.0</v>
      </c>
      <c r="G1034" s="37"/>
    </row>
    <row r="1035" ht="15.75" customHeight="1">
      <c r="A1035" s="11" t="s">
        <v>2457</v>
      </c>
      <c r="B1035" s="37"/>
      <c r="C1035" s="37"/>
      <c r="D1035" s="37">
        <v>1.0</v>
      </c>
      <c r="E1035" s="37"/>
      <c r="F1035" s="37">
        <v>1.0</v>
      </c>
      <c r="G1035" s="37"/>
    </row>
    <row r="1036" ht="15.75" customHeight="1">
      <c r="A1036" s="11" t="s">
        <v>2458</v>
      </c>
      <c r="B1036" s="37"/>
      <c r="C1036" s="37">
        <v>1.0</v>
      </c>
      <c r="D1036" s="37"/>
      <c r="E1036" s="37"/>
      <c r="F1036" s="37">
        <v>1.0</v>
      </c>
      <c r="G1036" s="37"/>
    </row>
    <row r="1037" ht="15.75" customHeight="1">
      <c r="A1037" s="11" t="s">
        <v>2459</v>
      </c>
      <c r="B1037" s="37"/>
      <c r="C1037" s="37"/>
      <c r="D1037" s="37">
        <v>1.0</v>
      </c>
      <c r="E1037" s="37"/>
      <c r="F1037" s="37">
        <v>1.0</v>
      </c>
      <c r="G1037" s="37"/>
    </row>
    <row r="1038" ht="15.75" customHeight="1">
      <c r="A1038" s="11" t="s">
        <v>2460</v>
      </c>
      <c r="B1038" s="37"/>
      <c r="C1038" s="37">
        <v>1.0</v>
      </c>
      <c r="D1038" s="37"/>
      <c r="E1038" s="37"/>
      <c r="F1038" s="37">
        <v>1.0</v>
      </c>
      <c r="G1038" s="37"/>
    </row>
    <row r="1039" ht="15.75" customHeight="1">
      <c r="A1039" s="11" t="s">
        <v>2461</v>
      </c>
      <c r="B1039" s="37"/>
      <c r="C1039" s="37"/>
      <c r="D1039" s="37">
        <v>1.0</v>
      </c>
      <c r="E1039" s="37"/>
      <c r="F1039" s="37">
        <v>1.0</v>
      </c>
      <c r="G1039" s="37"/>
    </row>
    <row r="1040" ht="15.75" customHeight="1">
      <c r="A1040" s="11" t="s">
        <v>2462</v>
      </c>
      <c r="B1040" s="37"/>
      <c r="C1040" s="37"/>
      <c r="D1040" s="37"/>
      <c r="E1040" s="37">
        <v>1.0</v>
      </c>
      <c r="F1040" s="37">
        <v>1.0</v>
      </c>
      <c r="G1040" s="37"/>
    </row>
    <row r="1041" ht="15.75" customHeight="1">
      <c r="A1041" s="11" t="s">
        <v>2463</v>
      </c>
      <c r="B1041" s="37"/>
      <c r="C1041" s="37"/>
      <c r="D1041" s="37">
        <v>1.0</v>
      </c>
      <c r="E1041" s="37"/>
      <c r="F1041" s="37">
        <v>1.0</v>
      </c>
      <c r="G1041" s="37"/>
    </row>
    <row r="1042" ht="15.75" customHeight="1">
      <c r="A1042" s="11" t="s">
        <v>2464</v>
      </c>
      <c r="B1042" s="37"/>
      <c r="C1042" s="37"/>
      <c r="D1042" s="37">
        <v>1.0</v>
      </c>
      <c r="E1042" s="37"/>
      <c r="F1042" s="37">
        <v>1.0</v>
      </c>
      <c r="G1042" s="37"/>
    </row>
    <row r="1043" ht="15.75" customHeight="1">
      <c r="A1043" s="11" t="s">
        <v>2465</v>
      </c>
      <c r="B1043" s="37"/>
      <c r="C1043" s="37"/>
      <c r="D1043" s="37"/>
      <c r="E1043" s="37">
        <v>1.0</v>
      </c>
      <c r="F1043" s="37">
        <v>1.0</v>
      </c>
      <c r="G1043" s="37"/>
    </row>
    <row r="1044" ht="15.75" customHeight="1">
      <c r="A1044" s="11" t="s">
        <v>2466</v>
      </c>
      <c r="B1044" s="37"/>
      <c r="C1044" s="37"/>
      <c r="D1044" s="37"/>
      <c r="E1044" s="37">
        <v>1.0</v>
      </c>
      <c r="F1044" s="37">
        <v>1.0</v>
      </c>
      <c r="G1044" s="37"/>
    </row>
    <row r="1045" ht="15.75" customHeight="1">
      <c r="A1045" s="11" t="s">
        <v>2467</v>
      </c>
      <c r="B1045" s="37"/>
      <c r="C1045" s="37">
        <v>1.0</v>
      </c>
      <c r="D1045" s="37"/>
      <c r="E1045" s="37"/>
      <c r="F1045" s="37">
        <v>1.0</v>
      </c>
      <c r="G1045" s="37"/>
    </row>
    <row r="1046" ht="15.75" customHeight="1">
      <c r="A1046" s="11" t="s">
        <v>2468</v>
      </c>
      <c r="B1046" s="37"/>
      <c r="C1046" s="37"/>
      <c r="D1046" s="37">
        <v>1.0</v>
      </c>
      <c r="E1046" s="37"/>
      <c r="F1046" s="37">
        <v>1.0</v>
      </c>
      <c r="G1046" s="37"/>
    </row>
    <row r="1047" ht="15.75" customHeight="1">
      <c r="A1047" s="11" t="s">
        <v>2469</v>
      </c>
      <c r="B1047" s="37"/>
      <c r="C1047" s="37"/>
      <c r="D1047" s="37"/>
      <c r="E1047" s="37">
        <v>1.0</v>
      </c>
      <c r="F1047" s="37">
        <v>1.0</v>
      </c>
      <c r="G1047" s="37"/>
    </row>
    <row r="1048" ht="15.75" customHeight="1">
      <c r="A1048" s="11" t="s">
        <v>2470</v>
      </c>
      <c r="B1048" s="37"/>
      <c r="C1048" s="37"/>
      <c r="D1048" s="37">
        <v>1.0</v>
      </c>
      <c r="E1048" s="37"/>
      <c r="F1048" s="37">
        <v>1.0</v>
      </c>
      <c r="G1048" s="37"/>
    </row>
    <row r="1049" ht="15.75" customHeight="1">
      <c r="A1049" s="11" t="s">
        <v>2471</v>
      </c>
      <c r="B1049" s="37"/>
      <c r="C1049" s="37"/>
      <c r="D1049" s="37">
        <v>1.0</v>
      </c>
      <c r="E1049" s="37"/>
      <c r="F1049" s="37">
        <v>1.0</v>
      </c>
      <c r="G1049" s="37"/>
    </row>
    <row r="1050" ht="15.75" customHeight="1">
      <c r="A1050" s="11" t="s">
        <v>2472</v>
      </c>
      <c r="B1050" s="37"/>
      <c r="C1050" s="37">
        <v>1.0</v>
      </c>
      <c r="D1050" s="37"/>
      <c r="E1050" s="37"/>
      <c r="F1050" s="37">
        <v>1.0</v>
      </c>
      <c r="G1050" s="37"/>
    </row>
    <row r="1051" ht="15.75" customHeight="1">
      <c r="A1051" s="11" t="s">
        <v>2473</v>
      </c>
      <c r="B1051" s="37"/>
      <c r="C1051" s="37"/>
      <c r="D1051" s="37">
        <v>1.0</v>
      </c>
      <c r="E1051" s="37"/>
      <c r="F1051" s="37">
        <v>1.0</v>
      </c>
    </row>
    <row r="1052" ht="15.75" customHeight="1">
      <c r="A1052" s="11" t="s">
        <v>2474</v>
      </c>
      <c r="B1052" s="37"/>
      <c r="C1052" s="37"/>
      <c r="D1052" s="37">
        <v>1.0</v>
      </c>
      <c r="E1052" s="37"/>
      <c r="F1052" s="37">
        <v>1.0</v>
      </c>
    </row>
    <row r="1053" ht="15.75" customHeight="1">
      <c r="A1053" s="11" t="s">
        <v>2475</v>
      </c>
      <c r="B1053" s="37"/>
      <c r="C1053" s="37"/>
      <c r="D1053" s="37">
        <v>1.0</v>
      </c>
      <c r="E1053" s="37"/>
      <c r="F1053" s="37">
        <v>1.0</v>
      </c>
    </row>
    <row r="1054" ht="15.75" customHeight="1">
      <c r="A1054" s="11" t="s">
        <v>2476</v>
      </c>
      <c r="B1054" s="37"/>
      <c r="C1054" s="37"/>
      <c r="D1054" s="37">
        <v>1.0</v>
      </c>
      <c r="E1054" s="37"/>
      <c r="F1054" s="37">
        <v>1.0</v>
      </c>
    </row>
    <row r="1055" ht="15.75" customHeight="1">
      <c r="A1055" s="11" t="s">
        <v>2477</v>
      </c>
      <c r="B1055" s="37"/>
      <c r="C1055" s="37">
        <v>1.0</v>
      </c>
      <c r="D1055" s="37"/>
      <c r="E1055" s="37"/>
      <c r="F1055" s="37">
        <v>1.0</v>
      </c>
    </row>
    <row r="1056" ht="15.75" customHeight="1">
      <c r="A1056" s="11" t="s">
        <v>2478</v>
      </c>
      <c r="B1056" s="37"/>
      <c r="C1056" s="37"/>
      <c r="D1056" s="37"/>
      <c r="E1056" s="37">
        <v>1.0</v>
      </c>
      <c r="F1056" s="37">
        <v>1.0</v>
      </c>
    </row>
    <row r="1057" ht="15.75" customHeight="1">
      <c r="A1057" s="11" t="s">
        <v>2479</v>
      </c>
      <c r="B1057" s="37"/>
      <c r="C1057" s="37"/>
      <c r="D1057" s="37">
        <v>1.0</v>
      </c>
      <c r="E1057" s="37"/>
      <c r="F1057" s="37">
        <v>1.0</v>
      </c>
    </row>
    <row r="1058" ht="15.75" customHeight="1">
      <c r="A1058" s="11" t="s">
        <v>2480</v>
      </c>
      <c r="B1058" s="37"/>
      <c r="C1058" s="37"/>
      <c r="D1058" s="37">
        <v>1.0</v>
      </c>
      <c r="E1058" s="37"/>
      <c r="F1058" s="37">
        <v>1.0</v>
      </c>
    </row>
    <row r="1059" ht="15.75" customHeight="1">
      <c r="A1059" s="11" t="s">
        <v>2481</v>
      </c>
      <c r="B1059" s="37"/>
      <c r="C1059" s="37">
        <v>1.0</v>
      </c>
      <c r="D1059" s="37"/>
      <c r="E1059" s="37"/>
      <c r="F1059" s="37">
        <v>1.0</v>
      </c>
    </row>
    <row r="1060" ht="15.75" customHeight="1">
      <c r="A1060" s="11" t="s">
        <v>2482</v>
      </c>
      <c r="B1060" s="37"/>
      <c r="C1060" s="37">
        <v>1.0</v>
      </c>
      <c r="D1060" s="37"/>
      <c r="E1060" s="37"/>
      <c r="F1060" s="37">
        <v>1.0</v>
      </c>
    </row>
    <row r="1061" ht="15.75" customHeight="1">
      <c r="A1061" s="11" t="s">
        <v>2483</v>
      </c>
      <c r="B1061" s="37"/>
      <c r="C1061" s="37"/>
      <c r="D1061" s="37">
        <v>1.0</v>
      </c>
      <c r="E1061" s="37"/>
      <c r="F1061" s="37">
        <v>1.0</v>
      </c>
    </row>
    <row r="1062" ht="15.75" customHeight="1">
      <c r="A1062" s="11" t="s">
        <v>57</v>
      </c>
      <c r="B1062" s="37">
        <v>730946.0</v>
      </c>
      <c r="C1062" s="37">
        <v>2.3736875E7</v>
      </c>
      <c r="D1062" s="37">
        <v>6.0794596E7</v>
      </c>
      <c r="E1062" s="37">
        <v>1.484707E7</v>
      </c>
      <c r="F1062" s="37">
        <v>1.00109487E8</v>
      </c>
    </row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2020-04-28T14:20:06Z</dcterms:created>
  <dc:creator>Lenovo</dc:creator>
</cp:coreProperties>
</file>