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165" windowWidth="10515" windowHeight="10620" firstSheet="1" activeTab="1"/>
  </bookViews>
  <sheets>
    <sheet name="85" sheetId="6" state="hidden" r:id="rId1"/>
    <sheet name="335" sheetId="4" r:id="rId2"/>
    <sheet name="Hoja1" sheetId="1" state="hidden" r:id="rId3"/>
    <sheet name="Hoja2" sheetId="2" state="hidden" r:id="rId4"/>
    <sheet name="Hoja3" sheetId="3" r:id="rId5"/>
  </sheets>
  <calcPr calcId="144525"/>
</workbook>
</file>

<file path=xl/calcChain.xml><?xml version="1.0" encoding="utf-8"?>
<calcChain xmlns="http://schemas.openxmlformats.org/spreadsheetml/2006/main">
  <c r="X22" i="6" l="1"/>
  <c r="X21" i="6"/>
  <c r="X20" i="6"/>
  <c r="X19" i="6"/>
  <c r="X18" i="6"/>
  <c r="X17" i="6"/>
  <c r="Y23" i="6"/>
  <c r="R64" i="6" l="1"/>
  <c r="K64" i="6"/>
  <c r="I64" i="6"/>
  <c r="R85" i="6"/>
  <c r="K85" i="6"/>
  <c r="I85" i="6"/>
  <c r="H85" i="6" s="1"/>
  <c r="R43" i="6"/>
  <c r="N43" i="6"/>
  <c r="K43" i="6"/>
  <c r="I43" i="6"/>
  <c r="R78" i="6"/>
  <c r="K78" i="6"/>
  <c r="N78" i="6" s="1"/>
  <c r="I78" i="6"/>
  <c r="H78" i="6" s="1"/>
  <c r="F78" i="6"/>
  <c r="R77" i="6"/>
  <c r="K77" i="6"/>
  <c r="N77" i="6" s="1"/>
  <c r="I77" i="6"/>
  <c r="H77" i="6" s="1"/>
  <c r="F77" i="6"/>
  <c r="R63" i="6"/>
  <c r="N63" i="6"/>
  <c r="K63" i="6"/>
  <c r="I63" i="6"/>
  <c r="R62" i="6"/>
  <c r="K62" i="6"/>
  <c r="N62" i="6" s="1"/>
  <c r="I62" i="6"/>
  <c r="H62" i="6" s="1"/>
  <c r="F62" i="6"/>
  <c r="R52" i="6"/>
  <c r="N52" i="6"/>
  <c r="K52" i="6"/>
  <c r="I52" i="6"/>
  <c r="R51" i="6"/>
  <c r="K51" i="6"/>
  <c r="I51" i="6"/>
  <c r="H51" i="6" s="1"/>
  <c r="F51" i="6"/>
  <c r="R44" i="6"/>
  <c r="K44" i="6"/>
  <c r="I44" i="6"/>
  <c r="H44" i="6" s="1"/>
  <c r="F44" i="6"/>
  <c r="R10" i="6"/>
  <c r="K10" i="6"/>
  <c r="I10" i="6"/>
  <c r="H10" i="6"/>
  <c r="F10" i="6"/>
  <c r="R14" i="6"/>
  <c r="K14" i="6"/>
  <c r="I14" i="6"/>
  <c r="H14" i="6" s="1"/>
  <c r="R13" i="6"/>
  <c r="K13" i="6"/>
  <c r="I13" i="6"/>
  <c r="R8" i="6"/>
  <c r="K8" i="6"/>
  <c r="I8" i="6"/>
  <c r="H8" i="6" s="1"/>
  <c r="R40" i="6"/>
  <c r="K40" i="6"/>
  <c r="I40" i="6"/>
  <c r="H40" i="6" s="1"/>
  <c r="R50" i="6"/>
  <c r="K50" i="6"/>
  <c r="I50" i="6"/>
  <c r="H50" i="6" s="1"/>
  <c r="R28" i="6"/>
  <c r="K28" i="6"/>
  <c r="N28" i="6" s="1"/>
  <c r="I28" i="6"/>
  <c r="H28" i="6" s="1"/>
  <c r="F28" i="6"/>
  <c r="R27" i="6"/>
  <c r="K27" i="6"/>
  <c r="N27" i="6" s="1"/>
  <c r="I27" i="6"/>
  <c r="H27" i="6"/>
  <c r="F27" i="6"/>
  <c r="R22" i="6"/>
  <c r="K22" i="6"/>
  <c r="N22" i="6" s="1"/>
  <c r="I22" i="6"/>
  <c r="H22" i="6" s="1"/>
  <c r="R29" i="6"/>
  <c r="K29" i="6"/>
  <c r="N29" i="6" s="1"/>
  <c r="I29" i="6"/>
  <c r="H29" i="6"/>
  <c r="F29" i="6"/>
  <c r="R15" i="6"/>
  <c r="K15" i="6"/>
  <c r="N15" i="6" s="1"/>
  <c r="I15" i="6"/>
  <c r="H15" i="6" s="1"/>
  <c r="R25" i="6"/>
  <c r="K25" i="6"/>
  <c r="N25" i="6" s="1"/>
  <c r="I25" i="6"/>
  <c r="H25" i="6" s="1"/>
  <c r="F25" i="6"/>
  <c r="R21" i="6"/>
  <c r="K21" i="6"/>
  <c r="N21" i="6" s="1"/>
  <c r="I21" i="6"/>
  <c r="H21" i="6" s="1"/>
  <c r="R34" i="6"/>
  <c r="K34" i="6"/>
  <c r="N34" i="6" s="1"/>
  <c r="I34" i="6"/>
  <c r="H34" i="6" s="1"/>
  <c r="R23" i="6"/>
  <c r="K23" i="6"/>
  <c r="N23" i="6" s="1"/>
  <c r="I23" i="6"/>
  <c r="H23" i="6" s="1"/>
  <c r="R49" i="6"/>
  <c r="K49" i="6"/>
  <c r="I49" i="6"/>
  <c r="H49" i="6" s="1"/>
  <c r="R36" i="6"/>
  <c r="K36" i="6"/>
  <c r="I36" i="6"/>
  <c r="H36" i="6" s="1"/>
  <c r="R53" i="6"/>
  <c r="K53" i="6"/>
  <c r="I53" i="6"/>
  <c r="H53" i="6" s="1"/>
  <c r="R48" i="6"/>
  <c r="K48" i="6"/>
  <c r="I48" i="6"/>
  <c r="H48" i="6" s="1"/>
  <c r="R76" i="6"/>
  <c r="K76" i="6"/>
  <c r="I76" i="6"/>
  <c r="H76" i="6" s="1"/>
  <c r="F76" i="6"/>
  <c r="R75" i="6"/>
  <c r="K75" i="6"/>
  <c r="I75" i="6"/>
  <c r="R9" i="6"/>
  <c r="K9" i="6"/>
  <c r="I9" i="6"/>
  <c r="H9" i="6" s="1"/>
  <c r="R24" i="6"/>
  <c r="K24" i="6"/>
  <c r="N24" i="6" s="1"/>
  <c r="I24" i="6"/>
  <c r="H24" i="6" s="1"/>
  <c r="F24" i="6"/>
  <c r="R81" i="6"/>
  <c r="K81" i="6"/>
  <c r="N81" i="6" s="1"/>
  <c r="I81" i="6"/>
  <c r="H81" i="6" s="1"/>
  <c r="R74" i="6"/>
  <c r="K74" i="6"/>
  <c r="N74" i="6" s="1"/>
  <c r="I74" i="6"/>
  <c r="H74" i="6" s="1"/>
  <c r="R73" i="6"/>
  <c r="K73" i="6"/>
  <c r="N73" i="6" s="1"/>
  <c r="I73" i="6"/>
  <c r="H73" i="6" s="1"/>
  <c r="R72" i="6"/>
  <c r="K72" i="6"/>
  <c r="N72" i="6" s="1"/>
  <c r="I72" i="6"/>
  <c r="H72" i="6" s="1"/>
  <c r="R71" i="6"/>
  <c r="K71" i="6"/>
  <c r="N71" i="6" s="1"/>
  <c r="I71" i="6"/>
  <c r="H71" i="6" s="1"/>
  <c r="F71" i="6"/>
  <c r="R70" i="6"/>
  <c r="K70" i="6"/>
  <c r="N70" i="6" s="1"/>
  <c r="I70" i="6"/>
  <c r="H70" i="6" s="1"/>
  <c r="K89" i="6"/>
  <c r="N89" i="6" s="1"/>
  <c r="I89" i="6"/>
  <c r="H89" i="6" s="1"/>
  <c r="R69" i="6"/>
  <c r="K69" i="6"/>
  <c r="N69" i="6" s="1"/>
  <c r="I69" i="6"/>
  <c r="H69" i="6" s="1"/>
  <c r="K88" i="6"/>
  <c r="N88" i="6" s="1"/>
  <c r="I88" i="6"/>
  <c r="R32" i="6"/>
  <c r="K32" i="6"/>
  <c r="N32" i="6" s="1"/>
  <c r="I32" i="6"/>
  <c r="H32" i="6" s="1"/>
  <c r="K87" i="6"/>
  <c r="N87" i="6" s="1"/>
  <c r="I87" i="6"/>
  <c r="H87" i="6" s="1"/>
  <c r="R30" i="6"/>
  <c r="K30" i="6"/>
  <c r="N30" i="6" s="1"/>
  <c r="I30" i="6"/>
  <c r="H30" i="6" s="1"/>
  <c r="R38" i="6"/>
  <c r="K38" i="6"/>
  <c r="N38" i="6" s="1"/>
  <c r="I38" i="6"/>
  <c r="H38" i="6" s="1"/>
  <c r="F38" i="6"/>
  <c r="K86" i="6"/>
  <c r="I86" i="6"/>
  <c r="R11" i="6"/>
  <c r="K11" i="6"/>
  <c r="I11" i="6"/>
  <c r="H11" i="6" s="1"/>
  <c r="R7" i="6"/>
  <c r="K7" i="6"/>
  <c r="N7" i="6" s="1"/>
  <c r="I7" i="6"/>
  <c r="H7" i="6" s="1"/>
  <c r="R37" i="6"/>
  <c r="K37" i="6"/>
  <c r="N37" i="6" s="1"/>
  <c r="I37" i="6"/>
  <c r="H37" i="6" s="1"/>
  <c r="R84" i="6"/>
  <c r="K84" i="6"/>
  <c r="I84" i="6"/>
  <c r="H84" i="6" s="1"/>
  <c r="R61" i="6"/>
  <c r="K61" i="6"/>
  <c r="I61" i="6"/>
  <c r="H61" i="6" s="1"/>
  <c r="R80" i="6"/>
  <c r="K80" i="6"/>
  <c r="I80" i="6"/>
  <c r="H80" i="6" s="1"/>
  <c r="R20" i="6"/>
  <c r="K20" i="6"/>
  <c r="N20" i="6" s="1"/>
  <c r="I20" i="6"/>
  <c r="H20" i="6" s="1"/>
  <c r="R83" i="6"/>
  <c r="K83" i="6"/>
  <c r="N83" i="6" s="1"/>
  <c r="I83" i="6"/>
  <c r="H83" i="6" s="1"/>
  <c r="R60" i="6"/>
  <c r="K60" i="6"/>
  <c r="N60" i="6" s="1"/>
  <c r="I60" i="6"/>
  <c r="H60" i="6" s="1"/>
  <c r="R59" i="6"/>
  <c r="K59" i="6"/>
  <c r="N59" i="6" s="1"/>
  <c r="I59" i="6"/>
  <c r="H59" i="6" s="1"/>
  <c r="R82" i="6"/>
  <c r="K82" i="6"/>
  <c r="N82" i="6" s="1"/>
  <c r="I82" i="6"/>
  <c r="H82" i="6" s="1"/>
  <c r="R19" i="6"/>
  <c r="K19" i="6"/>
  <c r="N19" i="6" s="1"/>
  <c r="I19" i="6"/>
  <c r="H19" i="6" s="1"/>
  <c r="R58" i="6"/>
  <c r="K58" i="6"/>
  <c r="I58" i="6"/>
  <c r="H58" i="6" s="1"/>
  <c r="R57" i="6"/>
  <c r="K57" i="6"/>
  <c r="I57" i="6"/>
  <c r="H57" i="6" s="1"/>
  <c r="R18" i="6"/>
  <c r="K18" i="6"/>
  <c r="I18" i="6"/>
  <c r="H18" i="6" s="1"/>
  <c r="R56" i="6"/>
  <c r="K56" i="6"/>
  <c r="N56" i="6" s="1"/>
  <c r="I56" i="6"/>
  <c r="H56" i="6" s="1"/>
  <c r="R35" i="6"/>
  <c r="K35" i="6"/>
  <c r="N35" i="6" s="1"/>
  <c r="I35" i="6"/>
  <c r="H35" i="6" s="1"/>
  <c r="R31" i="6"/>
  <c r="K31" i="6"/>
  <c r="N31" i="6" s="1"/>
  <c r="I31" i="6"/>
  <c r="H31" i="6" s="1"/>
  <c r="R47" i="6"/>
  <c r="K47" i="6"/>
  <c r="N47" i="6" s="1"/>
  <c r="I47" i="6"/>
  <c r="H47" i="6" s="1"/>
  <c r="R16" i="6"/>
  <c r="K16" i="6"/>
  <c r="N16" i="6" s="1"/>
  <c r="I16" i="6"/>
  <c r="H16" i="6" s="1"/>
  <c r="R55" i="6"/>
  <c r="K55" i="6"/>
  <c r="N55" i="6" s="1"/>
  <c r="I55" i="6"/>
  <c r="H55" i="6" s="1"/>
  <c r="R26" i="6"/>
  <c r="K26" i="6"/>
  <c r="N26" i="6" s="1"/>
  <c r="I26" i="6"/>
  <c r="H26" i="6" s="1"/>
  <c r="R33" i="6"/>
  <c r="K33" i="6"/>
  <c r="N33" i="6" s="1"/>
  <c r="I33" i="6"/>
  <c r="H33" i="6" s="1"/>
  <c r="R68" i="6"/>
  <c r="K68" i="6"/>
  <c r="I68" i="6"/>
  <c r="H68" i="6" s="1"/>
  <c r="R39" i="6"/>
  <c r="K39" i="6"/>
  <c r="N39" i="6" s="1"/>
  <c r="I39" i="6"/>
  <c r="F39" i="6" s="1"/>
  <c r="R46" i="6"/>
  <c r="K46" i="6"/>
  <c r="I46" i="6"/>
  <c r="H46" i="6" s="1"/>
  <c r="R54" i="6"/>
  <c r="K54" i="6"/>
  <c r="N54" i="6" s="1"/>
  <c r="I54" i="6"/>
  <c r="H54" i="6" s="1"/>
  <c r="R12" i="6"/>
  <c r="K12" i="6"/>
  <c r="N12" i="6" s="1"/>
  <c r="I12" i="6"/>
  <c r="H12" i="6" s="1"/>
  <c r="R65" i="6"/>
  <c r="K65" i="6"/>
  <c r="N65" i="6" s="1"/>
  <c r="I65" i="6"/>
  <c r="H65" i="6" s="1"/>
  <c r="R42" i="6"/>
  <c r="K42" i="6"/>
  <c r="I42" i="6"/>
  <c r="H42" i="6" s="1"/>
  <c r="R45" i="6"/>
  <c r="K45" i="6"/>
  <c r="N45" i="6" s="1"/>
  <c r="I45" i="6"/>
  <c r="H45" i="6" s="1"/>
  <c r="R41" i="6"/>
  <c r="K41" i="6"/>
  <c r="N41" i="6" s="1"/>
  <c r="I41" i="6"/>
  <c r="H41" i="6" s="1"/>
  <c r="R17" i="6"/>
  <c r="K17" i="6"/>
  <c r="N17" i="6" s="1"/>
  <c r="I17" i="6"/>
  <c r="H17" i="6" s="1"/>
  <c r="R67" i="6"/>
  <c r="K67" i="6"/>
  <c r="N67" i="6" s="1"/>
  <c r="I67" i="6"/>
  <c r="F67" i="6" s="1"/>
  <c r="R79" i="6"/>
  <c r="K79" i="6"/>
  <c r="N79" i="6" s="1"/>
  <c r="I79" i="6"/>
  <c r="R66" i="6"/>
  <c r="K66" i="6"/>
  <c r="N66" i="6" s="1"/>
  <c r="I66" i="6"/>
  <c r="F66" i="6" s="1"/>
  <c r="R6" i="6"/>
  <c r="K6" i="6"/>
  <c r="N6" i="6" s="1"/>
  <c r="I6" i="6"/>
  <c r="H6" i="6" s="1"/>
  <c r="R156" i="4"/>
  <c r="R207" i="4"/>
  <c r="R143" i="4"/>
  <c r="R123" i="4"/>
  <c r="R51" i="4"/>
  <c r="R92" i="4"/>
  <c r="R44" i="4"/>
  <c r="R342" i="4"/>
  <c r="R58" i="4"/>
  <c r="R93" i="4"/>
  <c r="R14" i="4"/>
  <c r="R339" i="4"/>
  <c r="R13" i="4"/>
  <c r="R7" i="4"/>
  <c r="R284" i="4"/>
  <c r="R64" i="4"/>
  <c r="R97" i="4"/>
  <c r="R115" i="4"/>
  <c r="R120" i="4"/>
  <c r="R187" i="4"/>
  <c r="R234" i="4"/>
  <c r="R233" i="4"/>
  <c r="R260" i="4"/>
  <c r="R91" i="4"/>
  <c r="R86" i="4"/>
  <c r="R202" i="4"/>
  <c r="R157" i="4"/>
  <c r="R49" i="4"/>
  <c r="R69" i="4"/>
  <c r="R133" i="4"/>
  <c r="R20" i="4"/>
  <c r="R94" i="4"/>
  <c r="R222" i="4"/>
  <c r="R212" i="4"/>
  <c r="R35" i="4"/>
  <c r="R85" i="4"/>
  <c r="R106" i="4"/>
  <c r="R193" i="4"/>
  <c r="R17" i="4"/>
  <c r="R336" i="4"/>
  <c r="R330" i="4"/>
  <c r="R78" i="4"/>
  <c r="R163" i="4"/>
  <c r="R71" i="4"/>
  <c r="R340" i="4"/>
  <c r="R110" i="4"/>
  <c r="R121" i="4"/>
  <c r="R61" i="4"/>
  <c r="R109" i="4"/>
  <c r="R153" i="4"/>
  <c r="R108" i="4"/>
  <c r="R150" i="4"/>
  <c r="R117" i="4"/>
  <c r="R314" i="4"/>
  <c r="R232" i="4"/>
  <c r="R57" i="4"/>
  <c r="R195" i="4"/>
  <c r="R104" i="4"/>
  <c r="R169" i="4"/>
  <c r="R185" i="4"/>
  <c r="R206" i="4"/>
  <c r="R72" i="4"/>
  <c r="R159" i="4"/>
  <c r="R281" i="4"/>
  <c r="R75" i="4"/>
  <c r="R25" i="4"/>
  <c r="R37" i="4"/>
  <c r="R302" i="4"/>
  <c r="R107" i="4"/>
  <c r="R219" i="4"/>
  <c r="R256" i="4"/>
  <c r="R315" i="4"/>
  <c r="R141" i="4"/>
  <c r="R250" i="4"/>
  <c r="R326" i="4"/>
  <c r="R324" i="4"/>
  <c r="R192" i="4"/>
  <c r="R295" i="4"/>
  <c r="R41" i="4"/>
  <c r="R154" i="4"/>
  <c r="R203" i="4"/>
  <c r="R291" i="4"/>
  <c r="R77" i="4"/>
  <c r="R52" i="4"/>
  <c r="R158" i="4"/>
  <c r="R243" i="4"/>
  <c r="R165" i="4"/>
  <c r="R135" i="4"/>
  <c r="R87" i="4"/>
  <c r="R30" i="4"/>
  <c r="R21" i="4"/>
  <c r="R183" i="4"/>
  <c r="R164" i="4"/>
  <c r="R251" i="4"/>
  <c r="R171" i="4"/>
  <c r="R125" i="4"/>
  <c r="R96" i="4"/>
  <c r="R221" i="4"/>
  <c r="R55" i="4"/>
  <c r="R177" i="4"/>
  <c r="R147" i="4"/>
  <c r="R312" i="4"/>
  <c r="R26" i="4"/>
  <c r="R34" i="4"/>
  <c r="R31" i="4"/>
  <c r="R290" i="4"/>
  <c r="R149" i="4"/>
  <c r="R335" i="4"/>
  <c r="R277" i="4"/>
  <c r="R308" i="4"/>
  <c r="R267" i="4"/>
  <c r="R289" i="4"/>
  <c r="R271" i="4"/>
  <c r="R176" i="4"/>
  <c r="R223" i="4"/>
  <c r="R48" i="4"/>
  <c r="R272" i="4"/>
  <c r="R43" i="4"/>
  <c r="R241" i="4"/>
  <c r="R296" i="4"/>
  <c r="R217" i="4"/>
  <c r="R333" i="4"/>
  <c r="R265" i="4"/>
  <c r="R242" i="4"/>
  <c r="R99" i="4"/>
  <c r="R103" i="4"/>
  <c r="R279" i="4"/>
  <c r="R201" i="4"/>
  <c r="R263" i="4"/>
  <c r="R90" i="4"/>
  <c r="R259" i="4"/>
  <c r="R126" i="4"/>
  <c r="R54" i="4"/>
  <c r="R113" i="4"/>
  <c r="R28" i="4"/>
  <c r="R83" i="4"/>
  <c r="R229" i="4"/>
  <c r="R161" i="4"/>
  <c r="R70" i="4"/>
  <c r="R318" i="4"/>
  <c r="R190" i="4"/>
  <c r="R214" i="4"/>
  <c r="R88" i="4"/>
  <c r="R136" i="4"/>
  <c r="R105" i="4"/>
  <c r="R65" i="4"/>
  <c r="R252" i="4"/>
  <c r="R15" i="4"/>
  <c r="R24" i="4"/>
  <c r="R112" i="4"/>
  <c r="R211" i="4"/>
  <c r="R67" i="4"/>
  <c r="R129" i="4"/>
  <c r="R268" i="4"/>
  <c r="R331" i="4"/>
  <c r="R325" i="4"/>
  <c r="R317" i="4"/>
  <c r="R323" i="4"/>
  <c r="R50" i="4"/>
  <c r="R245" i="4"/>
  <c r="R45" i="4"/>
  <c r="R180" i="4"/>
  <c r="R262" i="4"/>
  <c r="R235" i="4"/>
  <c r="R59" i="4"/>
  <c r="R130" i="4"/>
  <c r="R27" i="4"/>
  <c r="R173" i="4"/>
  <c r="R194" i="4"/>
  <c r="R239" i="4"/>
  <c r="R293" i="4"/>
  <c r="R270" i="4"/>
  <c r="R160" i="4"/>
  <c r="R162" i="4"/>
  <c r="R151" i="4"/>
  <c r="R345" i="4"/>
  <c r="R313" i="4"/>
  <c r="R218" i="4"/>
  <c r="R280" i="4"/>
  <c r="R145" i="4"/>
  <c r="R29" i="4"/>
  <c r="R199" i="4"/>
  <c r="R246" i="4"/>
  <c r="R181" i="4"/>
  <c r="R253" i="4"/>
  <c r="R167" i="4"/>
  <c r="R228" i="4"/>
  <c r="R310" i="4"/>
  <c r="R210" i="4"/>
  <c r="R186" i="4"/>
  <c r="R198" i="4"/>
  <c r="R56" i="4"/>
  <c r="R116" i="4"/>
  <c r="R138" i="4"/>
  <c r="R101" i="4"/>
  <c r="R73" i="4"/>
  <c r="R76" i="4"/>
  <c r="R40" i="4"/>
  <c r="R63" i="4"/>
  <c r="R197" i="4"/>
  <c r="R42" i="4"/>
  <c r="R344" i="4"/>
  <c r="R84" i="4"/>
  <c r="R22" i="4"/>
  <c r="R9" i="4"/>
  <c r="R238" i="4"/>
  <c r="R47" i="4"/>
  <c r="R240" i="4"/>
  <c r="R225" i="4"/>
  <c r="R249" i="4"/>
  <c r="R19" i="4"/>
  <c r="R18" i="4"/>
  <c r="R316" i="4"/>
  <c r="R188" i="4"/>
  <c r="R132" i="4"/>
  <c r="R166" i="4"/>
  <c r="R155" i="4"/>
  <c r="R182" i="4"/>
  <c r="R298" i="4"/>
  <c r="R303" i="4"/>
  <c r="R119" i="4"/>
  <c r="R174" i="4"/>
  <c r="R196" i="4"/>
  <c r="R191" i="4"/>
  <c r="R334" i="4"/>
  <c r="R307" i="4"/>
  <c r="R258" i="4"/>
  <c r="R224" i="4"/>
  <c r="R236" i="4"/>
  <c r="R254" i="4"/>
  <c r="R292" i="4"/>
  <c r="R231" i="4"/>
  <c r="R179" i="4"/>
  <c r="R285" i="4"/>
  <c r="R140" i="4"/>
  <c r="R172" i="4"/>
  <c r="R46" i="4"/>
  <c r="R287" i="4"/>
  <c r="R283" i="4"/>
  <c r="R124" i="4"/>
  <c r="R300" i="4"/>
  <c r="R305" i="4"/>
  <c r="R208" i="4"/>
  <c r="R321" i="4"/>
  <c r="R128" i="4"/>
  <c r="R152" i="4"/>
  <c r="R294" i="4"/>
  <c r="R82" i="4"/>
  <c r="R301" i="4"/>
  <c r="R327" i="4"/>
  <c r="R36" i="4"/>
  <c r="R227" i="4"/>
  <c r="R134" i="4"/>
  <c r="R266" i="4"/>
  <c r="R23" i="4"/>
  <c r="R306" i="4"/>
  <c r="R16" i="4"/>
  <c r="R53" i="4"/>
  <c r="R127" i="4"/>
  <c r="R273" i="4"/>
  <c r="R139" i="4"/>
  <c r="R89" i="4"/>
  <c r="R205" i="4"/>
  <c r="R79" i="4"/>
  <c r="R102" i="4"/>
  <c r="R332" i="4"/>
  <c r="R114" i="4"/>
  <c r="R320" i="4"/>
  <c r="R100" i="4"/>
  <c r="R297" i="4"/>
  <c r="R68" i="4"/>
  <c r="R66" i="4"/>
  <c r="R343" i="4"/>
  <c r="R142" i="4"/>
  <c r="R170" i="4"/>
  <c r="R264" i="4"/>
  <c r="R6" i="4"/>
  <c r="R288" i="4"/>
  <c r="R146" i="4"/>
  <c r="R248" i="4"/>
  <c r="R148" i="4"/>
  <c r="R328" i="4"/>
  <c r="R278" i="4"/>
  <c r="R220" i="4"/>
  <c r="R237" i="4"/>
  <c r="R216" i="4"/>
  <c r="R32" i="4"/>
  <c r="R282" i="4"/>
  <c r="R175" i="4"/>
  <c r="R10" i="4"/>
  <c r="R244" i="4"/>
  <c r="R39" i="4"/>
  <c r="R304" i="4"/>
  <c r="R111" i="4"/>
  <c r="R299" i="4"/>
  <c r="R230" i="4"/>
  <c r="R184" i="4"/>
  <c r="R309" i="4"/>
  <c r="R311" i="4"/>
  <c r="R322" i="4"/>
  <c r="R144" i="4"/>
  <c r="R95" i="4"/>
  <c r="R12" i="4"/>
  <c r="R178" i="4"/>
  <c r="R274" i="4"/>
  <c r="R275" i="4"/>
  <c r="R62" i="4"/>
  <c r="R189" i="4"/>
  <c r="R168" i="4"/>
  <c r="R122" i="4"/>
  <c r="R80" i="4"/>
  <c r="R247" i="4"/>
  <c r="R337" i="4"/>
  <c r="R338" i="4"/>
  <c r="R11" i="4"/>
  <c r="R74" i="4"/>
  <c r="R38" i="4"/>
  <c r="R269" i="4"/>
  <c r="R226" i="4"/>
  <c r="R261" i="4"/>
  <c r="R118" i="4"/>
  <c r="R255" i="4"/>
  <c r="R33" i="4"/>
  <c r="R137" i="4"/>
  <c r="R209" i="4"/>
  <c r="R215" i="4"/>
  <c r="R286" i="4"/>
  <c r="R81" i="4"/>
  <c r="F72" i="6" l="1"/>
  <c r="F53" i="6"/>
  <c r="F85" i="6"/>
  <c r="F46" i="6"/>
  <c r="F50" i="6"/>
  <c r="F42" i="6"/>
  <c r="F68" i="6"/>
  <c r="F55" i="6"/>
  <c r="F56" i="6"/>
  <c r="F37" i="6"/>
  <c r="F7" i="6"/>
  <c r="F11" i="6"/>
  <c r="F30" i="6"/>
  <c r="F89" i="6"/>
  <c r="F74" i="6"/>
  <c r="F9" i="6"/>
  <c r="F36" i="6"/>
  <c r="F49" i="6"/>
  <c r="F23" i="6"/>
  <c r="F34" i="6"/>
  <c r="F40" i="6"/>
  <c r="F8" i="6"/>
  <c r="O79" i="6"/>
  <c r="M79" i="6"/>
  <c r="F17" i="6"/>
  <c r="F65" i="6"/>
  <c r="F12" i="6"/>
  <c r="F33" i="6"/>
  <c r="F47" i="6"/>
  <c r="F31" i="6"/>
  <c r="F19" i="6"/>
  <c r="F82" i="6"/>
  <c r="F59" i="6"/>
  <c r="F60" i="6"/>
  <c r="F83" i="6"/>
  <c r="F20" i="6"/>
  <c r="F80" i="6"/>
  <c r="F61" i="6"/>
  <c r="M87" i="6"/>
  <c r="F32" i="6"/>
  <c r="F81" i="6"/>
  <c r="F15" i="6"/>
  <c r="F14" i="6"/>
  <c r="H86" i="6"/>
  <c r="F86" i="6"/>
  <c r="H88" i="6"/>
  <c r="F88" i="6"/>
  <c r="H75" i="6"/>
  <c r="F75" i="6"/>
  <c r="H13" i="6"/>
  <c r="F13" i="6"/>
  <c r="H52" i="6"/>
  <c r="F52" i="6"/>
  <c r="H63" i="6"/>
  <c r="F63" i="6"/>
  <c r="H43" i="6"/>
  <c r="F43" i="6"/>
  <c r="H64" i="6"/>
  <c r="F64" i="6"/>
  <c r="F41" i="6"/>
  <c r="F45" i="6"/>
  <c r="F54" i="6"/>
  <c r="F26" i="6"/>
  <c r="F16" i="6"/>
  <c r="F84" i="6"/>
  <c r="F69" i="6"/>
  <c r="F70" i="6"/>
  <c r="F73" i="6"/>
  <c r="F21" i="6"/>
  <c r="F22" i="6"/>
  <c r="M6" i="6"/>
  <c r="O66" i="6"/>
  <c r="M66" i="6"/>
  <c r="F79" i="6"/>
  <c r="H67" i="6"/>
  <c r="H39" i="6"/>
  <c r="F35" i="6"/>
  <c r="N57" i="6"/>
  <c r="M57" i="6"/>
  <c r="N58" i="6"/>
  <c r="M58" i="6"/>
  <c r="N18" i="6"/>
  <c r="M18" i="6"/>
  <c r="M19" i="6"/>
  <c r="M82" i="6"/>
  <c r="M59" i="6"/>
  <c r="M60" i="6"/>
  <c r="M83" i="6"/>
  <c r="M20" i="6"/>
  <c r="F87" i="6"/>
  <c r="O87" i="6"/>
  <c r="F48" i="6"/>
  <c r="O19" i="6"/>
  <c r="O82" i="6"/>
  <c r="O59" i="6"/>
  <c r="O60" i="6"/>
  <c r="O83" i="6"/>
  <c r="O20" i="6"/>
  <c r="F6" i="6"/>
  <c r="O6" i="6"/>
  <c r="O42" i="6"/>
  <c r="M42" i="6"/>
  <c r="O46" i="6"/>
  <c r="M46" i="6"/>
  <c r="O68" i="6"/>
  <c r="M68" i="6"/>
  <c r="H66" i="6"/>
  <c r="H79" i="6"/>
  <c r="O67" i="6"/>
  <c r="M67" i="6"/>
  <c r="O17" i="6"/>
  <c r="M17" i="6"/>
  <c r="O41" i="6"/>
  <c r="M41" i="6"/>
  <c r="N42" i="6"/>
  <c r="N46" i="6"/>
  <c r="N68" i="6"/>
  <c r="O16" i="6"/>
  <c r="M16" i="6"/>
  <c r="O47" i="6"/>
  <c r="M47" i="6"/>
  <c r="O31" i="6"/>
  <c r="M31" i="6"/>
  <c r="O35" i="6"/>
  <c r="M35" i="6"/>
  <c r="O56" i="6"/>
  <c r="M56" i="6"/>
  <c r="F18" i="6"/>
  <c r="O18" i="6"/>
  <c r="F57" i="6"/>
  <c r="O57" i="6"/>
  <c r="F58" i="6"/>
  <c r="O58" i="6"/>
  <c r="O80" i="6"/>
  <c r="M80" i="6"/>
  <c r="N80" i="6"/>
  <c r="O61" i="6"/>
  <c r="M61" i="6"/>
  <c r="N61" i="6"/>
  <c r="O11" i="6"/>
  <c r="M11" i="6"/>
  <c r="N11" i="6"/>
  <c r="O9" i="6"/>
  <c r="M9" i="6"/>
  <c r="N9" i="6"/>
  <c r="O76" i="6"/>
  <c r="M76" i="6"/>
  <c r="N76" i="6"/>
  <c r="O53" i="6"/>
  <c r="M53" i="6"/>
  <c r="N53" i="6"/>
  <c r="O49" i="6"/>
  <c r="M49" i="6"/>
  <c r="N49" i="6"/>
  <c r="O45" i="6"/>
  <c r="M45" i="6"/>
  <c r="O65" i="6"/>
  <c r="M65" i="6"/>
  <c r="O12" i="6"/>
  <c r="M12" i="6"/>
  <c r="O54" i="6"/>
  <c r="M54" i="6"/>
  <c r="O39" i="6"/>
  <c r="M39" i="6"/>
  <c r="O33" i="6"/>
  <c r="M33" i="6"/>
  <c r="O26" i="6"/>
  <c r="M26" i="6"/>
  <c r="O55" i="6"/>
  <c r="M55" i="6"/>
  <c r="O84" i="6"/>
  <c r="M84" i="6"/>
  <c r="N84" i="6"/>
  <c r="O86" i="6"/>
  <c r="M86" i="6"/>
  <c r="N86" i="6"/>
  <c r="O37" i="6"/>
  <c r="M37" i="6"/>
  <c r="O7" i="6"/>
  <c r="M7" i="6"/>
  <c r="O38" i="6"/>
  <c r="M38" i="6"/>
  <c r="O30" i="6"/>
  <c r="M30" i="6"/>
  <c r="O75" i="6"/>
  <c r="M75" i="6"/>
  <c r="N75" i="6"/>
  <c r="O48" i="6"/>
  <c r="M48" i="6"/>
  <c r="N48" i="6"/>
  <c r="O36" i="6"/>
  <c r="M36" i="6"/>
  <c r="N36" i="6"/>
  <c r="O50" i="6"/>
  <c r="M50" i="6"/>
  <c r="N50" i="6"/>
  <c r="O8" i="6"/>
  <c r="M8" i="6"/>
  <c r="N8" i="6"/>
  <c r="O10" i="6"/>
  <c r="M10" i="6"/>
  <c r="N10" i="6"/>
  <c r="O51" i="6"/>
  <c r="M51" i="6"/>
  <c r="N51" i="6"/>
  <c r="O85" i="6"/>
  <c r="M85" i="6"/>
  <c r="N85" i="6"/>
  <c r="O32" i="6"/>
  <c r="M32" i="6"/>
  <c r="O88" i="6"/>
  <c r="M88" i="6"/>
  <c r="O69" i="6"/>
  <c r="M69" i="6"/>
  <c r="O89" i="6"/>
  <c r="M89" i="6"/>
  <c r="O70" i="6"/>
  <c r="M70" i="6"/>
  <c r="O71" i="6"/>
  <c r="M71" i="6"/>
  <c r="O72" i="6"/>
  <c r="M72" i="6"/>
  <c r="O73" i="6"/>
  <c r="M73" i="6"/>
  <c r="O74" i="6"/>
  <c r="M74" i="6"/>
  <c r="O81" i="6"/>
  <c r="M81" i="6"/>
  <c r="O24" i="6"/>
  <c r="M24" i="6"/>
  <c r="O23" i="6"/>
  <c r="M23" i="6"/>
  <c r="O34" i="6"/>
  <c r="M34" i="6"/>
  <c r="O21" i="6"/>
  <c r="M21" i="6"/>
  <c r="O25" i="6"/>
  <c r="M25" i="6"/>
  <c r="O15" i="6"/>
  <c r="M15" i="6"/>
  <c r="O29" i="6"/>
  <c r="M29" i="6"/>
  <c r="O22" i="6"/>
  <c r="M22" i="6"/>
  <c r="O40" i="6"/>
  <c r="M40" i="6"/>
  <c r="N40" i="6"/>
  <c r="O13" i="6"/>
  <c r="M13" i="6"/>
  <c r="N13" i="6"/>
  <c r="O14" i="6"/>
  <c r="M14" i="6"/>
  <c r="N14" i="6"/>
  <c r="O44" i="6"/>
  <c r="M44" i="6"/>
  <c r="N44" i="6"/>
  <c r="O64" i="6"/>
  <c r="M64" i="6"/>
  <c r="N64" i="6"/>
  <c r="O27" i="6"/>
  <c r="M27" i="6"/>
  <c r="O28" i="6"/>
  <c r="M28" i="6"/>
  <c r="O52" i="6"/>
  <c r="M52" i="6"/>
  <c r="O62" i="6"/>
  <c r="M62" i="6"/>
  <c r="O63" i="6"/>
  <c r="M63" i="6"/>
  <c r="O77" i="6"/>
  <c r="M77" i="6"/>
  <c r="O78" i="6"/>
  <c r="M78" i="6"/>
  <c r="O43" i="6"/>
  <c r="M43" i="6"/>
  <c r="K250" i="4"/>
  <c r="N250" i="4" s="1"/>
  <c r="K326" i="4"/>
  <c r="N326" i="4" s="1"/>
  <c r="K324" i="4"/>
  <c r="N324" i="4" s="1"/>
  <c r="K315" i="4"/>
  <c r="N315" i="4" s="1"/>
  <c r="K295" i="4"/>
  <c r="N295" i="4" s="1"/>
  <c r="K281" i="4"/>
  <c r="N281" i="4" s="1"/>
  <c r="K256" i="4"/>
  <c r="N256" i="4" s="1"/>
  <c r="K219" i="4"/>
  <c r="N219" i="4" s="1"/>
  <c r="K192" i="4"/>
  <c r="N192" i="4" s="1"/>
  <c r="K159" i="4"/>
  <c r="N159" i="4" s="1"/>
  <c r="K141" i="4"/>
  <c r="N141" i="4" s="1"/>
  <c r="K107" i="4"/>
  <c r="N107" i="4" s="1"/>
  <c r="K75" i="4"/>
  <c r="N75" i="4" s="1"/>
  <c r="K41" i="4"/>
  <c r="N41" i="4" s="1"/>
  <c r="K37" i="4"/>
  <c r="N37" i="4" s="1"/>
  <c r="K25" i="4"/>
  <c r="N25" i="4" s="1"/>
  <c r="K302" i="4"/>
  <c r="N302" i="4" s="1"/>
  <c r="K243" i="4"/>
  <c r="N243" i="4" s="1"/>
  <c r="K203" i="4"/>
  <c r="N203" i="4" s="1"/>
  <c r="K165" i="4"/>
  <c r="N165" i="4" s="1"/>
  <c r="K158" i="4"/>
  <c r="N158" i="4" s="1"/>
  <c r="K154" i="4"/>
  <c r="N154" i="4" s="1"/>
  <c r="K77" i="4"/>
  <c r="N77" i="4" s="1"/>
  <c r="K291" i="4"/>
  <c r="N291" i="4" s="1"/>
  <c r="K52" i="4"/>
  <c r="N52" i="4" s="1"/>
  <c r="K343" i="4"/>
  <c r="N343" i="4" s="1"/>
  <c r="K264" i="4"/>
  <c r="N264" i="4" s="1"/>
  <c r="K328" i="4"/>
  <c r="N328" i="4" s="1"/>
  <c r="K288" i="4"/>
  <c r="N288" i="4" s="1"/>
  <c r="K278" i="4"/>
  <c r="N278" i="4" s="1"/>
  <c r="K237" i="4"/>
  <c r="N237" i="4" s="1"/>
  <c r="K216" i="4"/>
  <c r="N216" i="4" s="1"/>
  <c r="K170" i="4"/>
  <c r="N170" i="4" s="1"/>
  <c r="K248" i="4"/>
  <c r="N248" i="4" s="1"/>
  <c r="K146" i="4"/>
  <c r="N146" i="4" s="1"/>
  <c r="K148" i="4"/>
  <c r="N148" i="4" s="1"/>
  <c r="K142" i="4"/>
  <c r="N142" i="4" s="1"/>
  <c r="K66" i="4"/>
  <c r="N66" i="4" s="1"/>
  <c r="K220" i="4"/>
  <c r="N220" i="4" s="1"/>
  <c r="K32" i="4"/>
  <c r="N32" i="4" s="1"/>
  <c r="K6" i="4"/>
  <c r="N6" i="4" s="1"/>
  <c r="K222" i="4"/>
  <c r="N222" i="4" s="1"/>
  <c r="K212" i="4"/>
  <c r="N212" i="4" s="1"/>
  <c r="K202" i="4"/>
  <c r="N202" i="4" s="1"/>
  <c r="K157" i="4"/>
  <c r="N157" i="4" s="1"/>
  <c r="K133" i="4"/>
  <c r="N133" i="4" s="1"/>
  <c r="K94" i="4"/>
  <c r="N94" i="4" s="1"/>
  <c r="K86" i="4"/>
  <c r="N86" i="4" s="1"/>
  <c r="K69" i="4"/>
  <c r="N69" i="4" s="1"/>
  <c r="K49" i="4"/>
  <c r="N49" i="4" s="1"/>
  <c r="K35" i="4"/>
  <c r="N35" i="4" s="1"/>
  <c r="K20" i="4"/>
  <c r="N20" i="4" s="1"/>
  <c r="K275" i="4"/>
  <c r="M275" i="4" s="1"/>
  <c r="K274" i="4"/>
  <c r="N274" i="4" s="1"/>
  <c r="K189" i="4"/>
  <c r="M189" i="4" s="1"/>
  <c r="K178" i="4"/>
  <c r="N178" i="4" s="1"/>
  <c r="K168" i="4"/>
  <c r="M168" i="4" s="1"/>
  <c r="K122" i="4"/>
  <c r="N122" i="4" s="1"/>
  <c r="K80" i="4"/>
  <c r="M80" i="4" s="1"/>
  <c r="K62" i="4"/>
  <c r="N62" i="4" s="1"/>
  <c r="K332" i="4"/>
  <c r="K320" i="4"/>
  <c r="K297" i="4"/>
  <c r="N297" i="4" s="1"/>
  <c r="K273" i="4"/>
  <c r="K205" i="4"/>
  <c r="N205" i="4" s="1"/>
  <c r="K139" i="4"/>
  <c r="N139" i="4" s="1"/>
  <c r="K127" i="4"/>
  <c r="N127" i="4" s="1"/>
  <c r="K114" i="4"/>
  <c r="N114" i="4" s="1"/>
  <c r="K102" i="4"/>
  <c r="N102" i="4" s="1"/>
  <c r="K100" i="4"/>
  <c r="N100" i="4" s="1"/>
  <c r="K89" i="4"/>
  <c r="K79" i="4"/>
  <c r="K68" i="4"/>
  <c r="N68" i="4" s="1"/>
  <c r="K338" i="4"/>
  <c r="N338" i="4" s="1"/>
  <c r="K337" i="4"/>
  <c r="N337" i="4" s="1"/>
  <c r="K286" i="4"/>
  <c r="N286" i="4" s="1"/>
  <c r="K269" i="4"/>
  <c r="N269" i="4" s="1"/>
  <c r="K261" i="4"/>
  <c r="N261" i="4" s="1"/>
  <c r="K255" i="4"/>
  <c r="N255" i="4" s="1"/>
  <c r="K226" i="4"/>
  <c r="N226" i="4" s="1"/>
  <c r="K215" i="4"/>
  <c r="N215" i="4" s="1"/>
  <c r="K209" i="4"/>
  <c r="N209" i="4" s="1"/>
  <c r="K247" i="4"/>
  <c r="N247" i="4" s="1"/>
  <c r="K137" i="4"/>
  <c r="N137" i="4" s="1"/>
  <c r="K118" i="4"/>
  <c r="N118" i="4" s="1"/>
  <c r="K81" i="4"/>
  <c r="N81" i="4" s="1"/>
  <c r="K74" i="4"/>
  <c r="N74" i="4" s="1"/>
  <c r="K38" i="4"/>
  <c r="N38" i="4" s="1"/>
  <c r="K33" i="4"/>
  <c r="N33" i="4" s="1"/>
  <c r="K11" i="4"/>
  <c r="M11" i="4" s="1"/>
  <c r="K12" i="4"/>
  <c r="M12" i="4" s="1"/>
  <c r="K335" i="4"/>
  <c r="K333" i="4"/>
  <c r="M333" i="4" s="1"/>
  <c r="K329" i="4"/>
  <c r="N329" i="4" s="1"/>
  <c r="K263" i="4"/>
  <c r="K308" i="4"/>
  <c r="K296" i="4"/>
  <c r="M296" i="4" s="1"/>
  <c r="K279" i="4"/>
  <c r="K277" i="4"/>
  <c r="M277" i="4" s="1"/>
  <c r="K272" i="4"/>
  <c r="K271" i="4"/>
  <c r="M271" i="4" s="1"/>
  <c r="K267" i="4"/>
  <c r="K265" i="4"/>
  <c r="K259" i="4"/>
  <c r="K242" i="4"/>
  <c r="M242" i="4" s="1"/>
  <c r="K241" i="4"/>
  <c r="K223" i="4"/>
  <c r="M223" i="4" s="1"/>
  <c r="K217" i="4"/>
  <c r="K201" i="4"/>
  <c r="M201" i="4" s="1"/>
  <c r="K200" i="4"/>
  <c r="N200" i="4" s="1"/>
  <c r="K176" i="4"/>
  <c r="K126" i="4"/>
  <c r="N126" i="4" s="1"/>
  <c r="K113" i="4"/>
  <c r="M113" i="4" s="1"/>
  <c r="K103" i="4"/>
  <c r="N103" i="4" s="1"/>
  <c r="K99" i="4"/>
  <c r="K90" i="4"/>
  <c r="N90" i="4" s="1"/>
  <c r="K83" i="4"/>
  <c r="M83" i="4" s="1"/>
  <c r="K54" i="4"/>
  <c r="K48" i="4"/>
  <c r="K43" i="4"/>
  <c r="N43" i="4" s="1"/>
  <c r="K28" i="4"/>
  <c r="K289" i="4"/>
  <c r="K8" i="4"/>
  <c r="M8" i="4" s="1"/>
  <c r="K153" i="4"/>
  <c r="N153" i="4" s="1"/>
  <c r="K121" i="4"/>
  <c r="M121" i="4" s="1"/>
  <c r="K110" i="4"/>
  <c r="N110" i="4" s="1"/>
  <c r="K109" i="4"/>
  <c r="M109" i="4" s="1"/>
  <c r="K61" i="4"/>
  <c r="N61" i="4" s="1"/>
  <c r="K260" i="4"/>
  <c r="N260" i="4" s="1"/>
  <c r="K234" i="4"/>
  <c r="N234" i="4" s="1"/>
  <c r="K233" i="4"/>
  <c r="N233" i="4" s="1"/>
  <c r="K187" i="4"/>
  <c r="N187" i="4" s="1"/>
  <c r="K120" i="4"/>
  <c r="N120" i="4" s="1"/>
  <c r="K115" i="4"/>
  <c r="N115" i="4" s="1"/>
  <c r="K91" i="4"/>
  <c r="N91" i="4" s="1"/>
  <c r="K342" i="4"/>
  <c r="N342" i="4" s="1"/>
  <c r="K339" i="4"/>
  <c r="N339" i="4" s="1"/>
  <c r="K284" i="4"/>
  <c r="N284" i="4" s="1"/>
  <c r="K207" i="4"/>
  <c r="N207" i="4" s="1"/>
  <c r="K156" i="4"/>
  <c r="N156" i="4" s="1"/>
  <c r="K143" i="4"/>
  <c r="N143" i="4" s="1"/>
  <c r="K123" i="4"/>
  <c r="N123" i="4" s="1"/>
  <c r="K97" i="4"/>
  <c r="N97" i="4" s="1"/>
  <c r="K93" i="4"/>
  <c r="N93" i="4" s="1"/>
  <c r="K92" i="4"/>
  <c r="N92" i="4" s="1"/>
  <c r="K64" i="4"/>
  <c r="N64" i="4" s="1"/>
  <c r="K58" i="4"/>
  <c r="N58" i="4" s="1"/>
  <c r="K51" i="4"/>
  <c r="N51" i="4" s="1"/>
  <c r="K44" i="4"/>
  <c r="N44" i="4" s="1"/>
  <c r="K14" i="4"/>
  <c r="N14" i="4" s="1"/>
  <c r="K13" i="4"/>
  <c r="N13" i="4" s="1"/>
  <c r="K7" i="4"/>
  <c r="N7" i="4" s="1"/>
  <c r="K314" i="4"/>
  <c r="M314" i="4" s="1"/>
  <c r="K276" i="4"/>
  <c r="N276" i="4" s="1"/>
  <c r="K232" i="4"/>
  <c r="M232" i="4" s="1"/>
  <c r="K206" i="4"/>
  <c r="N206" i="4" s="1"/>
  <c r="K195" i="4"/>
  <c r="M195" i="4" s="1"/>
  <c r="K185" i="4"/>
  <c r="N185" i="4" s="1"/>
  <c r="K169" i="4"/>
  <c r="M169" i="4" s="1"/>
  <c r="K150" i="4"/>
  <c r="N150" i="4" s="1"/>
  <c r="K117" i="4"/>
  <c r="M117" i="4" s="1"/>
  <c r="K108" i="4"/>
  <c r="N108" i="4" s="1"/>
  <c r="K104" i="4"/>
  <c r="M104" i="4" s="1"/>
  <c r="K60" i="4"/>
  <c r="N60" i="4" s="1"/>
  <c r="K57" i="4"/>
  <c r="M57" i="4" s="1"/>
  <c r="K72" i="4"/>
  <c r="N72" i="4" s="1"/>
  <c r="K344" i="4"/>
  <c r="K316" i="4"/>
  <c r="N316" i="4" s="1"/>
  <c r="K249" i="4"/>
  <c r="K240" i="4"/>
  <c r="K238" i="4"/>
  <c r="K225" i="4"/>
  <c r="N225" i="4" s="1"/>
  <c r="K197" i="4"/>
  <c r="K188" i="4"/>
  <c r="K166" i="4"/>
  <c r="K155" i="4"/>
  <c r="N155" i="4" s="1"/>
  <c r="K138" i="4"/>
  <c r="K132" i="4"/>
  <c r="N132" i="4" s="1"/>
  <c r="K101" i="4"/>
  <c r="N101" i="4" s="1"/>
  <c r="K84" i="4"/>
  <c r="N84" i="4" s="1"/>
  <c r="K76" i="4"/>
  <c r="N76" i="4" s="1"/>
  <c r="K73" i="4"/>
  <c r="K63" i="4"/>
  <c r="N63" i="4" s="1"/>
  <c r="K47" i="4"/>
  <c r="N47" i="4" s="1"/>
  <c r="K42" i="4"/>
  <c r="N42" i="4" s="1"/>
  <c r="K40" i="4"/>
  <c r="K22" i="4"/>
  <c r="K19" i="4"/>
  <c r="N19" i="4" s="1"/>
  <c r="K18" i="4"/>
  <c r="K9" i="4"/>
  <c r="N9" i="4" s="1"/>
  <c r="K341" i="4"/>
  <c r="N341" i="4" s="1"/>
  <c r="K251" i="4"/>
  <c r="N251" i="4" s="1"/>
  <c r="K290" i="4"/>
  <c r="N290" i="4" s="1"/>
  <c r="K257" i="4"/>
  <c r="N257" i="4" s="1"/>
  <c r="K221" i="4"/>
  <c r="N221" i="4" s="1"/>
  <c r="K183" i="4"/>
  <c r="N183" i="4" s="1"/>
  <c r="K177" i="4"/>
  <c r="N177" i="4" s="1"/>
  <c r="K171" i="4"/>
  <c r="N171" i="4" s="1"/>
  <c r="K164" i="4"/>
  <c r="N164" i="4" s="1"/>
  <c r="K147" i="4"/>
  <c r="N147" i="4" s="1"/>
  <c r="K135" i="4"/>
  <c r="N135" i="4" s="1"/>
  <c r="K125" i="4"/>
  <c r="N125" i="4" s="1"/>
  <c r="K96" i="4"/>
  <c r="N96" i="4" s="1"/>
  <c r="K87" i="4"/>
  <c r="N87" i="4" s="1"/>
  <c r="K55" i="4"/>
  <c r="N55" i="4" s="1"/>
  <c r="K34" i="4"/>
  <c r="N34" i="4" s="1"/>
  <c r="K312" i="4"/>
  <c r="N312" i="4" s="1"/>
  <c r="K31" i="4"/>
  <c r="N31" i="4" s="1"/>
  <c r="K30" i="4"/>
  <c r="N30" i="4" s="1"/>
  <c r="K26" i="4"/>
  <c r="N26" i="4" s="1"/>
  <c r="K21" i="4"/>
  <c r="N21" i="4" s="1"/>
  <c r="K293" i="4"/>
  <c r="K270" i="4"/>
  <c r="N270" i="4" s="1"/>
  <c r="K239" i="4"/>
  <c r="N239" i="4" s="1"/>
  <c r="K194" i="4"/>
  <c r="K173" i="4"/>
  <c r="N173" i="4" s="1"/>
  <c r="K160" i="4"/>
  <c r="K130" i="4"/>
  <c r="M130" i="4" s="1"/>
  <c r="K59" i="4"/>
  <c r="K27" i="4"/>
  <c r="K322" i="4"/>
  <c r="N322" i="4" s="1"/>
  <c r="K311" i="4"/>
  <c r="N311" i="4" s="1"/>
  <c r="K309" i="4"/>
  <c r="N309" i="4" s="1"/>
  <c r="K304" i="4"/>
  <c r="N304" i="4" s="1"/>
  <c r="K299" i="4"/>
  <c r="N299" i="4" s="1"/>
  <c r="K282" i="4"/>
  <c r="N282" i="4" s="1"/>
  <c r="K244" i="4"/>
  <c r="N244" i="4" s="1"/>
  <c r="K230" i="4"/>
  <c r="N230" i="4" s="1"/>
  <c r="K184" i="4"/>
  <c r="N184" i="4" s="1"/>
  <c r="K175" i="4"/>
  <c r="N175" i="4" s="1"/>
  <c r="K144" i="4"/>
  <c r="N144" i="4" s="1"/>
  <c r="K111" i="4"/>
  <c r="N111" i="4" s="1"/>
  <c r="K95" i="4"/>
  <c r="M95" i="4" s="1"/>
  <c r="K39" i="4"/>
  <c r="N39" i="4" s="1"/>
  <c r="K10" i="4"/>
  <c r="N10" i="4" s="1"/>
  <c r="K331" i="4"/>
  <c r="K325" i="4"/>
  <c r="N325" i="4" s="1"/>
  <c r="K323" i="4"/>
  <c r="N323" i="4" s="1"/>
  <c r="K318" i="4"/>
  <c r="K317" i="4"/>
  <c r="K268" i="4"/>
  <c r="N268" i="4" s="1"/>
  <c r="K262" i="4"/>
  <c r="K252" i="4"/>
  <c r="N252" i="4" s="1"/>
  <c r="K245" i="4"/>
  <c r="N245" i="4" s="1"/>
  <c r="K235" i="4"/>
  <c r="N235" i="4" s="1"/>
  <c r="K229" i="4"/>
  <c r="N229" i="4" s="1"/>
  <c r="K214" i="4"/>
  <c r="K190" i="4"/>
  <c r="N190" i="4" s="1"/>
  <c r="K180" i="4"/>
  <c r="N180" i="4" s="1"/>
  <c r="K161" i="4"/>
  <c r="K136" i="4"/>
  <c r="K131" i="4"/>
  <c r="K129" i="4"/>
  <c r="K112" i="4"/>
  <c r="N112" i="4" s="1"/>
  <c r="K105" i="4"/>
  <c r="M105" i="4" s="1"/>
  <c r="K98" i="4"/>
  <c r="K88" i="4"/>
  <c r="M88" i="4" s="1"/>
  <c r="K70" i="4"/>
  <c r="N70" i="4" s="1"/>
  <c r="K67" i="4"/>
  <c r="M67" i="4" s="1"/>
  <c r="K211" i="4"/>
  <c r="K65" i="4"/>
  <c r="K50" i="4"/>
  <c r="K45" i="4"/>
  <c r="K24" i="4"/>
  <c r="K15" i="4"/>
  <c r="M15" i="4" s="1"/>
  <c r="N24" i="4" l="1"/>
  <c r="N50" i="4"/>
  <c r="N211" i="4"/>
  <c r="N98" i="4"/>
  <c r="N131" i="4"/>
  <c r="N161" i="4"/>
  <c r="N262" i="4"/>
  <c r="N317" i="4"/>
  <c r="N331" i="4"/>
  <c r="N27" i="4"/>
  <c r="N293" i="4"/>
  <c r="N40" i="4"/>
  <c r="N73" i="4"/>
  <c r="N188" i="4"/>
  <c r="N240" i="4"/>
  <c r="N289" i="4"/>
  <c r="N54" i="4"/>
  <c r="N217" i="4"/>
  <c r="N241" i="4"/>
  <c r="N259" i="4"/>
  <c r="N267" i="4"/>
  <c r="N272" i="4"/>
  <c r="N279" i="4"/>
  <c r="N308" i="4"/>
  <c r="N335" i="4"/>
  <c r="N79" i="4"/>
  <c r="N273" i="4"/>
  <c r="N320" i="4"/>
  <c r="M45" i="4"/>
  <c r="M65" i="4"/>
  <c r="N129" i="4"/>
  <c r="N136" i="4"/>
  <c r="N214" i="4"/>
  <c r="N318" i="4"/>
  <c r="N59" i="4"/>
  <c r="N160" i="4"/>
  <c r="N194" i="4"/>
  <c r="N18" i="4"/>
  <c r="N22" i="4"/>
  <c r="N138" i="4"/>
  <c r="N166" i="4"/>
  <c r="N197" i="4"/>
  <c r="N238" i="4"/>
  <c r="N249" i="4"/>
  <c r="N344" i="4"/>
  <c r="M28" i="4"/>
  <c r="M48" i="4"/>
  <c r="M99" i="4"/>
  <c r="M176" i="4"/>
  <c r="M265" i="4"/>
  <c r="M263" i="4"/>
  <c r="N89" i="4"/>
  <c r="N332" i="4"/>
  <c r="M139" i="4"/>
  <c r="N12" i="4"/>
  <c r="M43" i="4"/>
  <c r="M178" i="4"/>
  <c r="M26" i="4"/>
  <c r="M13" i="4"/>
  <c r="M61" i="4"/>
  <c r="M25" i="4"/>
  <c r="M219" i="4"/>
  <c r="M107" i="4"/>
  <c r="M315" i="4"/>
  <c r="M41" i="4"/>
  <c r="M159" i="4"/>
  <c r="M281" i="4"/>
  <c r="M326" i="4"/>
  <c r="M302" i="4"/>
  <c r="M37" i="4"/>
  <c r="M75" i="4"/>
  <c r="M141" i="4"/>
  <c r="M192" i="4"/>
  <c r="M256" i="4"/>
  <c r="M295" i="4"/>
  <c r="M324" i="4"/>
  <c r="M250" i="4"/>
  <c r="M203" i="4"/>
  <c r="M77" i="4"/>
  <c r="M52" i="4"/>
  <c r="M158" i="4"/>
  <c r="M291" i="4"/>
  <c r="M154" i="4"/>
  <c r="M165" i="4"/>
  <c r="M243" i="4"/>
  <c r="M6" i="4"/>
  <c r="M170" i="4"/>
  <c r="M142" i="4"/>
  <c r="M288" i="4"/>
  <c r="M220" i="4"/>
  <c r="M146" i="4"/>
  <c r="M237" i="4"/>
  <c r="M264" i="4"/>
  <c r="M32" i="4"/>
  <c r="M66" i="4"/>
  <c r="M148" i="4"/>
  <c r="M248" i="4"/>
  <c r="M216" i="4"/>
  <c r="M278" i="4"/>
  <c r="M328" i="4"/>
  <c r="M343" i="4"/>
  <c r="M69" i="4"/>
  <c r="M157" i="4"/>
  <c r="M35" i="4"/>
  <c r="M94" i="4"/>
  <c r="M212" i="4"/>
  <c r="M20" i="4"/>
  <c r="M49" i="4"/>
  <c r="M86" i="4"/>
  <c r="M133" i="4"/>
  <c r="M202" i="4"/>
  <c r="M222" i="4"/>
  <c r="M62" i="4"/>
  <c r="M122" i="4"/>
  <c r="M274" i="4"/>
  <c r="N80" i="4"/>
  <c r="N168" i="4"/>
  <c r="N189" i="4"/>
  <c r="N275" i="4"/>
  <c r="M100" i="4"/>
  <c r="M320" i="4"/>
  <c r="M79" i="4"/>
  <c r="M114" i="4"/>
  <c r="M273" i="4"/>
  <c r="M68" i="4"/>
  <c r="M89" i="4"/>
  <c r="M102" i="4"/>
  <c r="M127" i="4"/>
  <c r="M205" i="4"/>
  <c r="M297" i="4"/>
  <c r="M332" i="4"/>
  <c r="M118" i="4"/>
  <c r="N11" i="4"/>
  <c r="M33" i="4"/>
  <c r="M215" i="4"/>
  <c r="M74" i="4"/>
  <c r="M247" i="4"/>
  <c r="M255" i="4"/>
  <c r="M337" i="4"/>
  <c r="M269" i="4"/>
  <c r="M38" i="4"/>
  <c r="M81" i="4"/>
  <c r="M137" i="4"/>
  <c r="M209" i="4"/>
  <c r="M226" i="4"/>
  <c r="M261" i="4"/>
  <c r="M286" i="4"/>
  <c r="M338" i="4"/>
  <c r="M272" i="4"/>
  <c r="M217" i="4"/>
  <c r="M126" i="4"/>
  <c r="M259" i="4"/>
  <c r="M308" i="4"/>
  <c r="M90" i="4"/>
  <c r="M335" i="4"/>
  <c r="M289" i="4"/>
  <c r="M54" i="4"/>
  <c r="M103" i="4"/>
  <c r="M200" i="4"/>
  <c r="M241" i="4"/>
  <c r="M267" i="4"/>
  <c r="M279" i="4"/>
  <c r="M329" i="4"/>
  <c r="N8" i="4"/>
  <c r="N28" i="4"/>
  <c r="N48" i="4"/>
  <c r="N83" i="4"/>
  <c r="N99" i="4"/>
  <c r="N113" i="4"/>
  <c r="N176" i="4"/>
  <c r="N201" i="4"/>
  <c r="N223" i="4"/>
  <c r="N242" i="4"/>
  <c r="N265" i="4"/>
  <c r="N271" i="4"/>
  <c r="N277" i="4"/>
  <c r="N296" i="4"/>
  <c r="N263" i="4"/>
  <c r="N333" i="4"/>
  <c r="M153" i="4"/>
  <c r="M110" i="4"/>
  <c r="N109" i="4"/>
  <c r="N121" i="4"/>
  <c r="M234" i="4"/>
  <c r="M115" i="4"/>
  <c r="M187" i="4"/>
  <c r="M91" i="4"/>
  <c r="M120" i="4"/>
  <c r="M233" i="4"/>
  <c r="M260" i="4"/>
  <c r="M97" i="4"/>
  <c r="M58" i="4"/>
  <c r="M207" i="4"/>
  <c r="M44" i="4"/>
  <c r="M92" i="4"/>
  <c r="M143" i="4"/>
  <c r="M339" i="4"/>
  <c r="M7" i="4"/>
  <c r="M14" i="4"/>
  <c r="M51" i="4"/>
  <c r="M64" i="4"/>
  <c r="M93" i="4"/>
  <c r="M123" i="4"/>
  <c r="M156" i="4"/>
  <c r="M284" i="4"/>
  <c r="M342" i="4"/>
  <c r="M150" i="4"/>
  <c r="M60" i="4"/>
  <c r="M206" i="4"/>
  <c r="M72" i="4"/>
  <c r="M108" i="4"/>
  <c r="M185" i="4"/>
  <c r="M276" i="4"/>
  <c r="N57" i="4"/>
  <c r="N104" i="4"/>
  <c r="N117" i="4"/>
  <c r="N169" i="4"/>
  <c r="N195" i="4"/>
  <c r="N232" i="4"/>
  <c r="N314" i="4"/>
  <c r="M47" i="4"/>
  <c r="M155" i="4"/>
  <c r="M19" i="4"/>
  <c r="M84" i="4"/>
  <c r="M225" i="4"/>
  <c r="M316" i="4"/>
  <c r="M9" i="4"/>
  <c r="M40" i="4"/>
  <c r="M73" i="4"/>
  <c r="M132" i="4"/>
  <c r="M188" i="4"/>
  <c r="M240" i="4"/>
  <c r="M18" i="4"/>
  <c r="M22" i="4"/>
  <c r="M42" i="4"/>
  <c r="M63" i="4"/>
  <c r="M76" i="4"/>
  <c r="M101" i="4"/>
  <c r="M138" i="4"/>
  <c r="M166" i="4"/>
  <c r="M197" i="4"/>
  <c r="M238" i="4"/>
  <c r="M249" i="4"/>
  <c r="M344" i="4"/>
  <c r="M34" i="4"/>
  <c r="M125" i="4"/>
  <c r="M257" i="4"/>
  <c r="M171" i="4"/>
  <c r="M31" i="4"/>
  <c r="M87" i="4"/>
  <c r="M147" i="4"/>
  <c r="M183" i="4"/>
  <c r="M251" i="4"/>
  <c r="M21" i="4"/>
  <c r="M30" i="4"/>
  <c r="M312" i="4"/>
  <c r="M55" i="4"/>
  <c r="M96" i="4"/>
  <c r="M135" i="4"/>
  <c r="M164" i="4"/>
  <c r="M177" i="4"/>
  <c r="M221" i="4"/>
  <c r="M290" i="4"/>
  <c r="M341" i="4"/>
  <c r="M160" i="4"/>
  <c r="M270" i="4"/>
  <c r="M59" i="4"/>
  <c r="M194" i="4"/>
  <c r="N130" i="4"/>
  <c r="M27" i="4"/>
  <c r="M173" i="4"/>
  <c r="M239" i="4"/>
  <c r="M293" i="4"/>
  <c r="M111" i="4"/>
  <c r="M304" i="4"/>
  <c r="M10" i="4"/>
  <c r="M230" i="4"/>
  <c r="M39" i="4"/>
  <c r="M175" i="4"/>
  <c r="M282" i="4"/>
  <c r="M311" i="4"/>
  <c r="N95" i="4"/>
  <c r="M144" i="4"/>
  <c r="M184" i="4"/>
  <c r="M244" i="4"/>
  <c r="M299" i="4"/>
  <c r="M309" i="4"/>
  <c r="M322" i="4"/>
  <c r="M211" i="4"/>
  <c r="M136" i="4"/>
  <c r="M252" i="4"/>
  <c r="M24" i="4"/>
  <c r="M214" i="4"/>
  <c r="M318" i="4"/>
  <c r="M50" i="4"/>
  <c r="M70" i="4"/>
  <c r="M129" i="4"/>
  <c r="M180" i="4"/>
  <c r="M235" i="4"/>
  <c r="M268" i="4"/>
  <c r="M325" i="4"/>
  <c r="N65" i="4"/>
  <c r="N67" i="4"/>
  <c r="N88" i="4"/>
  <c r="M98" i="4"/>
  <c r="N105" i="4"/>
  <c r="M112" i="4"/>
  <c r="M131" i="4"/>
  <c r="M161" i="4"/>
  <c r="M190" i="4"/>
  <c r="M229" i="4"/>
  <c r="M245" i="4"/>
  <c r="M262" i="4"/>
  <c r="M317" i="4"/>
  <c r="M323" i="4"/>
  <c r="M331" i="4"/>
  <c r="N15" i="4"/>
  <c r="N45" i="4"/>
  <c r="K327" i="4"/>
  <c r="K306" i="4"/>
  <c r="K301" i="4"/>
  <c r="K294" i="4"/>
  <c r="K266" i="4"/>
  <c r="K227" i="4"/>
  <c r="K152" i="4"/>
  <c r="K134" i="4"/>
  <c r="K128" i="4"/>
  <c r="K82" i="4"/>
  <c r="K53" i="4"/>
  <c r="K36" i="4"/>
  <c r="K23" i="4"/>
  <c r="K16" i="4"/>
  <c r="K321" i="4"/>
  <c r="K307" i="4"/>
  <c r="K305" i="4"/>
  <c r="K300" i="4"/>
  <c r="K292" i="4"/>
  <c r="K287" i="4"/>
  <c r="K285" i="4"/>
  <c r="K283" i="4"/>
  <c r="K258" i="4"/>
  <c r="K254" i="4"/>
  <c r="K236" i="4"/>
  <c r="K231" i="4"/>
  <c r="K224" i="4"/>
  <c r="K208" i="4"/>
  <c r="K179" i="4"/>
  <c r="K172" i="4"/>
  <c r="K140" i="4"/>
  <c r="K124" i="4"/>
  <c r="K46" i="4"/>
  <c r="K345" i="4"/>
  <c r="K313" i="4"/>
  <c r="K310" i="4"/>
  <c r="K280" i="4"/>
  <c r="K253" i="4"/>
  <c r="K246" i="4"/>
  <c r="K228" i="4"/>
  <c r="K218" i="4"/>
  <c r="K210" i="4"/>
  <c r="K199" i="4"/>
  <c r="K198" i="4"/>
  <c r="K186" i="4"/>
  <c r="K181" i="4"/>
  <c r="K167" i="4"/>
  <c r="K162" i="4"/>
  <c r="K151" i="4"/>
  <c r="K145" i="4"/>
  <c r="K116" i="4"/>
  <c r="K213" i="4"/>
  <c r="K56" i="4"/>
  <c r="K29" i="4"/>
  <c r="K174" i="4"/>
  <c r="K334" i="4"/>
  <c r="K191" i="4"/>
  <c r="K196" i="4"/>
  <c r="K303" i="4"/>
  <c r="K182" i="4"/>
  <c r="K298" i="4"/>
  <c r="K119" i="4"/>
  <c r="K340" i="4"/>
  <c r="K204" i="4"/>
  <c r="K85" i="4"/>
  <c r="K71" i="4"/>
  <c r="K193" i="4"/>
  <c r="K17" i="4"/>
  <c r="K106" i="4"/>
  <c r="K336" i="4"/>
  <c r="K330" i="4"/>
  <c r="K163" i="4"/>
  <c r="K78" i="4"/>
  <c r="M163" i="4" l="1"/>
  <c r="M17" i="4"/>
  <c r="M336" i="4"/>
  <c r="M71" i="4"/>
  <c r="M204" i="4"/>
  <c r="N78" i="4"/>
  <c r="N330" i="4"/>
  <c r="N106" i="4"/>
  <c r="N193" i="4"/>
  <c r="N85" i="4"/>
  <c r="N340" i="4"/>
  <c r="M298" i="4"/>
  <c r="M303" i="4"/>
  <c r="M191" i="4"/>
  <c r="N174" i="4"/>
  <c r="M56" i="4"/>
  <c r="M116" i="4"/>
  <c r="M151" i="4"/>
  <c r="M167" i="4"/>
  <c r="M186" i="4"/>
  <c r="M199" i="4"/>
  <c r="M218" i="4"/>
  <c r="M246" i="4"/>
  <c r="M280" i="4"/>
  <c r="M313" i="4"/>
  <c r="M46" i="4"/>
  <c r="M140" i="4"/>
  <c r="M179" i="4"/>
  <c r="M224" i="4"/>
  <c r="M236" i="4"/>
  <c r="M258" i="4"/>
  <c r="N287" i="4"/>
  <c r="M292" i="4"/>
  <c r="M305" i="4"/>
  <c r="M321" i="4"/>
  <c r="N23" i="4"/>
  <c r="M53" i="4"/>
  <c r="N128" i="4"/>
  <c r="M152" i="4"/>
  <c r="N266" i="4"/>
  <c r="M301" i="4"/>
  <c r="N327" i="4"/>
  <c r="N119" i="4"/>
  <c r="N182" i="4"/>
  <c r="N196" i="4"/>
  <c r="N334" i="4"/>
  <c r="N29" i="4"/>
  <c r="N213" i="4"/>
  <c r="N145" i="4"/>
  <c r="N162" i="4"/>
  <c r="N181" i="4"/>
  <c r="N198" i="4"/>
  <c r="N210" i="4"/>
  <c r="N228" i="4"/>
  <c r="N253" i="4"/>
  <c r="N310" i="4"/>
  <c r="N345" i="4"/>
  <c r="N124" i="4"/>
  <c r="N172" i="4"/>
  <c r="N208" i="4"/>
  <c r="N231" i="4"/>
  <c r="N254" i="4"/>
  <c r="N283" i="4"/>
  <c r="M287" i="4"/>
  <c r="N300" i="4"/>
  <c r="N307" i="4"/>
  <c r="N16" i="4"/>
  <c r="N36" i="4"/>
  <c r="N82" i="4"/>
  <c r="N134" i="4"/>
  <c r="N227" i="4"/>
  <c r="N294" i="4"/>
  <c r="N306" i="4"/>
  <c r="M134" i="4"/>
  <c r="M36" i="4"/>
  <c r="M294" i="4"/>
  <c r="M16" i="4"/>
  <c r="M82" i="4"/>
  <c r="M227" i="4"/>
  <c r="M306" i="4"/>
  <c r="N53" i="4"/>
  <c r="N152" i="4"/>
  <c r="N301" i="4"/>
  <c r="M23" i="4"/>
  <c r="M128" i="4"/>
  <c r="M266" i="4"/>
  <c r="M327" i="4"/>
  <c r="M172" i="4"/>
  <c r="M231" i="4"/>
  <c r="M300" i="4"/>
  <c r="M283" i="4"/>
  <c r="M124" i="4"/>
  <c r="M208" i="4"/>
  <c r="M254" i="4"/>
  <c r="M307" i="4"/>
  <c r="N46" i="4"/>
  <c r="N140" i="4"/>
  <c r="N179" i="4"/>
  <c r="N224" i="4"/>
  <c r="N236" i="4"/>
  <c r="N258" i="4"/>
  <c r="N285" i="4"/>
  <c r="N292" i="4"/>
  <c r="N305" i="4"/>
  <c r="N321" i="4"/>
  <c r="M285" i="4"/>
  <c r="M182" i="4"/>
  <c r="M198" i="4"/>
  <c r="M310" i="4"/>
  <c r="M162" i="4"/>
  <c r="M228" i="4"/>
  <c r="M29" i="4"/>
  <c r="M145" i="4"/>
  <c r="M181" i="4"/>
  <c r="M210" i="4"/>
  <c r="M253" i="4"/>
  <c r="M213" i="4"/>
  <c r="N116" i="4"/>
  <c r="N151" i="4"/>
  <c r="N167" i="4"/>
  <c r="N186" i="4"/>
  <c r="N199" i="4"/>
  <c r="N218" i="4"/>
  <c r="N246" i="4"/>
  <c r="N280" i="4"/>
  <c r="N313" i="4"/>
  <c r="M345" i="4"/>
  <c r="N56" i="4"/>
  <c r="M334" i="4"/>
  <c r="M119" i="4"/>
  <c r="M196" i="4"/>
  <c r="N298" i="4"/>
  <c r="N303" i="4"/>
  <c r="N191" i="4"/>
  <c r="M174" i="4"/>
  <c r="M85" i="4"/>
  <c r="M78" i="4"/>
  <c r="M330" i="4"/>
  <c r="M193" i="4"/>
  <c r="M106" i="4"/>
  <c r="N163" i="4"/>
  <c r="N71" i="4"/>
  <c r="N204" i="4"/>
  <c r="M340" i="4"/>
  <c r="N336" i="4"/>
  <c r="N17" i="4"/>
  <c r="I156" i="4" l="1"/>
  <c r="I207" i="4"/>
  <c r="I143" i="4"/>
  <c r="I123" i="4"/>
  <c r="I51" i="4"/>
  <c r="I92" i="4"/>
  <c r="I44" i="4"/>
  <c r="O44" i="4" s="1"/>
  <c r="I342" i="4"/>
  <c r="I58" i="4"/>
  <c r="I93" i="4"/>
  <c r="I14" i="4"/>
  <c r="I339" i="4"/>
  <c r="I13" i="4"/>
  <c r="I7" i="4"/>
  <c r="I284" i="4"/>
  <c r="O284" i="4" s="1"/>
  <c r="I64" i="4"/>
  <c r="I97" i="4"/>
  <c r="I115" i="4"/>
  <c r="O115" i="4" s="1"/>
  <c r="I120" i="4"/>
  <c r="I187" i="4"/>
  <c r="I234" i="4"/>
  <c r="I233" i="4"/>
  <c r="I260" i="4"/>
  <c r="I91" i="4"/>
  <c r="I86" i="4"/>
  <c r="I202" i="4"/>
  <c r="I157" i="4"/>
  <c r="I49" i="4"/>
  <c r="I69" i="4"/>
  <c r="O69" i="4" s="1"/>
  <c r="I133" i="4"/>
  <c r="I20" i="4"/>
  <c r="I94" i="4"/>
  <c r="I222" i="4"/>
  <c r="F222" i="4" s="1"/>
  <c r="I212" i="4"/>
  <c r="I35" i="4"/>
  <c r="I204" i="4"/>
  <c r="I85" i="4"/>
  <c r="I106" i="4"/>
  <c r="I193" i="4"/>
  <c r="I17" i="4"/>
  <c r="O17" i="4" s="1"/>
  <c r="I336" i="4"/>
  <c r="I330" i="4"/>
  <c r="I78" i="4"/>
  <c r="I163" i="4"/>
  <c r="I71" i="4"/>
  <c r="I340" i="4"/>
  <c r="I110" i="4"/>
  <c r="I121" i="4"/>
  <c r="I61" i="4"/>
  <c r="I109" i="4"/>
  <c r="I153" i="4"/>
  <c r="O153" i="4" s="1"/>
  <c r="I60" i="4"/>
  <c r="O60" i="4" s="1"/>
  <c r="I108" i="4"/>
  <c r="O108" i="4" s="1"/>
  <c r="I150" i="4"/>
  <c r="I117" i="4"/>
  <c r="I314" i="4"/>
  <c r="O314" i="4" s="1"/>
  <c r="I232" i="4"/>
  <c r="O232" i="4" s="1"/>
  <c r="I57" i="4"/>
  <c r="I276" i="4"/>
  <c r="I195" i="4"/>
  <c r="O195" i="4" s="1"/>
  <c r="I104" i="4"/>
  <c r="O104" i="4" s="1"/>
  <c r="I169" i="4"/>
  <c r="I185" i="4"/>
  <c r="I206" i="4"/>
  <c r="O206" i="4" s="1"/>
  <c r="I72" i="4"/>
  <c r="O72" i="4" s="1"/>
  <c r="I159" i="4"/>
  <c r="O159" i="4" s="1"/>
  <c r="I281" i="4"/>
  <c r="I75" i="4"/>
  <c r="I25" i="4"/>
  <c r="O25" i="4" s="1"/>
  <c r="I37" i="4"/>
  <c r="O37" i="4" s="1"/>
  <c r="I302" i="4"/>
  <c r="I107" i="4"/>
  <c r="I219" i="4"/>
  <c r="O219" i="4" s="1"/>
  <c r="I256" i="4"/>
  <c r="O256" i="4" s="1"/>
  <c r="I315" i="4"/>
  <c r="I141" i="4"/>
  <c r="I250" i="4"/>
  <c r="O250" i="4" s="1"/>
  <c r="I326" i="4"/>
  <c r="O326" i="4" s="1"/>
  <c r="I324" i="4"/>
  <c r="I192" i="4"/>
  <c r="I295" i="4"/>
  <c r="O295" i="4" s="1"/>
  <c r="I41" i="4"/>
  <c r="O41" i="4" s="1"/>
  <c r="I154" i="4"/>
  <c r="O154" i="4" s="1"/>
  <c r="I203" i="4"/>
  <c r="I291" i="4"/>
  <c r="I77" i="4"/>
  <c r="O77" i="4" s="1"/>
  <c r="I52" i="4"/>
  <c r="O52" i="4" s="1"/>
  <c r="I158" i="4"/>
  <c r="I243" i="4"/>
  <c r="I165" i="4"/>
  <c r="O165" i="4" s="1"/>
  <c r="I135" i="4"/>
  <c r="I87" i="4"/>
  <c r="I30" i="4"/>
  <c r="O30" i="4" s="1"/>
  <c r="I21" i="4"/>
  <c r="O21" i="4" s="1"/>
  <c r="I183" i="4"/>
  <c r="I164" i="4"/>
  <c r="I251" i="4"/>
  <c r="O251" i="4" s="1"/>
  <c r="I171" i="4"/>
  <c r="O171" i="4" s="1"/>
  <c r="I125" i="4"/>
  <c r="I96" i="4"/>
  <c r="I221" i="4"/>
  <c r="O221" i="4" s="1"/>
  <c r="I55" i="4"/>
  <c r="O55" i="4" s="1"/>
  <c r="I257" i="4"/>
  <c r="I177" i="4"/>
  <c r="I147" i="4"/>
  <c r="O147" i="4" s="1"/>
  <c r="I312" i="4"/>
  <c r="O312" i="4" s="1"/>
  <c r="I26" i="4"/>
  <c r="I341" i="4"/>
  <c r="I34" i="4"/>
  <c r="O34" i="4" s="1"/>
  <c r="I31" i="4"/>
  <c r="O31" i="4" s="1"/>
  <c r="I290" i="4"/>
  <c r="O290" i="4" s="1"/>
  <c r="I149" i="4"/>
  <c r="I335" i="4"/>
  <c r="I277" i="4"/>
  <c r="O277" i="4" s="1"/>
  <c r="I308" i="4"/>
  <c r="O308" i="4" s="1"/>
  <c r="I200" i="4"/>
  <c r="I267" i="4"/>
  <c r="I8" i="4"/>
  <c r="O8" i="4" s="1"/>
  <c r="I289" i="4"/>
  <c r="O289" i="4" s="1"/>
  <c r="I271" i="4"/>
  <c r="I176" i="4"/>
  <c r="I223" i="4"/>
  <c r="O223" i="4" s="1"/>
  <c r="I48" i="4"/>
  <c r="O48" i="4" s="1"/>
  <c r="I329" i="4"/>
  <c r="I272" i="4"/>
  <c r="I43" i="4"/>
  <c r="O43" i="4" s="1"/>
  <c r="I241" i="4"/>
  <c r="O241" i="4" s="1"/>
  <c r="I296" i="4"/>
  <c r="I217" i="4"/>
  <c r="I333" i="4"/>
  <c r="I265" i="4"/>
  <c r="I242" i="4"/>
  <c r="O242" i="4" s="1"/>
  <c r="I99" i="4"/>
  <c r="I103" i="4"/>
  <c r="I279" i="4"/>
  <c r="I201" i="4"/>
  <c r="I263" i="4"/>
  <c r="I90" i="4"/>
  <c r="O90" i="4" s="1"/>
  <c r="I259" i="4"/>
  <c r="I126" i="4"/>
  <c r="I54" i="4"/>
  <c r="I113" i="4"/>
  <c r="I28" i="4"/>
  <c r="I83" i="4"/>
  <c r="I98" i="4"/>
  <c r="I229" i="4"/>
  <c r="I161" i="4"/>
  <c r="I70" i="4"/>
  <c r="I318" i="4"/>
  <c r="O318" i="4" s="1"/>
  <c r="I190" i="4"/>
  <c r="I214" i="4"/>
  <c r="I88" i="4"/>
  <c r="I136" i="4"/>
  <c r="I105" i="4"/>
  <c r="I65" i="4"/>
  <c r="I252" i="4"/>
  <c r="I131" i="4"/>
  <c r="O131" i="4" s="1"/>
  <c r="I15" i="4"/>
  <c r="I24" i="4"/>
  <c r="I112" i="4"/>
  <c r="I211" i="4"/>
  <c r="I67" i="4"/>
  <c r="I129" i="4"/>
  <c r="I268" i="4"/>
  <c r="I331" i="4"/>
  <c r="O331" i="4" s="1"/>
  <c r="I325" i="4"/>
  <c r="I317" i="4"/>
  <c r="I323" i="4"/>
  <c r="O323" i="4" s="1"/>
  <c r="I50" i="4"/>
  <c r="I245" i="4"/>
  <c r="I45" i="4"/>
  <c r="I180" i="4"/>
  <c r="I262" i="4"/>
  <c r="I235" i="4"/>
  <c r="I59" i="4"/>
  <c r="I130" i="4"/>
  <c r="I27" i="4"/>
  <c r="I173" i="4"/>
  <c r="I194" i="4"/>
  <c r="O194" i="4" s="1"/>
  <c r="I239" i="4"/>
  <c r="I293" i="4"/>
  <c r="I270" i="4"/>
  <c r="I160" i="4"/>
  <c r="I213" i="4"/>
  <c r="I162" i="4"/>
  <c r="I151" i="4"/>
  <c r="I345" i="4"/>
  <c r="I313" i="4"/>
  <c r="I218" i="4"/>
  <c r="I280" i="4"/>
  <c r="I145" i="4"/>
  <c r="I29" i="4"/>
  <c r="I199" i="4"/>
  <c r="I246" i="4"/>
  <c r="F246" i="4" s="1"/>
  <c r="I181" i="4"/>
  <c r="I253" i="4"/>
  <c r="I167" i="4"/>
  <c r="I228" i="4"/>
  <c r="I310" i="4"/>
  <c r="I210" i="4"/>
  <c r="I186" i="4"/>
  <c r="I198" i="4"/>
  <c r="F198" i="4" s="1"/>
  <c r="I56" i="4"/>
  <c r="I116" i="4"/>
  <c r="I138" i="4"/>
  <c r="F138" i="4" s="1"/>
  <c r="I101" i="4"/>
  <c r="I73" i="4"/>
  <c r="I76" i="4"/>
  <c r="I40" i="4"/>
  <c r="I63" i="4"/>
  <c r="I197" i="4"/>
  <c r="I42" i="4"/>
  <c r="I344" i="4"/>
  <c r="F344" i="4" s="1"/>
  <c r="I84" i="4"/>
  <c r="I22" i="4"/>
  <c r="I9" i="4"/>
  <c r="O9" i="4" s="1"/>
  <c r="I238" i="4"/>
  <c r="O238" i="4" s="1"/>
  <c r="I47" i="4"/>
  <c r="I240" i="4"/>
  <c r="I225" i="4"/>
  <c r="I249" i="4"/>
  <c r="I19" i="4"/>
  <c r="O19" i="4" s="1"/>
  <c r="I18" i="4"/>
  <c r="I316" i="4"/>
  <c r="I188" i="4"/>
  <c r="O188" i="4" s="1"/>
  <c r="I132" i="4"/>
  <c r="I166" i="4"/>
  <c r="I155" i="4"/>
  <c r="I182" i="4"/>
  <c r="I298" i="4"/>
  <c r="I303" i="4"/>
  <c r="I119" i="4"/>
  <c r="I174" i="4"/>
  <c r="F174" i="4" s="1"/>
  <c r="I196" i="4"/>
  <c r="I191" i="4"/>
  <c r="I334" i="4"/>
  <c r="I307" i="4"/>
  <c r="I258" i="4"/>
  <c r="F258" i="4" s="1"/>
  <c r="I224" i="4"/>
  <c r="I236" i="4"/>
  <c r="I254" i="4"/>
  <c r="I292" i="4"/>
  <c r="O292" i="4" s="1"/>
  <c r="I231" i="4"/>
  <c r="O231" i="4" s="1"/>
  <c r="I179" i="4"/>
  <c r="I285" i="4"/>
  <c r="I140" i="4"/>
  <c r="I172" i="4"/>
  <c r="O172" i="4" s="1"/>
  <c r="I46" i="4"/>
  <c r="I287" i="4"/>
  <c r="I283" i="4"/>
  <c r="O283" i="4" s="1"/>
  <c r="I124" i="4"/>
  <c r="O124" i="4" s="1"/>
  <c r="I300" i="4"/>
  <c r="I305" i="4"/>
  <c r="I208" i="4"/>
  <c r="I321" i="4"/>
  <c r="O321" i="4" s="1"/>
  <c r="I128" i="4"/>
  <c r="O128" i="4" s="1"/>
  <c r="I152" i="4"/>
  <c r="I294" i="4"/>
  <c r="I82" i="4"/>
  <c r="I301" i="4"/>
  <c r="I327" i="4"/>
  <c r="I36" i="4"/>
  <c r="I227" i="4"/>
  <c r="O227" i="4" s="1"/>
  <c r="I134" i="4"/>
  <c r="O134" i="4" s="1"/>
  <c r="I266" i="4"/>
  <c r="I23" i="4"/>
  <c r="I306" i="4"/>
  <c r="I16" i="4"/>
  <c r="I53" i="4"/>
  <c r="I319" i="4"/>
  <c r="I127" i="4"/>
  <c r="I273" i="4"/>
  <c r="I139" i="4"/>
  <c r="I89" i="4"/>
  <c r="I205" i="4"/>
  <c r="I79" i="4"/>
  <c r="F79" i="4" s="1"/>
  <c r="I102" i="4"/>
  <c r="O102" i="4" s="1"/>
  <c r="I332" i="4"/>
  <c r="I114" i="4"/>
  <c r="I320" i="4"/>
  <c r="I100" i="4"/>
  <c r="I297" i="4"/>
  <c r="I68" i="4"/>
  <c r="I66" i="4"/>
  <c r="I343" i="4"/>
  <c r="I142" i="4"/>
  <c r="I170" i="4"/>
  <c r="O170" i="4" s="1"/>
  <c r="I264" i="4"/>
  <c r="I6" i="4"/>
  <c r="I288" i="4"/>
  <c r="I146" i="4"/>
  <c r="I248" i="4"/>
  <c r="I148" i="4"/>
  <c r="I328" i="4"/>
  <c r="I278" i="4"/>
  <c r="I220" i="4"/>
  <c r="I237" i="4"/>
  <c r="I216" i="4"/>
  <c r="I32" i="4"/>
  <c r="I282" i="4"/>
  <c r="I175" i="4"/>
  <c r="I10" i="4"/>
  <c r="I244" i="4"/>
  <c r="I39" i="4"/>
  <c r="I304" i="4"/>
  <c r="I111" i="4"/>
  <c r="I299" i="4"/>
  <c r="I230" i="4"/>
  <c r="I184" i="4"/>
  <c r="I309" i="4"/>
  <c r="I311" i="4"/>
  <c r="I322" i="4"/>
  <c r="I144" i="4"/>
  <c r="I95" i="4"/>
  <c r="I12" i="4"/>
  <c r="I178" i="4"/>
  <c r="I274" i="4"/>
  <c r="I275" i="4"/>
  <c r="I62" i="4"/>
  <c r="I189" i="4"/>
  <c r="I168" i="4"/>
  <c r="I122" i="4"/>
  <c r="I80" i="4"/>
  <c r="I247" i="4"/>
  <c r="I337" i="4"/>
  <c r="I338" i="4"/>
  <c r="I11" i="4"/>
  <c r="I74" i="4"/>
  <c r="I38" i="4"/>
  <c r="I269" i="4"/>
  <c r="I226" i="4"/>
  <c r="I261" i="4"/>
  <c r="I118" i="4"/>
  <c r="I255" i="4"/>
  <c r="I33" i="4"/>
  <c r="I137" i="4"/>
  <c r="I209" i="4"/>
  <c r="I215" i="4"/>
  <c r="I286" i="4"/>
  <c r="I81" i="4"/>
  <c r="H26" i="4" l="1"/>
  <c r="O26" i="4"/>
  <c r="H257" i="4"/>
  <c r="O257" i="4"/>
  <c r="H125" i="4"/>
  <c r="O125" i="4"/>
  <c r="H183" i="4"/>
  <c r="O183" i="4"/>
  <c r="H135" i="4"/>
  <c r="O135" i="4"/>
  <c r="H243" i="4"/>
  <c r="O243" i="4"/>
  <c r="H291" i="4"/>
  <c r="O291" i="4"/>
  <c r="H324" i="4"/>
  <c r="O324" i="4"/>
  <c r="H315" i="4"/>
  <c r="O315" i="4"/>
  <c r="H302" i="4"/>
  <c r="O302" i="4"/>
  <c r="H281" i="4"/>
  <c r="O281" i="4"/>
  <c r="H185" i="4"/>
  <c r="O185" i="4"/>
  <c r="H276" i="4"/>
  <c r="O276" i="4"/>
  <c r="H117" i="4"/>
  <c r="O117" i="4"/>
  <c r="H61" i="4"/>
  <c r="O61" i="4"/>
  <c r="H110" i="4"/>
  <c r="O110" i="4"/>
  <c r="H71" i="4"/>
  <c r="O71" i="4"/>
  <c r="H78" i="4"/>
  <c r="O78" i="4"/>
  <c r="H336" i="4"/>
  <c r="O336" i="4"/>
  <c r="H193" i="4"/>
  <c r="O193" i="4"/>
  <c r="H85" i="4"/>
  <c r="O85" i="4"/>
  <c r="H35" i="4"/>
  <c r="O35" i="4"/>
  <c r="H94" i="4"/>
  <c r="O94" i="4"/>
  <c r="H133" i="4"/>
  <c r="O133" i="4"/>
  <c r="H49" i="4"/>
  <c r="O49" i="4"/>
  <c r="H202" i="4"/>
  <c r="O202" i="4"/>
  <c r="H91" i="4"/>
  <c r="O91" i="4"/>
  <c r="H233" i="4"/>
  <c r="O233" i="4"/>
  <c r="H187" i="4"/>
  <c r="O187" i="4"/>
  <c r="H64" i="4"/>
  <c r="O64" i="4"/>
  <c r="H7" i="4"/>
  <c r="O7" i="4"/>
  <c r="H339" i="4"/>
  <c r="O339" i="4"/>
  <c r="H93" i="4"/>
  <c r="O93" i="4"/>
  <c r="H342" i="4"/>
  <c r="O342" i="4"/>
  <c r="H92" i="4"/>
  <c r="O92" i="4"/>
  <c r="H123" i="4"/>
  <c r="O123" i="4"/>
  <c r="H207" i="4"/>
  <c r="O207" i="4"/>
  <c r="H341" i="4"/>
  <c r="O341" i="4"/>
  <c r="H177" i="4"/>
  <c r="O177" i="4"/>
  <c r="H96" i="4"/>
  <c r="O96" i="4"/>
  <c r="H164" i="4"/>
  <c r="O164" i="4"/>
  <c r="H87" i="4"/>
  <c r="O87" i="4"/>
  <c r="H158" i="4"/>
  <c r="O158" i="4"/>
  <c r="H203" i="4"/>
  <c r="O203" i="4"/>
  <c r="H192" i="4"/>
  <c r="O192" i="4"/>
  <c r="H141" i="4"/>
  <c r="O141" i="4"/>
  <c r="H107" i="4"/>
  <c r="O107" i="4"/>
  <c r="H75" i="4"/>
  <c r="O75" i="4"/>
  <c r="H169" i="4"/>
  <c r="O169" i="4"/>
  <c r="H57" i="4"/>
  <c r="O57" i="4"/>
  <c r="H150" i="4"/>
  <c r="O150" i="4"/>
  <c r="H109" i="4"/>
  <c r="O109" i="4"/>
  <c r="H121" i="4"/>
  <c r="O121" i="4"/>
  <c r="H340" i="4"/>
  <c r="O340" i="4"/>
  <c r="H163" i="4"/>
  <c r="O163" i="4"/>
  <c r="H330" i="4"/>
  <c r="O330" i="4"/>
  <c r="H106" i="4"/>
  <c r="O106" i="4"/>
  <c r="H204" i="4"/>
  <c r="O204" i="4"/>
  <c r="H212" i="4"/>
  <c r="O212" i="4"/>
  <c r="H222" i="4"/>
  <c r="O222" i="4"/>
  <c r="H20" i="4"/>
  <c r="O20" i="4"/>
  <c r="H157" i="4"/>
  <c r="O157" i="4"/>
  <c r="H86" i="4"/>
  <c r="O86" i="4"/>
  <c r="H260" i="4"/>
  <c r="O260" i="4"/>
  <c r="H234" i="4"/>
  <c r="O234" i="4"/>
  <c r="H120" i="4"/>
  <c r="O120" i="4"/>
  <c r="H97" i="4"/>
  <c r="O97" i="4"/>
  <c r="H13" i="4"/>
  <c r="O13" i="4"/>
  <c r="H14" i="4"/>
  <c r="O14" i="4"/>
  <c r="H58" i="4"/>
  <c r="O58" i="4"/>
  <c r="H51" i="4"/>
  <c r="O51" i="4"/>
  <c r="H143" i="4"/>
  <c r="O143" i="4"/>
  <c r="H156" i="4"/>
  <c r="O156" i="4"/>
  <c r="H81" i="4"/>
  <c r="O81" i="4"/>
  <c r="H215" i="4"/>
  <c r="O215" i="4"/>
  <c r="H137" i="4"/>
  <c r="O137" i="4"/>
  <c r="H255" i="4"/>
  <c r="O255" i="4"/>
  <c r="H261" i="4"/>
  <c r="O261" i="4"/>
  <c r="H269" i="4"/>
  <c r="O269" i="4"/>
  <c r="H74" i="4"/>
  <c r="O74" i="4"/>
  <c r="H338" i="4"/>
  <c r="O338" i="4"/>
  <c r="H247" i="4"/>
  <c r="O247" i="4"/>
  <c r="H122" i="4"/>
  <c r="O122" i="4"/>
  <c r="H189" i="4"/>
  <c r="O189" i="4"/>
  <c r="H275" i="4"/>
  <c r="O275" i="4"/>
  <c r="H178" i="4"/>
  <c r="O178" i="4"/>
  <c r="H95" i="4"/>
  <c r="O95" i="4"/>
  <c r="H322" i="4"/>
  <c r="O322" i="4"/>
  <c r="H309" i="4"/>
  <c r="O309" i="4"/>
  <c r="H230" i="4"/>
  <c r="O230" i="4"/>
  <c r="H111" i="4"/>
  <c r="O111" i="4"/>
  <c r="H39" i="4"/>
  <c r="O39" i="4"/>
  <c r="H10" i="4"/>
  <c r="O10" i="4"/>
  <c r="H282" i="4"/>
  <c r="O282" i="4"/>
  <c r="H216" i="4"/>
  <c r="O216" i="4"/>
  <c r="H220" i="4"/>
  <c r="O220" i="4"/>
  <c r="H328" i="4"/>
  <c r="O328" i="4"/>
  <c r="H248" i="4"/>
  <c r="O248" i="4"/>
  <c r="H288" i="4"/>
  <c r="O288" i="4"/>
  <c r="H264" i="4"/>
  <c r="O264" i="4"/>
  <c r="H142" i="4"/>
  <c r="O142" i="4"/>
  <c r="H66" i="4"/>
  <c r="O66" i="4"/>
  <c r="H297" i="4"/>
  <c r="O297" i="4"/>
  <c r="H320" i="4"/>
  <c r="O320" i="4"/>
  <c r="H332" i="4"/>
  <c r="O332" i="4"/>
  <c r="H205" i="4"/>
  <c r="O205" i="4"/>
  <c r="H139" i="4"/>
  <c r="O139" i="4"/>
  <c r="H127" i="4"/>
  <c r="O127" i="4"/>
  <c r="H53" i="4"/>
  <c r="O53" i="4"/>
  <c r="H306" i="4"/>
  <c r="O306" i="4"/>
  <c r="H266" i="4"/>
  <c r="O266" i="4"/>
  <c r="H327" i="4"/>
  <c r="O327" i="4"/>
  <c r="H82" i="4"/>
  <c r="O82" i="4"/>
  <c r="H152" i="4"/>
  <c r="O152" i="4"/>
  <c r="H305" i="4"/>
  <c r="O305" i="4"/>
  <c r="H287" i="4"/>
  <c r="O287" i="4"/>
  <c r="H285" i="4"/>
  <c r="O285" i="4"/>
  <c r="H254" i="4"/>
  <c r="O254" i="4"/>
  <c r="H224" i="4"/>
  <c r="O224" i="4"/>
  <c r="H258" i="4"/>
  <c r="O258" i="4"/>
  <c r="H334" i="4"/>
  <c r="O334" i="4"/>
  <c r="H196" i="4"/>
  <c r="O196" i="4"/>
  <c r="H174" i="4"/>
  <c r="O174" i="4"/>
  <c r="H303" i="4"/>
  <c r="O303" i="4"/>
  <c r="H182" i="4"/>
  <c r="O182" i="4"/>
  <c r="H166" i="4"/>
  <c r="O166" i="4"/>
  <c r="H18" i="4"/>
  <c r="O18" i="4"/>
  <c r="H249" i="4"/>
  <c r="O249" i="4"/>
  <c r="H240" i="4"/>
  <c r="O240" i="4"/>
  <c r="H22" i="4"/>
  <c r="O22" i="4"/>
  <c r="H42" i="4"/>
  <c r="O42" i="4"/>
  <c r="H63" i="4"/>
  <c r="O63" i="4"/>
  <c r="H76" i="4"/>
  <c r="O76" i="4"/>
  <c r="H101" i="4"/>
  <c r="O101" i="4"/>
  <c r="H138" i="4"/>
  <c r="O138" i="4"/>
  <c r="H56" i="4"/>
  <c r="O56" i="4"/>
  <c r="H198" i="4"/>
  <c r="O198" i="4"/>
  <c r="H210" i="4"/>
  <c r="O210" i="4"/>
  <c r="H228" i="4"/>
  <c r="O228" i="4"/>
  <c r="H253" i="4"/>
  <c r="O253" i="4"/>
  <c r="H199" i="4"/>
  <c r="O199" i="4"/>
  <c r="H145" i="4"/>
  <c r="O145" i="4"/>
  <c r="H218" i="4"/>
  <c r="O218" i="4"/>
  <c r="H345" i="4"/>
  <c r="O345" i="4"/>
  <c r="H162" i="4"/>
  <c r="O162" i="4"/>
  <c r="H160" i="4"/>
  <c r="O160" i="4"/>
  <c r="H293" i="4"/>
  <c r="O293" i="4"/>
  <c r="H27" i="4"/>
  <c r="O27" i="4"/>
  <c r="H59" i="4"/>
  <c r="O59" i="4"/>
  <c r="H262" i="4"/>
  <c r="O262" i="4"/>
  <c r="H45" i="4"/>
  <c r="O45" i="4"/>
  <c r="H50" i="4"/>
  <c r="O50" i="4"/>
  <c r="H317" i="4"/>
  <c r="O317" i="4"/>
  <c r="H129" i="4"/>
  <c r="O129" i="4"/>
  <c r="H211" i="4"/>
  <c r="O211" i="4"/>
  <c r="H24" i="4"/>
  <c r="O24" i="4"/>
  <c r="H65" i="4"/>
  <c r="O65" i="4"/>
  <c r="H136" i="4"/>
  <c r="O136" i="4"/>
  <c r="H214" i="4"/>
  <c r="O214" i="4"/>
  <c r="H161" i="4"/>
  <c r="O161" i="4"/>
  <c r="H98" i="4"/>
  <c r="O98" i="4"/>
  <c r="H28" i="4"/>
  <c r="O28" i="4"/>
  <c r="H54" i="4"/>
  <c r="O54" i="4"/>
  <c r="H259" i="4"/>
  <c r="O259" i="4"/>
  <c r="H263" i="4"/>
  <c r="O263" i="4"/>
  <c r="H279" i="4"/>
  <c r="O279" i="4"/>
  <c r="H99" i="4"/>
  <c r="O99" i="4"/>
  <c r="H265" i="4"/>
  <c r="O265" i="4"/>
  <c r="H217" i="4"/>
  <c r="O217" i="4"/>
  <c r="H272" i="4"/>
  <c r="O272" i="4"/>
  <c r="H176" i="4"/>
  <c r="O176" i="4"/>
  <c r="H267" i="4"/>
  <c r="O267" i="4"/>
  <c r="H335" i="4"/>
  <c r="O335" i="4"/>
  <c r="H286" i="4"/>
  <c r="O286" i="4"/>
  <c r="H209" i="4"/>
  <c r="O209" i="4"/>
  <c r="H33" i="4"/>
  <c r="O33" i="4"/>
  <c r="H118" i="4"/>
  <c r="O118" i="4"/>
  <c r="H226" i="4"/>
  <c r="O226" i="4"/>
  <c r="H38" i="4"/>
  <c r="O38" i="4"/>
  <c r="H11" i="4"/>
  <c r="O11" i="4"/>
  <c r="H337" i="4"/>
  <c r="O337" i="4"/>
  <c r="H80" i="4"/>
  <c r="O80" i="4"/>
  <c r="H168" i="4"/>
  <c r="O168" i="4"/>
  <c r="H62" i="4"/>
  <c r="O62" i="4"/>
  <c r="H274" i="4"/>
  <c r="O274" i="4"/>
  <c r="H12" i="4"/>
  <c r="O12" i="4"/>
  <c r="H144" i="4"/>
  <c r="O144" i="4"/>
  <c r="H311" i="4"/>
  <c r="O311" i="4"/>
  <c r="H184" i="4"/>
  <c r="O184" i="4"/>
  <c r="H299" i="4"/>
  <c r="O299" i="4"/>
  <c r="H304" i="4"/>
  <c r="O304" i="4"/>
  <c r="H244" i="4"/>
  <c r="O244" i="4"/>
  <c r="H175" i="4"/>
  <c r="O175" i="4"/>
  <c r="H32" i="4"/>
  <c r="O32" i="4"/>
  <c r="H237" i="4"/>
  <c r="O237" i="4"/>
  <c r="H278" i="4"/>
  <c r="O278" i="4"/>
  <c r="H148" i="4"/>
  <c r="O148" i="4"/>
  <c r="H146" i="4"/>
  <c r="O146" i="4"/>
  <c r="H6" i="4"/>
  <c r="O6" i="4"/>
  <c r="H343" i="4"/>
  <c r="O343" i="4"/>
  <c r="H68" i="4"/>
  <c r="O68" i="4"/>
  <c r="H100" i="4"/>
  <c r="O100" i="4"/>
  <c r="H114" i="4"/>
  <c r="O114" i="4"/>
  <c r="H79" i="4"/>
  <c r="O79" i="4"/>
  <c r="H89" i="4"/>
  <c r="O89" i="4"/>
  <c r="H273" i="4"/>
  <c r="O273" i="4"/>
  <c r="H319" i="4"/>
  <c r="O319" i="4"/>
  <c r="H16" i="4"/>
  <c r="O16" i="4"/>
  <c r="H23" i="4"/>
  <c r="O23" i="4"/>
  <c r="H36" i="4"/>
  <c r="O36" i="4"/>
  <c r="H301" i="4"/>
  <c r="O301" i="4"/>
  <c r="H294" i="4"/>
  <c r="O294" i="4"/>
  <c r="H208" i="4"/>
  <c r="O208" i="4"/>
  <c r="H300" i="4"/>
  <c r="O300" i="4"/>
  <c r="H46" i="4"/>
  <c r="O46" i="4"/>
  <c r="H140" i="4"/>
  <c r="O140" i="4"/>
  <c r="H179" i="4"/>
  <c r="O179" i="4"/>
  <c r="H236" i="4"/>
  <c r="O236" i="4"/>
  <c r="H307" i="4"/>
  <c r="O307" i="4"/>
  <c r="H191" i="4"/>
  <c r="O191" i="4"/>
  <c r="H119" i="4"/>
  <c r="O119" i="4"/>
  <c r="H298" i="4"/>
  <c r="O298" i="4"/>
  <c r="H155" i="4"/>
  <c r="O155" i="4"/>
  <c r="H132" i="4"/>
  <c r="O132" i="4"/>
  <c r="H316" i="4"/>
  <c r="O316" i="4"/>
  <c r="H225" i="4"/>
  <c r="O225" i="4"/>
  <c r="H47" i="4"/>
  <c r="O47" i="4"/>
  <c r="H84" i="4"/>
  <c r="O84" i="4"/>
  <c r="H344" i="4"/>
  <c r="O344" i="4"/>
  <c r="H197" i="4"/>
  <c r="O197" i="4"/>
  <c r="H40" i="4"/>
  <c r="O40" i="4"/>
  <c r="H73" i="4"/>
  <c r="O73" i="4"/>
  <c r="H116" i="4"/>
  <c r="O116" i="4"/>
  <c r="H186" i="4"/>
  <c r="O186" i="4"/>
  <c r="H310" i="4"/>
  <c r="O310" i="4"/>
  <c r="H167" i="4"/>
  <c r="O167" i="4"/>
  <c r="H181" i="4"/>
  <c r="O181" i="4"/>
  <c r="H246" i="4"/>
  <c r="O246" i="4"/>
  <c r="H29" i="4"/>
  <c r="O29" i="4"/>
  <c r="H280" i="4"/>
  <c r="O280" i="4"/>
  <c r="H313" i="4"/>
  <c r="O313" i="4"/>
  <c r="H151" i="4"/>
  <c r="O151" i="4"/>
  <c r="H213" i="4"/>
  <c r="O213" i="4"/>
  <c r="H270" i="4"/>
  <c r="O270" i="4"/>
  <c r="H239" i="4"/>
  <c r="O239" i="4"/>
  <c r="H173" i="4"/>
  <c r="O173" i="4"/>
  <c r="H130" i="4"/>
  <c r="O130" i="4"/>
  <c r="H235" i="4"/>
  <c r="O235" i="4"/>
  <c r="H180" i="4"/>
  <c r="O180" i="4"/>
  <c r="H245" i="4"/>
  <c r="O245" i="4"/>
  <c r="H325" i="4"/>
  <c r="O325" i="4"/>
  <c r="H268" i="4"/>
  <c r="O268" i="4"/>
  <c r="H67" i="4"/>
  <c r="O67" i="4"/>
  <c r="H112" i="4"/>
  <c r="O112" i="4"/>
  <c r="H15" i="4"/>
  <c r="O15" i="4"/>
  <c r="H252" i="4"/>
  <c r="O252" i="4"/>
  <c r="H105" i="4"/>
  <c r="O105" i="4"/>
  <c r="H88" i="4"/>
  <c r="O88" i="4"/>
  <c r="H190" i="4"/>
  <c r="O190" i="4"/>
  <c r="H70" i="4"/>
  <c r="O70" i="4"/>
  <c r="H229" i="4"/>
  <c r="O229" i="4"/>
  <c r="H83" i="4"/>
  <c r="O83" i="4"/>
  <c r="H113" i="4"/>
  <c r="O113" i="4"/>
  <c r="H126" i="4"/>
  <c r="O126" i="4"/>
  <c r="H201" i="4"/>
  <c r="O201" i="4"/>
  <c r="H103" i="4"/>
  <c r="O103" i="4"/>
  <c r="H333" i="4"/>
  <c r="O333" i="4"/>
  <c r="H296" i="4"/>
  <c r="O296" i="4"/>
  <c r="H329" i="4"/>
  <c r="O329" i="4"/>
  <c r="H271" i="4"/>
  <c r="O271" i="4"/>
  <c r="H200" i="4"/>
  <c r="O200" i="4"/>
  <c r="H149" i="4"/>
  <c r="O149" i="4"/>
  <c r="F297" i="4"/>
  <c r="F89" i="4"/>
  <c r="F303" i="4"/>
  <c r="F40" i="4"/>
  <c r="F228" i="4"/>
  <c r="F151" i="4"/>
  <c r="F136" i="4"/>
  <c r="F280" i="4"/>
  <c r="F143" i="4"/>
  <c r="F100" i="4"/>
  <c r="F332" i="4"/>
  <c r="F139" i="4"/>
  <c r="F273" i="4"/>
  <c r="F53" i="4"/>
  <c r="F236" i="4"/>
  <c r="F191" i="4"/>
  <c r="F298" i="4"/>
  <c r="F182" i="4"/>
  <c r="F155" i="4"/>
  <c r="F201" i="4"/>
  <c r="F286" i="4"/>
  <c r="F226" i="4"/>
  <c r="F33" i="4"/>
  <c r="F11" i="4"/>
  <c r="F215" i="4"/>
  <c r="F209" i="4"/>
  <c r="F255" i="4"/>
  <c r="F118" i="4"/>
  <c r="F269" i="4"/>
  <c r="F38" i="4"/>
  <c r="F338" i="4"/>
  <c r="F337" i="4"/>
  <c r="F122" i="4"/>
  <c r="F12" i="4"/>
  <c r="F39" i="4"/>
  <c r="F278" i="4"/>
  <c r="F42" i="4"/>
  <c r="F197" i="4"/>
  <c r="F76" i="4"/>
  <c r="F73" i="4"/>
  <c r="F116" i="4"/>
  <c r="F186" i="4"/>
  <c r="F210" i="4"/>
  <c r="F167" i="4"/>
  <c r="F253" i="4"/>
  <c r="F199" i="4"/>
  <c r="F29" i="4"/>
  <c r="F218" i="4"/>
  <c r="F313" i="4"/>
  <c r="F162" i="4"/>
  <c r="F213" i="4"/>
  <c r="F160" i="4"/>
  <c r="F329" i="4"/>
  <c r="F183" i="4"/>
  <c r="F203" i="4"/>
  <c r="F324" i="4"/>
  <c r="F204" i="4"/>
  <c r="F237" i="4"/>
  <c r="F322" i="4"/>
  <c r="F95" i="4"/>
  <c r="F311" i="4"/>
  <c r="F309" i="4"/>
  <c r="F328" i="4"/>
  <c r="F148" i="4"/>
  <c r="F327" i="4"/>
  <c r="F300" i="4"/>
  <c r="F47" i="4"/>
  <c r="F59" i="4"/>
  <c r="F180" i="4"/>
  <c r="F211" i="4"/>
  <c r="F98" i="4"/>
  <c r="F113" i="4"/>
  <c r="F333" i="4"/>
  <c r="F200" i="4"/>
  <c r="F257" i="4"/>
  <c r="F302" i="4"/>
  <c r="F57" i="4"/>
  <c r="F110" i="4"/>
  <c r="F163" i="4"/>
  <c r="F86" i="4"/>
  <c r="F233" i="4"/>
  <c r="F14" i="4"/>
  <c r="H170" i="4"/>
  <c r="F170" i="4"/>
  <c r="H124" i="4"/>
  <c r="F124" i="4"/>
  <c r="H238" i="4"/>
  <c r="F238" i="4"/>
  <c r="H194" i="4"/>
  <c r="F194" i="4"/>
  <c r="H331" i="4"/>
  <c r="F331" i="4"/>
  <c r="H318" i="4"/>
  <c r="F318" i="4"/>
  <c r="H242" i="4"/>
  <c r="F242" i="4"/>
  <c r="H43" i="4"/>
  <c r="F43" i="4"/>
  <c r="H48" i="4"/>
  <c r="F48" i="4"/>
  <c r="H8" i="4"/>
  <c r="F8" i="4"/>
  <c r="H308" i="4"/>
  <c r="F308" i="4"/>
  <c r="H31" i="4"/>
  <c r="F31" i="4"/>
  <c r="H147" i="4"/>
  <c r="F147" i="4"/>
  <c r="H55" i="4"/>
  <c r="F55" i="4"/>
  <c r="H251" i="4"/>
  <c r="F251" i="4"/>
  <c r="H21" i="4"/>
  <c r="F21" i="4"/>
  <c r="H77" i="4"/>
  <c r="F77" i="4"/>
  <c r="H154" i="4"/>
  <c r="F154" i="4"/>
  <c r="H295" i="4"/>
  <c r="F295" i="4"/>
  <c r="H326" i="4"/>
  <c r="F326" i="4"/>
  <c r="H219" i="4"/>
  <c r="F219" i="4"/>
  <c r="H37" i="4"/>
  <c r="F37" i="4"/>
  <c r="H72" i="4"/>
  <c r="F72" i="4"/>
  <c r="H195" i="4"/>
  <c r="F195" i="4"/>
  <c r="H232" i="4"/>
  <c r="F232" i="4"/>
  <c r="H60" i="4"/>
  <c r="F60" i="4"/>
  <c r="H17" i="4"/>
  <c r="F17" i="4"/>
  <c r="H115" i="4"/>
  <c r="F115" i="4"/>
  <c r="H44" i="4"/>
  <c r="F44" i="4"/>
  <c r="F275" i="4"/>
  <c r="F230" i="4"/>
  <c r="F282" i="4"/>
  <c r="F6" i="4"/>
  <c r="H227" i="4"/>
  <c r="F227" i="4"/>
  <c r="F208" i="4"/>
  <c r="H283" i="4"/>
  <c r="F283" i="4"/>
  <c r="F140" i="4"/>
  <c r="H19" i="4"/>
  <c r="F19" i="4"/>
  <c r="F225" i="4"/>
  <c r="H9" i="4"/>
  <c r="F9" i="4"/>
  <c r="H323" i="4"/>
  <c r="F323" i="4"/>
  <c r="H131" i="4"/>
  <c r="F131" i="4"/>
  <c r="H90" i="4"/>
  <c r="F90" i="4"/>
  <c r="F296" i="4"/>
  <c r="H241" i="4"/>
  <c r="F241" i="4"/>
  <c r="H223" i="4"/>
  <c r="F223" i="4"/>
  <c r="F271" i="4"/>
  <c r="H289" i="4"/>
  <c r="F289" i="4"/>
  <c r="H277" i="4"/>
  <c r="F277" i="4"/>
  <c r="F149" i="4"/>
  <c r="H290" i="4"/>
  <c r="F290" i="4"/>
  <c r="H34" i="4"/>
  <c r="F34" i="4"/>
  <c r="F26" i="4"/>
  <c r="H312" i="4"/>
  <c r="F312" i="4"/>
  <c r="H221" i="4"/>
  <c r="F221" i="4"/>
  <c r="F125" i="4"/>
  <c r="H171" i="4"/>
  <c r="F171" i="4"/>
  <c r="H30" i="4"/>
  <c r="F30" i="4"/>
  <c r="F135" i="4"/>
  <c r="H165" i="4"/>
  <c r="F165" i="4"/>
  <c r="F158" i="4"/>
  <c r="H52" i="4"/>
  <c r="F52" i="4"/>
  <c r="H41" i="4"/>
  <c r="F41" i="4"/>
  <c r="H250" i="4"/>
  <c r="F250" i="4"/>
  <c r="F315" i="4"/>
  <c r="H256" i="4"/>
  <c r="F256" i="4"/>
  <c r="H25" i="4"/>
  <c r="F25" i="4"/>
  <c r="F281" i="4"/>
  <c r="H159" i="4"/>
  <c r="F159" i="4"/>
  <c r="H206" i="4"/>
  <c r="F206" i="4"/>
  <c r="F169" i="4"/>
  <c r="H104" i="4"/>
  <c r="F104" i="4"/>
  <c r="H314" i="4"/>
  <c r="F314" i="4"/>
  <c r="F150" i="4"/>
  <c r="H108" i="4"/>
  <c r="F108" i="4"/>
  <c r="H153" i="4"/>
  <c r="F153" i="4"/>
  <c r="H69" i="4"/>
  <c r="F69" i="4"/>
  <c r="H284" i="4"/>
  <c r="F284" i="4"/>
  <c r="F168" i="4"/>
  <c r="F189" i="4"/>
  <c r="F274" i="4"/>
  <c r="F178" i="4"/>
  <c r="F299" i="4"/>
  <c r="F111" i="4"/>
  <c r="F10" i="4"/>
  <c r="F32" i="4"/>
  <c r="F216" i="4"/>
  <c r="F146" i="4"/>
  <c r="F142" i="4"/>
  <c r="F343" i="4"/>
  <c r="F16" i="4"/>
  <c r="F266" i="4"/>
  <c r="F301" i="4"/>
  <c r="F82" i="4"/>
  <c r="F179" i="4"/>
  <c r="H231" i="4"/>
  <c r="F231" i="4"/>
  <c r="F132" i="4"/>
  <c r="H188" i="4"/>
  <c r="F188" i="4"/>
  <c r="H292" i="4"/>
  <c r="F292" i="4"/>
  <c r="F316" i="4"/>
  <c r="F84" i="4"/>
  <c r="F270" i="4"/>
  <c r="F293" i="4"/>
  <c r="F173" i="4"/>
  <c r="F27" i="4"/>
  <c r="F235" i="4"/>
  <c r="F45" i="4"/>
  <c r="F245" i="4"/>
  <c r="F317" i="4"/>
  <c r="F268" i="4"/>
  <c r="F129" i="4"/>
  <c r="F112" i="4"/>
  <c r="F24" i="4"/>
  <c r="F252" i="4"/>
  <c r="F65" i="4"/>
  <c r="F88" i="4"/>
  <c r="F214" i="4"/>
  <c r="F70" i="4"/>
  <c r="F161" i="4"/>
  <c r="F83" i="4"/>
  <c r="F54" i="4"/>
  <c r="F126" i="4"/>
  <c r="F279" i="4"/>
  <c r="F103" i="4"/>
  <c r="F109" i="4"/>
  <c r="F61" i="4"/>
  <c r="F340" i="4"/>
  <c r="F78" i="4"/>
  <c r="F330" i="4"/>
  <c r="F193" i="4"/>
  <c r="F106" i="4"/>
  <c r="F35" i="4"/>
  <c r="F94" i="4"/>
  <c r="F20" i="4"/>
  <c r="F49" i="4"/>
  <c r="F157" i="4"/>
  <c r="F91" i="4"/>
  <c r="F234" i="4"/>
  <c r="F187" i="4"/>
  <c r="F97" i="4"/>
  <c r="F7" i="4"/>
  <c r="F13" i="4"/>
  <c r="F93" i="4"/>
  <c r="F58" i="4"/>
  <c r="F92" i="4"/>
  <c r="F51" i="4"/>
  <c r="F207" i="4"/>
  <c r="F156" i="4"/>
  <c r="F81" i="4"/>
  <c r="F137" i="4"/>
  <c r="F261" i="4"/>
  <c r="F74" i="4"/>
  <c r="F247" i="4"/>
  <c r="F80" i="4"/>
  <c r="F62" i="4"/>
  <c r="H102" i="4"/>
  <c r="F102" i="4"/>
  <c r="F306" i="4"/>
  <c r="F152" i="4"/>
  <c r="H128" i="4"/>
  <c r="F128" i="4"/>
  <c r="F46" i="4"/>
  <c r="H172" i="4"/>
  <c r="F172" i="4"/>
  <c r="F244" i="4"/>
  <c r="F288" i="4"/>
  <c r="F320" i="4"/>
  <c r="F319" i="4"/>
  <c r="H134" i="4"/>
  <c r="F134" i="4"/>
  <c r="H321" i="4"/>
  <c r="F321" i="4"/>
  <c r="F341" i="4"/>
  <c r="F177" i="4"/>
  <c r="F96" i="4"/>
  <c r="F164" i="4"/>
  <c r="F87" i="4"/>
  <c r="F243" i="4"/>
  <c r="F291" i="4"/>
  <c r="F192" i="4"/>
  <c r="F141" i="4"/>
  <c r="F107" i="4"/>
  <c r="F75" i="4"/>
  <c r="F185" i="4"/>
  <c r="F276" i="4"/>
  <c r="F117" i="4"/>
  <c r="F121" i="4"/>
  <c r="F71" i="4"/>
  <c r="F336" i="4"/>
  <c r="F85" i="4"/>
  <c r="F212" i="4"/>
  <c r="F133" i="4"/>
  <c r="F202" i="4"/>
  <c r="F260" i="4"/>
  <c r="F120" i="4"/>
  <c r="F64" i="4"/>
  <c r="F339" i="4"/>
  <c r="F342" i="4"/>
  <c r="F123" i="4"/>
  <c r="F224" i="4"/>
  <c r="F196" i="4"/>
  <c r="F249" i="4"/>
  <c r="F63" i="4"/>
  <c r="F101" i="4"/>
  <c r="F56" i="4"/>
  <c r="F310" i="4"/>
  <c r="F181" i="4"/>
  <c r="F145" i="4"/>
  <c r="F345" i="4"/>
  <c r="F239" i="4"/>
  <c r="F130" i="4"/>
  <c r="F262" i="4"/>
  <c r="F50" i="4"/>
  <c r="F325" i="4"/>
  <c r="F67" i="4"/>
  <c r="F15" i="4"/>
  <c r="F105" i="4"/>
  <c r="F190" i="4"/>
  <c r="F229" i="4"/>
  <c r="F28" i="4"/>
  <c r="F259" i="4"/>
  <c r="F265" i="4"/>
  <c r="F272" i="4"/>
  <c r="F176" i="4"/>
  <c r="F267" i="4"/>
  <c r="F335" i="4"/>
  <c r="F144" i="4"/>
  <c r="F184" i="4"/>
  <c r="F304" i="4"/>
  <c r="F175" i="4"/>
  <c r="F220" i="4"/>
  <c r="F248" i="4"/>
  <c r="F264" i="4"/>
  <c r="F66" i="4"/>
  <c r="F68" i="4"/>
  <c r="F114" i="4"/>
  <c r="F205" i="4"/>
  <c r="F127" i="4"/>
  <c r="F23" i="4"/>
  <c r="F36" i="4"/>
  <c r="F294" i="4"/>
  <c r="F305" i="4"/>
  <c r="F287" i="4"/>
  <c r="F285" i="4"/>
  <c r="F254" i="4"/>
  <c r="F307" i="4"/>
  <c r="F334" i="4"/>
  <c r="F119" i="4"/>
  <c r="F166" i="4"/>
  <c r="F18" i="4"/>
  <c r="F240" i="4"/>
  <c r="F22" i="4"/>
  <c r="G346" i="4"/>
  <c r="F263" i="4"/>
  <c r="F99" i="4"/>
  <c r="F217" i="4"/>
  <c r="E346" i="4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G350" i="1"/>
  <c r="E350" i="1"/>
  <c r="I349" i="1"/>
  <c r="I348" i="1"/>
  <c r="I347" i="1"/>
  <c r="I346" i="1"/>
  <c r="I345" i="1"/>
  <c r="I344" i="1"/>
  <c r="I343" i="1"/>
  <c r="G342" i="1"/>
  <c r="E342" i="1"/>
  <c r="I341" i="1"/>
  <c r="I340" i="1"/>
  <c r="I339" i="1"/>
  <c r="I338" i="1"/>
  <c r="I337" i="1"/>
  <c r="I336" i="1"/>
  <c r="I335" i="1"/>
  <c r="I334" i="1"/>
  <c r="I333" i="1"/>
  <c r="I332" i="1"/>
  <c r="I331" i="1"/>
  <c r="G330" i="1"/>
  <c r="E330" i="1"/>
  <c r="I329" i="1"/>
  <c r="I328" i="1"/>
  <c r="I327" i="1"/>
  <c r="I326" i="1"/>
  <c r="I325" i="1"/>
  <c r="I324" i="1"/>
  <c r="I323" i="1"/>
  <c r="I322" i="1"/>
  <c r="I321" i="1"/>
  <c r="I320" i="1"/>
  <c r="I319" i="1"/>
  <c r="G318" i="1"/>
  <c r="E318" i="1"/>
  <c r="I317" i="1"/>
  <c r="I316" i="1"/>
  <c r="I315" i="1"/>
  <c r="I314" i="1"/>
  <c r="I313" i="1"/>
  <c r="G312" i="1"/>
  <c r="E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G297" i="1"/>
  <c r="E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G279" i="1"/>
  <c r="E279" i="1"/>
  <c r="I278" i="1"/>
  <c r="I277" i="1"/>
  <c r="I276" i="1"/>
  <c r="I275" i="1"/>
  <c r="I274" i="1"/>
  <c r="I273" i="1"/>
  <c r="I272" i="1"/>
  <c r="I271" i="1"/>
  <c r="G270" i="1"/>
  <c r="E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G248" i="1"/>
  <c r="E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G214" i="1"/>
  <c r="E214" i="1"/>
  <c r="G67" i="1"/>
  <c r="E67" i="1"/>
  <c r="I81" i="1"/>
  <c r="F81" i="1" s="1"/>
  <c r="G183" i="1"/>
  <c r="E183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F193" i="1" s="1"/>
  <c r="I192" i="1"/>
  <c r="I191" i="1"/>
  <c r="F191" i="1" s="1"/>
  <c r="I190" i="1"/>
  <c r="I189" i="1"/>
  <c r="F189" i="1" s="1"/>
  <c r="I188" i="1"/>
  <c r="I187" i="1"/>
  <c r="F187" i="1" s="1"/>
  <c r="I186" i="1"/>
  <c r="I185" i="1"/>
  <c r="F185" i="1" s="1"/>
  <c r="I184" i="1"/>
  <c r="I182" i="1"/>
  <c r="I181" i="1"/>
  <c r="F181" i="1" s="1"/>
  <c r="I180" i="1"/>
  <c r="I179" i="1"/>
  <c r="F179" i="1" s="1"/>
  <c r="I178" i="1"/>
  <c r="I177" i="1"/>
  <c r="F177" i="1" s="1"/>
  <c r="I176" i="1"/>
  <c r="I175" i="1"/>
  <c r="F175" i="1" s="1"/>
  <c r="I174" i="1"/>
  <c r="G173" i="1"/>
  <c r="E173" i="1"/>
  <c r="I172" i="1"/>
  <c r="I171" i="1"/>
  <c r="F171" i="1" s="1"/>
  <c r="I170" i="1"/>
  <c r="I169" i="1"/>
  <c r="F169" i="1" s="1"/>
  <c r="I168" i="1"/>
  <c r="I167" i="1"/>
  <c r="F167" i="1" s="1"/>
  <c r="I166" i="1"/>
  <c r="I165" i="1"/>
  <c r="F165" i="1" s="1"/>
  <c r="I164" i="1"/>
  <c r="I163" i="1"/>
  <c r="F163" i="1" s="1"/>
  <c r="I162" i="1"/>
  <c r="I161" i="1"/>
  <c r="F161" i="1" s="1"/>
  <c r="I160" i="1"/>
  <c r="I159" i="1"/>
  <c r="F159" i="1" s="1"/>
  <c r="I158" i="1"/>
  <c r="I157" i="1"/>
  <c r="F157" i="1" s="1"/>
  <c r="I156" i="1"/>
  <c r="I155" i="1"/>
  <c r="F155" i="1" s="1"/>
  <c r="I154" i="1"/>
  <c r="I153" i="1"/>
  <c r="F153" i="1" s="1"/>
  <c r="I152" i="1"/>
  <c r="G151" i="1"/>
  <c r="E151" i="1"/>
  <c r="I150" i="1"/>
  <c r="I149" i="1"/>
  <c r="F149" i="1" s="1"/>
  <c r="I148" i="1"/>
  <c r="I147" i="1"/>
  <c r="F147" i="1" s="1"/>
  <c r="I146" i="1"/>
  <c r="I145" i="1"/>
  <c r="F145" i="1" s="1"/>
  <c r="I144" i="1"/>
  <c r="I143" i="1"/>
  <c r="F143" i="1" s="1"/>
  <c r="I142" i="1"/>
  <c r="I141" i="1"/>
  <c r="F141" i="1" s="1"/>
  <c r="I140" i="1"/>
  <c r="I139" i="1"/>
  <c r="F139" i="1" s="1"/>
  <c r="I138" i="1"/>
  <c r="I137" i="1"/>
  <c r="F137" i="1" s="1"/>
  <c r="I136" i="1"/>
  <c r="I135" i="1"/>
  <c r="F135" i="1" s="1"/>
  <c r="I134" i="1"/>
  <c r="I133" i="1"/>
  <c r="F133" i="1" s="1"/>
  <c r="I132" i="1"/>
  <c r="I131" i="1"/>
  <c r="F131" i="1" s="1"/>
  <c r="I130" i="1"/>
  <c r="I129" i="1"/>
  <c r="F129" i="1" s="1"/>
  <c r="I128" i="1"/>
  <c r="I127" i="1"/>
  <c r="F127" i="1" s="1"/>
  <c r="G126" i="1"/>
  <c r="E126" i="1"/>
  <c r="I125" i="1"/>
  <c r="F125" i="1" s="1"/>
  <c r="I124" i="1"/>
  <c r="I123" i="1"/>
  <c r="F123" i="1" s="1"/>
  <c r="I122" i="1"/>
  <c r="I121" i="1"/>
  <c r="F121" i="1" s="1"/>
  <c r="I120" i="1"/>
  <c r="I119" i="1"/>
  <c r="F119" i="1" s="1"/>
  <c r="I118" i="1"/>
  <c r="G117" i="1"/>
  <c r="E117" i="1"/>
  <c r="I346" i="4" l="1"/>
  <c r="H346" i="4" s="1"/>
  <c r="I173" i="1"/>
  <c r="I270" i="1"/>
  <c r="H270" i="1" s="1"/>
  <c r="I318" i="1"/>
  <c r="I342" i="1"/>
  <c r="H342" i="1" s="1"/>
  <c r="I151" i="1"/>
  <c r="I312" i="1"/>
  <c r="F312" i="1" s="1"/>
  <c r="I330" i="1"/>
  <c r="I350" i="1"/>
  <c r="F350" i="1" s="1"/>
  <c r="I117" i="1"/>
  <c r="H117" i="1" s="1"/>
  <c r="F120" i="1"/>
  <c r="H120" i="1"/>
  <c r="F128" i="1"/>
  <c r="H128" i="1"/>
  <c r="F130" i="1"/>
  <c r="H130" i="1"/>
  <c r="F132" i="1"/>
  <c r="H132" i="1"/>
  <c r="F134" i="1"/>
  <c r="H134" i="1"/>
  <c r="F136" i="1"/>
  <c r="H136" i="1"/>
  <c r="F138" i="1"/>
  <c r="H138" i="1"/>
  <c r="F140" i="1"/>
  <c r="H140" i="1"/>
  <c r="F142" i="1"/>
  <c r="H142" i="1"/>
  <c r="F144" i="1"/>
  <c r="H144" i="1"/>
  <c r="F146" i="1"/>
  <c r="H146" i="1"/>
  <c r="F148" i="1"/>
  <c r="H148" i="1"/>
  <c r="F150" i="1"/>
  <c r="H150" i="1"/>
  <c r="F173" i="1"/>
  <c r="F174" i="1"/>
  <c r="H174" i="1"/>
  <c r="F176" i="1"/>
  <c r="H176" i="1"/>
  <c r="F178" i="1"/>
  <c r="H178" i="1"/>
  <c r="F180" i="1"/>
  <c r="H180" i="1"/>
  <c r="F182" i="1"/>
  <c r="H182" i="1"/>
  <c r="F195" i="1"/>
  <c r="H195" i="1"/>
  <c r="F197" i="1"/>
  <c r="H197" i="1"/>
  <c r="F199" i="1"/>
  <c r="H199" i="1"/>
  <c r="F201" i="1"/>
  <c r="H201" i="1"/>
  <c r="F203" i="1"/>
  <c r="H203" i="1"/>
  <c r="F205" i="1"/>
  <c r="H205" i="1"/>
  <c r="F207" i="1"/>
  <c r="H207" i="1"/>
  <c r="F209" i="1"/>
  <c r="H209" i="1"/>
  <c r="F211" i="1"/>
  <c r="H211" i="1"/>
  <c r="F213" i="1"/>
  <c r="H213" i="1"/>
  <c r="F215" i="1"/>
  <c r="H215" i="1"/>
  <c r="F217" i="1"/>
  <c r="H217" i="1"/>
  <c r="F219" i="1"/>
  <c r="H219" i="1"/>
  <c r="F221" i="1"/>
  <c r="H221" i="1"/>
  <c r="F223" i="1"/>
  <c r="H223" i="1"/>
  <c r="F225" i="1"/>
  <c r="H225" i="1"/>
  <c r="F227" i="1"/>
  <c r="H227" i="1"/>
  <c r="F229" i="1"/>
  <c r="H229" i="1"/>
  <c r="F231" i="1"/>
  <c r="H231" i="1"/>
  <c r="F233" i="1"/>
  <c r="H233" i="1"/>
  <c r="F235" i="1"/>
  <c r="H235" i="1"/>
  <c r="F237" i="1"/>
  <c r="H237" i="1"/>
  <c r="F239" i="1"/>
  <c r="H239" i="1"/>
  <c r="F241" i="1"/>
  <c r="H241" i="1"/>
  <c r="F243" i="1"/>
  <c r="H243" i="1"/>
  <c r="F245" i="1"/>
  <c r="H245" i="1"/>
  <c r="F247" i="1"/>
  <c r="H247" i="1"/>
  <c r="I248" i="1"/>
  <c r="H248" i="1" s="1"/>
  <c r="F250" i="1"/>
  <c r="H250" i="1"/>
  <c r="F252" i="1"/>
  <c r="H252" i="1"/>
  <c r="F254" i="1"/>
  <c r="H254" i="1"/>
  <c r="F256" i="1"/>
  <c r="H256" i="1"/>
  <c r="F258" i="1"/>
  <c r="H258" i="1"/>
  <c r="F260" i="1"/>
  <c r="H260" i="1"/>
  <c r="F262" i="1"/>
  <c r="H262" i="1"/>
  <c r="F264" i="1"/>
  <c r="H264" i="1"/>
  <c r="F266" i="1"/>
  <c r="H266" i="1"/>
  <c r="F268" i="1"/>
  <c r="H268" i="1"/>
  <c r="F270" i="1"/>
  <c r="F272" i="1"/>
  <c r="H272" i="1"/>
  <c r="F274" i="1"/>
  <c r="H274" i="1"/>
  <c r="F276" i="1"/>
  <c r="H276" i="1"/>
  <c r="F278" i="1"/>
  <c r="H278" i="1"/>
  <c r="F280" i="1"/>
  <c r="H280" i="1"/>
  <c r="F282" i="1"/>
  <c r="H282" i="1"/>
  <c r="F284" i="1"/>
  <c r="H284" i="1"/>
  <c r="F286" i="1"/>
  <c r="H286" i="1"/>
  <c r="F288" i="1"/>
  <c r="H288" i="1"/>
  <c r="F290" i="1"/>
  <c r="H290" i="1"/>
  <c r="F292" i="1"/>
  <c r="H292" i="1"/>
  <c r="F294" i="1"/>
  <c r="H294" i="1"/>
  <c r="F296" i="1"/>
  <c r="H296" i="1"/>
  <c r="F298" i="1"/>
  <c r="H298" i="1"/>
  <c r="F300" i="1"/>
  <c r="H300" i="1"/>
  <c r="F302" i="1"/>
  <c r="H302" i="1"/>
  <c r="F304" i="1"/>
  <c r="H304" i="1"/>
  <c r="F306" i="1"/>
  <c r="H306" i="1"/>
  <c r="F308" i="1"/>
  <c r="H308" i="1"/>
  <c r="F310" i="1"/>
  <c r="H310" i="1"/>
  <c r="F314" i="1"/>
  <c r="H314" i="1"/>
  <c r="F316" i="1"/>
  <c r="H316" i="1"/>
  <c r="F318" i="1"/>
  <c r="F320" i="1"/>
  <c r="H320" i="1"/>
  <c r="F322" i="1"/>
  <c r="H322" i="1"/>
  <c r="F324" i="1"/>
  <c r="H324" i="1"/>
  <c r="F326" i="1"/>
  <c r="H326" i="1"/>
  <c r="F328" i="1"/>
  <c r="H328" i="1"/>
  <c r="F330" i="1"/>
  <c r="F332" i="1"/>
  <c r="H332" i="1"/>
  <c r="F334" i="1"/>
  <c r="H334" i="1"/>
  <c r="F336" i="1"/>
  <c r="H336" i="1"/>
  <c r="F338" i="1"/>
  <c r="H338" i="1"/>
  <c r="F340" i="1"/>
  <c r="H340" i="1"/>
  <c r="F342" i="1"/>
  <c r="F344" i="1"/>
  <c r="H344" i="1"/>
  <c r="F346" i="1"/>
  <c r="H346" i="1"/>
  <c r="F348" i="1"/>
  <c r="H348" i="1"/>
  <c r="F352" i="1"/>
  <c r="H352" i="1"/>
  <c r="F354" i="1"/>
  <c r="H354" i="1"/>
  <c r="F356" i="1"/>
  <c r="H356" i="1"/>
  <c r="F358" i="1"/>
  <c r="H358" i="1"/>
  <c r="F360" i="1"/>
  <c r="H360" i="1"/>
  <c r="F362" i="1"/>
  <c r="H362" i="1"/>
  <c r="F364" i="1"/>
  <c r="H364" i="1"/>
  <c r="F366" i="1"/>
  <c r="H366" i="1"/>
  <c r="H81" i="1"/>
  <c r="H119" i="1"/>
  <c r="H123" i="1"/>
  <c r="H127" i="1"/>
  <c r="H131" i="1"/>
  <c r="H135" i="1"/>
  <c r="H139" i="1"/>
  <c r="H143" i="1"/>
  <c r="H147" i="1"/>
  <c r="H151" i="1"/>
  <c r="H155" i="1"/>
  <c r="H159" i="1"/>
  <c r="H163" i="1"/>
  <c r="H167" i="1"/>
  <c r="H171" i="1"/>
  <c r="H175" i="1"/>
  <c r="H179" i="1"/>
  <c r="H187" i="1"/>
  <c r="H191" i="1"/>
  <c r="F118" i="1"/>
  <c r="H118" i="1"/>
  <c r="F122" i="1"/>
  <c r="H122" i="1"/>
  <c r="F124" i="1"/>
  <c r="H124" i="1"/>
  <c r="F151" i="1"/>
  <c r="F152" i="1"/>
  <c r="H152" i="1"/>
  <c r="F154" i="1"/>
  <c r="H154" i="1"/>
  <c r="F156" i="1"/>
  <c r="H156" i="1"/>
  <c r="F158" i="1"/>
  <c r="H158" i="1"/>
  <c r="F160" i="1"/>
  <c r="H160" i="1"/>
  <c r="F162" i="1"/>
  <c r="H162" i="1"/>
  <c r="F164" i="1"/>
  <c r="H164" i="1"/>
  <c r="F166" i="1"/>
  <c r="H166" i="1"/>
  <c r="F168" i="1"/>
  <c r="H168" i="1"/>
  <c r="F170" i="1"/>
  <c r="H170" i="1"/>
  <c r="F172" i="1"/>
  <c r="H172" i="1"/>
  <c r="F184" i="1"/>
  <c r="H184" i="1"/>
  <c r="F186" i="1"/>
  <c r="H186" i="1"/>
  <c r="F188" i="1"/>
  <c r="H188" i="1"/>
  <c r="F190" i="1"/>
  <c r="H190" i="1"/>
  <c r="F192" i="1"/>
  <c r="H192" i="1"/>
  <c r="F194" i="1"/>
  <c r="H194" i="1"/>
  <c r="F196" i="1"/>
  <c r="H196" i="1"/>
  <c r="F198" i="1"/>
  <c r="H198" i="1"/>
  <c r="F200" i="1"/>
  <c r="H200" i="1"/>
  <c r="F202" i="1"/>
  <c r="H202" i="1"/>
  <c r="F204" i="1"/>
  <c r="H204" i="1"/>
  <c r="F206" i="1"/>
  <c r="H206" i="1"/>
  <c r="F208" i="1"/>
  <c r="H208" i="1"/>
  <c r="F210" i="1"/>
  <c r="H210" i="1"/>
  <c r="F212" i="1"/>
  <c r="H212" i="1"/>
  <c r="I183" i="1"/>
  <c r="H183" i="1" s="1"/>
  <c r="I214" i="1"/>
  <c r="F214" i="1" s="1"/>
  <c r="F216" i="1"/>
  <c r="H216" i="1"/>
  <c r="F218" i="1"/>
  <c r="H218" i="1"/>
  <c r="F220" i="1"/>
  <c r="H220" i="1"/>
  <c r="F222" i="1"/>
  <c r="H222" i="1"/>
  <c r="F224" i="1"/>
  <c r="H224" i="1"/>
  <c r="F226" i="1"/>
  <c r="H226" i="1"/>
  <c r="F228" i="1"/>
  <c r="H228" i="1"/>
  <c r="F230" i="1"/>
  <c r="H230" i="1"/>
  <c r="F232" i="1"/>
  <c r="H232" i="1"/>
  <c r="F234" i="1"/>
  <c r="H234" i="1"/>
  <c r="F236" i="1"/>
  <c r="H236" i="1"/>
  <c r="F238" i="1"/>
  <c r="H238" i="1"/>
  <c r="F240" i="1"/>
  <c r="H240" i="1"/>
  <c r="F242" i="1"/>
  <c r="H242" i="1"/>
  <c r="F244" i="1"/>
  <c r="H244" i="1"/>
  <c r="F246" i="1"/>
  <c r="H246" i="1"/>
  <c r="F248" i="1"/>
  <c r="F249" i="1"/>
  <c r="H249" i="1"/>
  <c r="F251" i="1"/>
  <c r="H251" i="1"/>
  <c r="F253" i="1"/>
  <c r="H253" i="1"/>
  <c r="F255" i="1"/>
  <c r="H255" i="1"/>
  <c r="F257" i="1"/>
  <c r="H257" i="1"/>
  <c r="F259" i="1"/>
  <c r="H259" i="1"/>
  <c r="F261" i="1"/>
  <c r="H261" i="1"/>
  <c r="F263" i="1"/>
  <c r="H263" i="1"/>
  <c r="F265" i="1"/>
  <c r="H265" i="1"/>
  <c r="F267" i="1"/>
  <c r="H267" i="1"/>
  <c r="F269" i="1"/>
  <c r="H269" i="1"/>
  <c r="F271" i="1"/>
  <c r="H271" i="1"/>
  <c r="F273" i="1"/>
  <c r="H273" i="1"/>
  <c r="F275" i="1"/>
  <c r="H275" i="1"/>
  <c r="F277" i="1"/>
  <c r="H277" i="1"/>
  <c r="I279" i="1"/>
  <c r="F279" i="1" s="1"/>
  <c r="F281" i="1"/>
  <c r="H281" i="1"/>
  <c r="F283" i="1"/>
  <c r="H283" i="1"/>
  <c r="F285" i="1"/>
  <c r="H285" i="1"/>
  <c r="F287" i="1"/>
  <c r="H287" i="1"/>
  <c r="F289" i="1"/>
  <c r="H289" i="1"/>
  <c r="F291" i="1"/>
  <c r="H291" i="1"/>
  <c r="F293" i="1"/>
  <c r="H293" i="1"/>
  <c r="F295" i="1"/>
  <c r="H295" i="1"/>
  <c r="I297" i="1"/>
  <c r="H297" i="1" s="1"/>
  <c r="F299" i="1"/>
  <c r="H299" i="1"/>
  <c r="F301" i="1"/>
  <c r="H301" i="1"/>
  <c r="F303" i="1"/>
  <c r="H303" i="1"/>
  <c r="F305" i="1"/>
  <c r="H305" i="1"/>
  <c r="F307" i="1"/>
  <c r="H307" i="1"/>
  <c r="F309" i="1"/>
  <c r="H309" i="1"/>
  <c r="F311" i="1"/>
  <c r="H311" i="1"/>
  <c r="H312" i="1"/>
  <c r="F313" i="1"/>
  <c r="H313" i="1"/>
  <c r="F315" i="1"/>
  <c r="H315" i="1"/>
  <c r="F317" i="1"/>
  <c r="H317" i="1"/>
  <c r="H318" i="1"/>
  <c r="F319" i="1"/>
  <c r="H319" i="1"/>
  <c r="F321" i="1"/>
  <c r="H321" i="1"/>
  <c r="F323" i="1"/>
  <c r="H323" i="1"/>
  <c r="F325" i="1"/>
  <c r="H325" i="1"/>
  <c r="F327" i="1"/>
  <c r="H327" i="1"/>
  <c r="F329" i="1"/>
  <c r="H329" i="1"/>
  <c r="H330" i="1"/>
  <c r="F331" i="1"/>
  <c r="H331" i="1"/>
  <c r="F333" i="1"/>
  <c r="H333" i="1"/>
  <c r="F335" i="1"/>
  <c r="H335" i="1"/>
  <c r="F337" i="1"/>
  <c r="H337" i="1"/>
  <c r="F339" i="1"/>
  <c r="H339" i="1"/>
  <c r="F341" i="1"/>
  <c r="H341" i="1"/>
  <c r="F343" i="1"/>
  <c r="H343" i="1"/>
  <c r="F345" i="1"/>
  <c r="H345" i="1"/>
  <c r="F347" i="1"/>
  <c r="H347" i="1"/>
  <c r="F349" i="1"/>
  <c r="H349" i="1"/>
  <c r="H350" i="1"/>
  <c r="F351" i="1"/>
  <c r="H351" i="1"/>
  <c r="F353" i="1"/>
  <c r="H353" i="1"/>
  <c r="F355" i="1"/>
  <c r="H355" i="1"/>
  <c r="F357" i="1"/>
  <c r="H357" i="1"/>
  <c r="F359" i="1"/>
  <c r="H359" i="1"/>
  <c r="F361" i="1"/>
  <c r="H361" i="1"/>
  <c r="F363" i="1"/>
  <c r="H363" i="1"/>
  <c r="F365" i="1"/>
  <c r="H365" i="1"/>
  <c r="F367" i="1"/>
  <c r="H367" i="1"/>
  <c r="H121" i="1"/>
  <c r="H125" i="1"/>
  <c r="H129" i="1"/>
  <c r="H133" i="1"/>
  <c r="H137" i="1"/>
  <c r="H141" i="1"/>
  <c r="H145" i="1"/>
  <c r="H149" i="1"/>
  <c r="H153" i="1"/>
  <c r="H157" i="1"/>
  <c r="H161" i="1"/>
  <c r="H165" i="1"/>
  <c r="H169" i="1"/>
  <c r="H173" i="1"/>
  <c r="H177" i="1"/>
  <c r="H181" i="1"/>
  <c r="H185" i="1"/>
  <c r="H189" i="1"/>
  <c r="H193" i="1"/>
  <c r="I126" i="1"/>
  <c r="H126" i="1" s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G97" i="1"/>
  <c r="E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G82" i="1"/>
  <c r="E82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4" i="1"/>
  <c r="I66" i="1"/>
  <c r="I65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G50" i="1"/>
  <c r="E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G33" i="1"/>
  <c r="E33" i="1"/>
  <c r="G24" i="1"/>
  <c r="E24" i="1"/>
  <c r="I32" i="1"/>
  <c r="I31" i="1"/>
  <c r="I30" i="1"/>
  <c r="I29" i="1"/>
  <c r="I28" i="1"/>
  <c r="I27" i="1"/>
  <c r="I26" i="1"/>
  <c r="I25" i="1"/>
  <c r="G6" i="1"/>
  <c r="E6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F346" i="4" l="1"/>
  <c r="H214" i="1"/>
  <c r="F183" i="1"/>
  <c r="F117" i="1"/>
  <c r="E368" i="1"/>
  <c r="H8" i="1"/>
  <c r="F8" i="1"/>
  <c r="F10" i="1"/>
  <c r="H10" i="1"/>
  <c r="F12" i="1"/>
  <c r="H12" i="1"/>
  <c r="F14" i="1"/>
  <c r="H14" i="1"/>
  <c r="F16" i="1"/>
  <c r="H16" i="1"/>
  <c r="F18" i="1"/>
  <c r="H18" i="1"/>
  <c r="F20" i="1"/>
  <c r="H20" i="1"/>
  <c r="F22" i="1"/>
  <c r="H22" i="1"/>
  <c r="F25" i="1"/>
  <c r="H25" i="1"/>
  <c r="F27" i="1"/>
  <c r="H27" i="1"/>
  <c r="F29" i="1"/>
  <c r="H29" i="1"/>
  <c r="F31" i="1"/>
  <c r="H31" i="1"/>
  <c r="F34" i="1"/>
  <c r="H34" i="1"/>
  <c r="F36" i="1"/>
  <c r="H36" i="1"/>
  <c r="F38" i="1"/>
  <c r="H38" i="1"/>
  <c r="F40" i="1"/>
  <c r="H40" i="1"/>
  <c r="F42" i="1"/>
  <c r="H42" i="1"/>
  <c r="F44" i="1"/>
  <c r="H44" i="1"/>
  <c r="F46" i="1"/>
  <c r="H46" i="1"/>
  <c r="F48" i="1"/>
  <c r="H48" i="1"/>
  <c r="F51" i="1"/>
  <c r="H51" i="1"/>
  <c r="F53" i="1"/>
  <c r="H53" i="1"/>
  <c r="F55" i="1"/>
  <c r="H55" i="1"/>
  <c r="F57" i="1"/>
  <c r="H57" i="1"/>
  <c r="F59" i="1"/>
  <c r="H59" i="1"/>
  <c r="F61" i="1"/>
  <c r="H61" i="1"/>
  <c r="F63" i="1"/>
  <c r="H63" i="1"/>
  <c r="F66" i="1"/>
  <c r="H66" i="1"/>
  <c r="F68" i="1"/>
  <c r="H68" i="1"/>
  <c r="F70" i="1"/>
  <c r="H70" i="1"/>
  <c r="F72" i="1"/>
  <c r="H72" i="1"/>
  <c r="F74" i="1"/>
  <c r="H74" i="1"/>
  <c r="F76" i="1"/>
  <c r="H76" i="1"/>
  <c r="F78" i="1"/>
  <c r="H78" i="1"/>
  <c r="F80" i="1"/>
  <c r="H80" i="1"/>
  <c r="I82" i="1"/>
  <c r="H82" i="1" s="1"/>
  <c r="F84" i="1"/>
  <c r="H84" i="1"/>
  <c r="F86" i="1"/>
  <c r="H86" i="1"/>
  <c r="F88" i="1"/>
  <c r="H88" i="1"/>
  <c r="F90" i="1"/>
  <c r="H90" i="1"/>
  <c r="F92" i="1"/>
  <c r="H92" i="1"/>
  <c r="H94" i="1"/>
  <c r="F94" i="1"/>
  <c r="F96" i="1"/>
  <c r="H96" i="1"/>
  <c r="I97" i="1"/>
  <c r="H97" i="1" s="1"/>
  <c r="F99" i="1"/>
  <c r="H99" i="1"/>
  <c r="F101" i="1"/>
  <c r="H101" i="1"/>
  <c r="F103" i="1"/>
  <c r="H103" i="1"/>
  <c r="F105" i="1"/>
  <c r="H105" i="1"/>
  <c r="F107" i="1"/>
  <c r="H107" i="1"/>
  <c r="F109" i="1"/>
  <c r="H109" i="1"/>
  <c r="F111" i="1"/>
  <c r="H111" i="1"/>
  <c r="F113" i="1"/>
  <c r="H113" i="1"/>
  <c r="F115" i="1"/>
  <c r="H115" i="1"/>
  <c r="H279" i="1"/>
  <c r="I6" i="1"/>
  <c r="F6" i="1" s="1"/>
  <c r="F7" i="1"/>
  <c r="H7" i="1"/>
  <c r="F9" i="1"/>
  <c r="H9" i="1"/>
  <c r="F11" i="1"/>
  <c r="H11" i="1"/>
  <c r="F13" i="1"/>
  <c r="H13" i="1"/>
  <c r="F15" i="1"/>
  <c r="H15" i="1"/>
  <c r="F17" i="1"/>
  <c r="H17" i="1"/>
  <c r="F19" i="1"/>
  <c r="H19" i="1"/>
  <c r="F21" i="1"/>
  <c r="H21" i="1"/>
  <c r="F23" i="1"/>
  <c r="H23" i="1"/>
  <c r="F26" i="1"/>
  <c r="H26" i="1"/>
  <c r="F28" i="1"/>
  <c r="H28" i="1"/>
  <c r="F30" i="1"/>
  <c r="H30" i="1"/>
  <c r="F32" i="1"/>
  <c r="H32" i="1"/>
  <c r="I24" i="1"/>
  <c r="F24" i="1" s="1"/>
  <c r="I33" i="1"/>
  <c r="H33" i="1" s="1"/>
  <c r="F35" i="1"/>
  <c r="H35" i="1"/>
  <c r="F37" i="1"/>
  <c r="H37" i="1"/>
  <c r="F39" i="1"/>
  <c r="H39" i="1"/>
  <c r="F41" i="1"/>
  <c r="H41" i="1"/>
  <c r="F43" i="1"/>
  <c r="H43" i="1"/>
  <c r="F45" i="1"/>
  <c r="H45" i="1"/>
  <c r="F47" i="1"/>
  <c r="H47" i="1"/>
  <c r="F49" i="1"/>
  <c r="H49" i="1"/>
  <c r="F52" i="1"/>
  <c r="H52" i="1"/>
  <c r="F54" i="1"/>
  <c r="H54" i="1"/>
  <c r="F56" i="1"/>
  <c r="H56" i="1"/>
  <c r="F58" i="1"/>
  <c r="H58" i="1"/>
  <c r="F60" i="1"/>
  <c r="H60" i="1"/>
  <c r="F62" i="1"/>
  <c r="H62" i="1"/>
  <c r="F65" i="1"/>
  <c r="H65" i="1"/>
  <c r="F64" i="1"/>
  <c r="H64" i="1"/>
  <c r="F69" i="1"/>
  <c r="H69" i="1"/>
  <c r="F71" i="1"/>
  <c r="H71" i="1"/>
  <c r="F73" i="1"/>
  <c r="H73" i="1"/>
  <c r="F75" i="1"/>
  <c r="H75" i="1"/>
  <c r="F77" i="1"/>
  <c r="H77" i="1"/>
  <c r="F79" i="1"/>
  <c r="H79" i="1"/>
  <c r="F82" i="1"/>
  <c r="F83" i="1"/>
  <c r="H83" i="1"/>
  <c r="F85" i="1"/>
  <c r="H85" i="1"/>
  <c r="F87" i="1"/>
  <c r="H87" i="1"/>
  <c r="F89" i="1"/>
  <c r="H89" i="1"/>
  <c r="F91" i="1"/>
  <c r="H91" i="1"/>
  <c r="F93" i="1"/>
  <c r="H93" i="1"/>
  <c r="F95" i="1"/>
  <c r="H95" i="1"/>
  <c r="F97" i="1"/>
  <c r="H98" i="1"/>
  <c r="F98" i="1"/>
  <c r="F100" i="1"/>
  <c r="H100" i="1"/>
  <c r="H102" i="1"/>
  <c r="F102" i="1"/>
  <c r="F104" i="1"/>
  <c r="H104" i="1"/>
  <c r="H106" i="1"/>
  <c r="F106" i="1"/>
  <c r="F108" i="1"/>
  <c r="H108" i="1"/>
  <c r="H110" i="1"/>
  <c r="F110" i="1"/>
  <c r="F112" i="1"/>
  <c r="H112" i="1"/>
  <c r="H114" i="1"/>
  <c r="F114" i="1"/>
  <c r="F116" i="1"/>
  <c r="H116" i="1"/>
  <c r="G368" i="1"/>
  <c r="F297" i="1"/>
  <c r="F126" i="1"/>
  <c r="I67" i="1"/>
  <c r="I50" i="1"/>
  <c r="F50" i="1" s="1"/>
  <c r="H6" i="1" l="1"/>
  <c r="F67" i="1"/>
  <c r="H67" i="1"/>
  <c r="H50" i="1"/>
  <c r="F33" i="1"/>
  <c r="H24" i="1"/>
  <c r="I368" i="1"/>
  <c r="F368" i="1" s="1"/>
  <c r="H368" i="1" l="1"/>
</calcChain>
</file>

<file path=xl/sharedStrings.xml><?xml version="1.0" encoding="utf-8"?>
<sst xmlns="http://schemas.openxmlformats.org/spreadsheetml/2006/main" count="4563" uniqueCount="1496">
  <si>
    <t>Departamento</t>
  </si>
  <si>
    <t>Municipio</t>
  </si>
  <si>
    <t>Guatemala</t>
  </si>
  <si>
    <t>Santa Catarina Pinula</t>
  </si>
  <si>
    <t>San José Pinula</t>
  </si>
  <si>
    <t>San José Del Golfo</t>
  </si>
  <si>
    <t>Palencia</t>
  </si>
  <si>
    <t>Chinautla</t>
  </si>
  <si>
    <t>San Pedro Ayampuc</t>
  </si>
  <si>
    <t>Mixco</t>
  </si>
  <si>
    <t>San Pedro Sacatepéquez</t>
  </si>
  <si>
    <t>San Juan Sacatepéquez</t>
  </si>
  <si>
    <t>San Raymundo</t>
  </si>
  <si>
    <t>Chuarrancho</t>
  </si>
  <si>
    <t>Fraijanes</t>
  </si>
  <si>
    <t>Amatitlán</t>
  </si>
  <si>
    <t>Villa Nueva</t>
  </si>
  <si>
    <t>Villa Canales</t>
  </si>
  <si>
    <t>San Miguel Petapa</t>
  </si>
  <si>
    <t>El Progreso</t>
  </si>
  <si>
    <t>Guastatoya</t>
  </si>
  <si>
    <t>Morazán</t>
  </si>
  <si>
    <t>San Agustín Acasaguastlán</t>
  </si>
  <si>
    <t>San Cristóbal Acasaguastlán</t>
  </si>
  <si>
    <t>El Jícaro</t>
  </si>
  <si>
    <t>Sansare</t>
  </si>
  <si>
    <t>Sanarate</t>
  </si>
  <si>
    <t>San Antonio La Paz</t>
  </si>
  <si>
    <t>Sacatepéquez</t>
  </si>
  <si>
    <t>Antigua Guatemala</t>
  </si>
  <si>
    <t>Jocotenango</t>
  </si>
  <si>
    <t>Pastores</t>
  </si>
  <si>
    <t>Sumpango</t>
  </si>
  <si>
    <t>Santo Domingo Xenacoj</t>
  </si>
  <si>
    <t>Santiago Sacatepéquez</t>
  </si>
  <si>
    <t>San Bartolomé Milpas Altas</t>
  </si>
  <si>
    <t>San Lucas Sacatepéquez</t>
  </si>
  <si>
    <t>Santa Lucia Milpas Altas</t>
  </si>
  <si>
    <t>Magdalena Milpas Altas</t>
  </si>
  <si>
    <t>Santa Maria De Jesus</t>
  </si>
  <si>
    <t>Ciudad Vieja</t>
  </si>
  <si>
    <t>San Miguel dueñas</t>
  </si>
  <si>
    <t>Alotenango</t>
  </si>
  <si>
    <t>San Antonio Aguas Calientes</t>
  </si>
  <si>
    <t>Santa Catarina Barahona</t>
  </si>
  <si>
    <t>Chimaltenango</t>
  </si>
  <si>
    <t>San José Poaquil</t>
  </si>
  <si>
    <t>San Martín Jilotepeque</t>
  </si>
  <si>
    <t>San Juan Comalapa</t>
  </si>
  <si>
    <t>Santa Apolonia</t>
  </si>
  <si>
    <t>Tecpán Guatemala</t>
  </si>
  <si>
    <t>Patzún</t>
  </si>
  <si>
    <t>San Miguel Pochuta</t>
  </si>
  <si>
    <t>Patzicia</t>
  </si>
  <si>
    <t>Santa Cruz Balanyá</t>
  </si>
  <si>
    <t>Acatenango</t>
  </si>
  <si>
    <t>San Pedro Yepocapa</t>
  </si>
  <si>
    <t>San Andrés Itzapa</t>
  </si>
  <si>
    <t>Parramos</t>
  </si>
  <si>
    <t>Zaragoza</t>
  </si>
  <si>
    <t>El Tejar</t>
  </si>
  <si>
    <t>Escuintla</t>
  </si>
  <si>
    <t>La Democracia</t>
  </si>
  <si>
    <t>Siquinalá</t>
  </si>
  <si>
    <t>Masagua</t>
  </si>
  <si>
    <t>Tiquisate</t>
  </si>
  <si>
    <t>La Gomera</t>
  </si>
  <si>
    <t>Guanagazapa</t>
  </si>
  <si>
    <t>San José</t>
  </si>
  <si>
    <t>Iztapa</t>
  </si>
  <si>
    <t>Palín</t>
  </si>
  <si>
    <t>San Vicente Pacaya</t>
  </si>
  <si>
    <t>Nueva Concepción</t>
  </si>
  <si>
    <t>Santa Rosa</t>
  </si>
  <si>
    <t>Cuilapa</t>
  </si>
  <si>
    <t>Barberena</t>
  </si>
  <si>
    <t>Santa Rosa De Lima</t>
  </si>
  <si>
    <t>Casillas</t>
  </si>
  <si>
    <t>San Rafael Las Flores</t>
  </si>
  <si>
    <t>Oratorio</t>
  </si>
  <si>
    <t>San Juan Tecuaco</t>
  </si>
  <si>
    <t>Chiquimulilla</t>
  </si>
  <si>
    <t>Taxisco</t>
  </si>
  <si>
    <t>Santa Maráa Ixhuatán</t>
  </si>
  <si>
    <t>Guazacapán</t>
  </si>
  <si>
    <t>Santa Cruz Naranjo</t>
  </si>
  <si>
    <t>Pueblo Nuevo Viñas</t>
  </si>
  <si>
    <t>Nueva Santa Rosa</t>
  </si>
  <si>
    <t>Sololá</t>
  </si>
  <si>
    <t>San José Chacayá</t>
  </si>
  <si>
    <t>Santa María Visitación</t>
  </si>
  <si>
    <t>Santa Lucía Utatlán</t>
  </si>
  <si>
    <t>Nahualá</t>
  </si>
  <si>
    <t>Santa Catarina Ixtahuacán</t>
  </si>
  <si>
    <t>Santa Clara La Laguna</t>
  </si>
  <si>
    <t>Concepción</t>
  </si>
  <si>
    <t>San Andrés Semetabaj</t>
  </si>
  <si>
    <t>Panajachel</t>
  </si>
  <si>
    <t>Santa Catarina Palopó</t>
  </si>
  <si>
    <t>San Antonio Palopó</t>
  </si>
  <si>
    <t>San Lucas Tolimán</t>
  </si>
  <si>
    <t>Santa Cruz La Laguna</t>
  </si>
  <si>
    <t>San Pablo La Laguna</t>
  </si>
  <si>
    <t>San Marcos La Laguna</t>
  </si>
  <si>
    <t>San Juan La Laguna</t>
  </si>
  <si>
    <t>San Pedro La Laguna</t>
  </si>
  <si>
    <t>Santiago Atitlán</t>
  </si>
  <si>
    <t>Totonicapán</t>
  </si>
  <si>
    <t>San Cristóbal Totonicapán</t>
  </si>
  <si>
    <t>San Francisco El Alto</t>
  </si>
  <si>
    <t>San Andrés Xecul</t>
  </si>
  <si>
    <t>Momostenango</t>
  </si>
  <si>
    <t>Santa María Chiquimula</t>
  </si>
  <si>
    <t>Santa Lucía La Reforma</t>
  </si>
  <si>
    <t>San Bartolo Aguas Calientes</t>
  </si>
  <si>
    <t>Quetzaltenango</t>
  </si>
  <si>
    <t>Salcaja</t>
  </si>
  <si>
    <t>Olintepeque</t>
  </si>
  <si>
    <t>San Carlos Sija</t>
  </si>
  <si>
    <t>Sibilia</t>
  </si>
  <si>
    <t>Cabrican</t>
  </si>
  <si>
    <t>Cajolá</t>
  </si>
  <si>
    <t>San Miguel Siguilá</t>
  </si>
  <si>
    <t>San Juan Ostuncalco</t>
  </si>
  <si>
    <t>San Mateo</t>
  </si>
  <si>
    <t>Concepción Chiquirichapa</t>
  </si>
  <si>
    <t>San Martín Sacatepéquez</t>
  </si>
  <si>
    <t>Almolonga</t>
  </si>
  <si>
    <t>Cantel</t>
  </si>
  <si>
    <t>Huitán</t>
  </si>
  <si>
    <t>Zunil</t>
  </si>
  <si>
    <t>Colomba Costa Cuca</t>
  </si>
  <si>
    <t>San Francisco La Unión</t>
  </si>
  <si>
    <t>El Palmar</t>
  </si>
  <si>
    <t>Coatepeque</t>
  </si>
  <si>
    <t>Génova Costa Cuca</t>
  </si>
  <si>
    <t>Flores Costa Cuca</t>
  </si>
  <si>
    <t>La Esperanza</t>
  </si>
  <si>
    <t>Palestina De Los Altos</t>
  </si>
  <si>
    <t>Suchitepéquez</t>
  </si>
  <si>
    <t>Mazatenango</t>
  </si>
  <si>
    <t>Cuyotenango</t>
  </si>
  <si>
    <t>San Francisco Zapotitlán</t>
  </si>
  <si>
    <t>San Bernardino</t>
  </si>
  <si>
    <t>San José El Ídolo</t>
  </si>
  <si>
    <t>Santo Domingo Suchitepéquez</t>
  </si>
  <si>
    <t>San Lorenzo</t>
  </si>
  <si>
    <t>Samayac</t>
  </si>
  <si>
    <t>San Pablo Jocopilas</t>
  </si>
  <si>
    <t>San Antonio Suchitepéquez</t>
  </si>
  <si>
    <t>San Miguel Panán</t>
  </si>
  <si>
    <t>San Gabriel</t>
  </si>
  <si>
    <t>Chicacao</t>
  </si>
  <si>
    <t>Patulul</t>
  </si>
  <si>
    <t>Santa Bárbara</t>
  </si>
  <si>
    <t>San Juan Bautista</t>
  </si>
  <si>
    <t>Santo Tomás La Unión</t>
  </si>
  <si>
    <t>Zunilito</t>
  </si>
  <si>
    <t>Pueblo Nuevo</t>
  </si>
  <si>
    <t>Rio Bravo</t>
  </si>
  <si>
    <t>Retalhuleu</t>
  </si>
  <si>
    <t>San Sebastian</t>
  </si>
  <si>
    <t>Santa Cruz Muluá</t>
  </si>
  <si>
    <t>San Martín Zopotitlán</t>
  </si>
  <si>
    <t>San Felipe</t>
  </si>
  <si>
    <t>San Andres Villa Seca</t>
  </si>
  <si>
    <t>Champerico</t>
  </si>
  <si>
    <t>Nuevo San Carlos</t>
  </si>
  <si>
    <t>El Asintal</t>
  </si>
  <si>
    <t>San Marcos</t>
  </si>
  <si>
    <t>San Antonio Sacatepéquez</t>
  </si>
  <si>
    <t>Comitancillo</t>
  </si>
  <si>
    <t>San Miguel Ixtahuacán</t>
  </si>
  <si>
    <t>Concepción Tutuapa</t>
  </si>
  <si>
    <t>Tacaná</t>
  </si>
  <si>
    <t>Sibinal</t>
  </si>
  <si>
    <t>Tajumulco</t>
  </si>
  <si>
    <t>Tejutla</t>
  </si>
  <si>
    <t>San Rafael Pie De La Cuesta</t>
  </si>
  <si>
    <t>Nuevo Progreso</t>
  </si>
  <si>
    <t>El Tumbador</t>
  </si>
  <si>
    <t>San José El Rodeo</t>
  </si>
  <si>
    <t>Malacatán</t>
  </si>
  <si>
    <t>Catarina</t>
  </si>
  <si>
    <t>Ayutla</t>
  </si>
  <si>
    <t>Ocós</t>
  </si>
  <si>
    <t>San Pablo</t>
  </si>
  <si>
    <t>El Quetzal</t>
  </si>
  <si>
    <t>La Reforma</t>
  </si>
  <si>
    <t>Pajapita</t>
  </si>
  <si>
    <t>Ixchiguán</t>
  </si>
  <si>
    <t>San José Ojetenam</t>
  </si>
  <si>
    <t>San Cristóbal Cucho</t>
  </si>
  <si>
    <t>Sipacapa</t>
  </si>
  <si>
    <t>Esquipulas Palo Gordo</t>
  </si>
  <si>
    <t>Río Blanco</t>
  </si>
  <si>
    <t>Huehuetenango</t>
  </si>
  <si>
    <t>Chiantla</t>
  </si>
  <si>
    <t>Malacatancito</t>
  </si>
  <si>
    <t>Cuilco</t>
  </si>
  <si>
    <t>Nentón</t>
  </si>
  <si>
    <t>San Pedro Necta</t>
  </si>
  <si>
    <t>Jacaltenango</t>
  </si>
  <si>
    <t xml:space="preserve">San Pedro Soloma </t>
  </si>
  <si>
    <t>San Ildefonso Ixtahuacán</t>
  </si>
  <si>
    <t>La Libertad</t>
  </si>
  <si>
    <t>San Miguel Acatán</t>
  </si>
  <si>
    <t>San Rafael La Independencia</t>
  </si>
  <si>
    <t>Todos Santos Cuchumatán</t>
  </si>
  <si>
    <t>San Juan Atitán</t>
  </si>
  <si>
    <t>Santa Eulalia</t>
  </si>
  <si>
    <t>San Mateo Ixtatán</t>
  </si>
  <si>
    <t>Colotenango</t>
  </si>
  <si>
    <t>San Sebastían Huehuetenango</t>
  </si>
  <si>
    <t>Tectitán</t>
  </si>
  <si>
    <t>Concepción Huista</t>
  </si>
  <si>
    <t>San Juan Ixcoy</t>
  </si>
  <si>
    <t>San Antonio Huista</t>
  </si>
  <si>
    <t>San Sebastián Coatán</t>
  </si>
  <si>
    <t>Santa Cruz Barillas</t>
  </si>
  <si>
    <t>Aguacatán</t>
  </si>
  <si>
    <t>San Rafael Petzal</t>
  </si>
  <si>
    <t>San Gaspar Ixchil</t>
  </si>
  <si>
    <t>Santiago Chimaltenango</t>
  </si>
  <si>
    <t>Santa Ana Huista</t>
  </si>
  <si>
    <t>Union Cantinil</t>
  </si>
  <si>
    <t>Quiché</t>
  </si>
  <si>
    <t>Santa Cruz Del Quiché</t>
  </si>
  <si>
    <t>Chiché</t>
  </si>
  <si>
    <t>Chinique</t>
  </si>
  <si>
    <t>Zacualpa</t>
  </si>
  <si>
    <t>Chajul</t>
  </si>
  <si>
    <t>Santo Tomas Chichicastenango</t>
  </si>
  <si>
    <t>Patzité</t>
  </si>
  <si>
    <t>San Antonio Ilotenango</t>
  </si>
  <si>
    <t>San Pedro Jocopilas</t>
  </si>
  <si>
    <t>Cunén</t>
  </si>
  <si>
    <t>San Juan Cotzal</t>
  </si>
  <si>
    <t>Joyabaj</t>
  </si>
  <si>
    <t>Nebaj</t>
  </si>
  <si>
    <t>San Andrés Sajcabaja</t>
  </si>
  <si>
    <t>San Miguel Uspantán</t>
  </si>
  <si>
    <t>Sacapulas</t>
  </si>
  <si>
    <t>San Bartolomé Jocotenango</t>
  </si>
  <si>
    <t>Canillá</t>
  </si>
  <si>
    <t>Chicamán</t>
  </si>
  <si>
    <t>Ixcán</t>
  </si>
  <si>
    <t>Pachalum</t>
  </si>
  <si>
    <t>Baja Verapaz</t>
  </si>
  <si>
    <t>Salamá</t>
  </si>
  <si>
    <t>San Miguel Chicaj</t>
  </si>
  <si>
    <t>Rabinal</t>
  </si>
  <si>
    <t>Cubulco</t>
  </si>
  <si>
    <t>Granados</t>
  </si>
  <si>
    <t>Santa Cruz El Chol</t>
  </si>
  <si>
    <t>San Jerónimo</t>
  </si>
  <si>
    <t>Purulhá</t>
  </si>
  <si>
    <t>Alta Verapaz</t>
  </si>
  <si>
    <t>Cobán</t>
  </si>
  <si>
    <t>Santa Cruz Verapaz</t>
  </si>
  <si>
    <t>San Cristóbal Verapaz</t>
  </si>
  <si>
    <t>Tactic</t>
  </si>
  <si>
    <t>Tamahú</t>
  </si>
  <si>
    <t>San Miguel Tucurú</t>
  </si>
  <si>
    <t>Panzós</t>
  </si>
  <si>
    <t>Senahú</t>
  </si>
  <si>
    <t>San Pedro Carchá</t>
  </si>
  <si>
    <t>San Juan Chamelco</t>
  </si>
  <si>
    <t>Lanquín</t>
  </si>
  <si>
    <t>Santa María Cahabón</t>
  </si>
  <si>
    <t>Chisec</t>
  </si>
  <si>
    <t>Chahal</t>
  </si>
  <si>
    <t>Fray Bartolomé De Las Casas</t>
  </si>
  <si>
    <t>Santa Catalina La Tinta</t>
  </si>
  <si>
    <t>Raxruha</t>
  </si>
  <si>
    <t>Petén</t>
  </si>
  <si>
    <t>Flores</t>
  </si>
  <si>
    <t>San Benito</t>
  </si>
  <si>
    <t>San Andrés</t>
  </si>
  <si>
    <t>San Francisco</t>
  </si>
  <si>
    <t>Santa Ana</t>
  </si>
  <si>
    <t>Dolores</t>
  </si>
  <si>
    <t>San Luis</t>
  </si>
  <si>
    <t>Sayaxché</t>
  </si>
  <si>
    <t>Melchor De Mencos</t>
  </si>
  <si>
    <t>Poptún</t>
  </si>
  <si>
    <t>Izabal</t>
  </si>
  <si>
    <t>Puerto Barrios</t>
  </si>
  <si>
    <t>Livingston</t>
  </si>
  <si>
    <t>El Estor</t>
  </si>
  <si>
    <t>Morales</t>
  </si>
  <si>
    <t>Los Amates</t>
  </si>
  <si>
    <t>Zacapa</t>
  </si>
  <si>
    <t>Estanzuela</t>
  </si>
  <si>
    <t>Río Hondo</t>
  </si>
  <si>
    <t>Gualán</t>
  </si>
  <si>
    <t>Teculután</t>
  </si>
  <si>
    <t>Usumatlán</t>
  </si>
  <si>
    <t>Cabañas</t>
  </si>
  <si>
    <t>San Diego</t>
  </si>
  <si>
    <t>La Unión</t>
  </si>
  <si>
    <t>Huité</t>
  </si>
  <si>
    <t>Chiquimula</t>
  </si>
  <si>
    <t>San José La Arada</t>
  </si>
  <si>
    <t>San Juan Ermita</t>
  </si>
  <si>
    <t>Jocotán</t>
  </si>
  <si>
    <t>Camotán</t>
  </si>
  <si>
    <t>Olopa</t>
  </si>
  <si>
    <t>Esquipulas</t>
  </si>
  <si>
    <t>Concepción Las Minas</t>
  </si>
  <si>
    <t>Quezaltepeque</t>
  </si>
  <si>
    <t>San Jacinto</t>
  </si>
  <si>
    <t>Ipala</t>
  </si>
  <si>
    <t>Jalapa</t>
  </si>
  <si>
    <t>San Pedro Pinula</t>
  </si>
  <si>
    <t>San Luis Jilotepeque</t>
  </si>
  <si>
    <t>San Manuel Chaparrón</t>
  </si>
  <si>
    <t>San Carlos Alzatate</t>
  </si>
  <si>
    <t>Monjas</t>
  </si>
  <si>
    <t>Mataquescuintla</t>
  </si>
  <si>
    <t>Jutiapa</t>
  </si>
  <si>
    <t>Santa Catarina Mita</t>
  </si>
  <si>
    <t>Agua Blanca</t>
  </si>
  <si>
    <t>Asunción Mita</t>
  </si>
  <si>
    <t>Yupiltepeque</t>
  </si>
  <si>
    <t>Atescatempa</t>
  </si>
  <si>
    <t>Jerez</t>
  </si>
  <si>
    <t>El Adelanto</t>
  </si>
  <si>
    <t>Zapotitlán</t>
  </si>
  <si>
    <t>Comapa</t>
  </si>
  <si>
    <t>Jalpatagua</t>
  </si>
  <si>
    <t>Conguaco</t>
  </si>
  <si>
    <t>Moyuta</t>
  </si>
  <si>
    <t>Pasaco</t>
  </si>
  <si>
    <t>San José Acatempa</t>
  </si>
  <si>
    <t>Quezada</t>
  </si>
  <si>
    <t xml:space="preserve">Código Departamento </t>
  </si>
  <si>
    <t>Código Municipio</t>
  </si>
  <si>
    <t>Población</t>
  </si>
  <si>
    <t>Hombres</t>
  </si>
  <si>
    <t>Mujeres</t>
  </si>
  <si>
    <t>Total</t>
  </si>
  <si>
    <t>Santa Lucía Cotzumalguapa</t>
  </si>
  <si>
    <t>San José la Máquina</t>
  </si>
  <si>
    <t>La Blanca</t>
  </si>
  <si>
    <t>Sipacate</t>
  </si>
  <si>
    <t>Petatán</t>
  </si>
  <si>
    <t>Las Cruces</t>
  </si>
  <si>
    <t>El Chal</t>
  </si>
  <si>
    <t>San Jorge</t>
  </si>
  <si>
    <t>% Hombres</t>
  </si>
  <si>
    <t>% Mujeres</t>
  </si>
  <si>
    <t>Totales</t>
  </si>
  <si>
    <t>Indicador:</t>
  </si>
  <si>
    <t>Fuente:</t>
  </si>
  <si>
    <t>Año:</t>
  </si>
  <si>
    <t>Cobertura (ha)</t>
  </si>
  <si>
    <t>Deforestación</t>
  </si>
  <si>
    <t>Bosque ha/habitante</t>
  </si>
  <si>
    <t>Metros cuadrados de
 deforestación por habitante</t>
  </si>
  <si>
    <t>Porcentaje de cobertura forestal respecto 
al total del municipio (%)</t>
  </si>
  <si>
    <t>(%)</t>
  </si>
  <si>
    <t>Superficie</t>
  </si>
  <si>
    <t xml:space="preserve"> </t>
  </si>
  <si>
    <t>Ecosistemas</t>
  </si>
  <si>
    <t>Universidad del Valle de Guatemala, Instituto Nacional de Bosques y Consejo Nacional de Áreas Protegidas Año 2010</t>
  </si>
  <si>
    <t>No.</t>
  </si>
  <si>
    <t>CÓDIGO</t>
  </si>
  <si>
    <t>NOMBRE</t>
  </si>
  <si>
    <t>Categoría de Manejo</t>
  </si>
  <si>
    <t>Tipo Categoría</t>
  </si>
  <si>
    <t>Región Administrativa</t>
  </si>
  <si>
    <t>VALOR UNITARIO (ha)</t>
  </si>
  <si>
    <t>Total SUMA OFICIAL (ha)</t>
  </si>
  <si>
    <t>Total Global APs (ha)</t>
  </si>
  <si>
    <t>Base Legal Declaratoria</t>
  </si>
  <si>
    <t>Año Declaratoria</t>
  </si>
  <si>
    <t>Inscripción en Libro Jurídico</t>
  </si>
  <si>
    <t>SIGAP-001</t>
  </si>
  <si>
    <r>
      <t xml:space="preserve">Tikal  </t>
    </r>
    <r>
      <rPr>
        <sz val="12"/>
        <color indexed="10"/>
        <rFont val="Calibri"/>
        <family val="2"/>
      </rPr>
      <t>***</t>
    </r>
  </si>
  <si>
    <t>Parque Nacional</t>
  </si>
  <si>
    <t>Tipo I</t>
  </si>
  <si>
    <t>Flores, San José</t>
  </si>
  <si>
    <t>*</t>
  </si>
  <si>
    <t>Ac.Gub. 26-05 55, Dec.Leg. 4-89 y 5-90</t>
  </si>
  <si>
    <t>n/a</t>
  </si>
  <si>
    <t>SIGAP-002</t>
  </si>
  <si>
    <t>Cerro Cahuí</t>
  </si>
  <si>
    <t>Biotopo Protegido</t>
  </si>
  <si>
    <t>Tipo II</t>
  </si>
  <si>
    <t>Dec.Leg. 4-89 y 5-90</t>
  </si>
  <si>
    <t>SIGAP-003</t>
  </si>
  <si>
    <t>Sierra del Lacandón</t>
  </si>
  <si>
    <t>SIGAP-004</t>
  </si>
  <si>
    <r>
      <t xml:space="preserve">Laguna del Tigre </t>
    </r>
    <r>
      <rPr>
        <sz val="12"/>
        <color indexed="10"/>
        <rFont val="Calibri"/>
        <family val="2"/>
      </rPr>
      <t>**</t>
    </r>
  </si>
  <si>
    <t>SIGAP-005</t>
  </si>
  <si>
    <r>
      <t xml:space="preserve">Laguna del Tigre -Río Escondido- </t>
    </r>
    <r>
      <rPr>
        <sz val="12"/>
        <color indexed="10"/>
        <rFont val="Calibri"/>
        <family val="2"/>
      </rPr>
      <t>**</t>
    </r>
  </si>
  <si>
    <t>SIGAP-006</t>
  </si>
  <si>
    <t>Mirador - Río Azul</t>
  </si>
  <si>
    <t>Flores, Melchor de Mencos, San José, San Andrés</t>
  </si>
  <si>
    <t>SIGAP-007</t>
  </si>
  <si>
    <t>San Miguel La Palotada - El Zotz</t>
  </si>
  <si>
    <t>SIGAP-008</t>
  </si>
  <si>
    <t>Naachtún - Dos Lagunas</t>
  </si>
  <si>
    <t>Flores, El Pilar</t>
  </si>
  <si>
    <t>SIGAP-010</t>
  </si>
  <si>
    <r>
      <t xml:space="preserve">Yaxhá - Nakúm - Naranjo </t>
    </r>
    <r>
      <rPr>
        <sz val="12"/>
        <color indexed="10"/>
        <rFont val="Calibri"/>
        <family val="2"/>
      </rPr>
      <t>**</t>
    </r>
  </si>
  <si>
    <t>Flores, Melchor de Mencos</t>
  </si>
  <si>
    <t xml:space="preserve">Dec. Leg, 55-2003, Dec. Leg 4-89 y 5-90 </t>
  </si>
  <si>
    <t>SIGAP-011</t>
  </si>
  <si>
    <r>
      <t>Maya</t>
    </r>
    <r>
      <rPr>
        <sz val="10"/>
        <color indexed="10"/>
        <rFont val="Calibri"/>
        <family val="2"/>
      </rPr>
      <t>***</t>
    </r>
  </si>
  <si>
    <t>Reserva de Biosfera</t>
  </si>
  <si>
    <t>Tipo VI</t>
  </si>
  <si>
    <t>Flores, Las Cruces, La Libertad, Melchor de Mencos, San José, San Andrés, San Benito</t>
  </si>
  <si>
    <t xml:space="preserve">Petén </t>
  </si>
  <si>
    <t>Dec.Leg. 5-90</t>
  </si>
  <si>
    <t>SIGAP-012</t>
  </si>
  <si>
    <t>San Román</t>
  </si>
  <si>
    <t>Reserva Biológica</t>
  </si>
  <si>
    <t>Dec.Leg.64-95 y Ac.Gub. 880-98</t>
  </si>
  <si>
    <t>SIGAP-013</t>
  </si>
  <si>
    <t>El Pucté</t>
  </si>
  <si>
    <t>Refugio de Vida Silvestre</t>
  </si>
  <si>
    <t>Tipo III</t>
  </si>
  <si>
    <t>Sayaxché, La Libertad</t>
  </si>
  <si>
    <t>Dec.Leg  64-95</t>
  </si>
  <si>
    <t>SIGAP-014</t>
  </si>
  <si>
    <t>Petexbatún</t>
  </si>
  <si>
    <t>Dec.Leg.64-95</t>
  </si>
  <si>
    <t>SIGAP-015</t>
  </si>
  <si>
    <t>Aguateca</t>
  </si>
  <si>
    <t>Monumento Cultural</t>
  </si>
  <si>
    <t>SIGAP-016</t>
  </si>
  <si>
    <t>Dos Pilas</t>
  </si>
  <si>
    <t>SIGAP-017</t>
  </si>
  <si>
    <t>Ceibal</t>
  </si>
  <si>
    <t>SIGAP-018</t>
  </si>
  <si>
    <t>Montañas Mayas Chiquibul</t>
  </si>
  <si>
    <t>Dolores, Poptún, Melchor de Mencos, San Luis</t>
  </si>
  <si>
    <t>SIGAP-019</t>
  </si>
  <si>
    <t>Machaquilá</t>
  </si>
  <si>
    <t>Dolores, Poptún, San Luis</t>
  </si>
  <si>
    <t>SIGAP-020</t>
  </si>
  <si>
    <t>Xutilhá</t>
  </si>
  <si>
    <t>Poptún, San Luis</t>
  </si>
  <si>
    <t>SIGAP-021</t>
  </si>
  <si>
    <t>Cuenca del Lago Atitlán</t>
  </si>
  <si>
    <t>Area de Uso Multiple</t>
  </si>
  <si>
    <t>Altiplano Central</t>
  </si>
  <si>
    <t>Varios</t>
  </si>
  <si>
    <t>Chimaltenango; Quiche; Suchitepequez; Sololá; Totonicapan</t>
  </si>
  <si>
    <t>Ac. Gub 05-55, Dec.Leg.4-89 y 64-97</t>
  </si>
  <si>
    <t>SIGAP-022</t>
  </si>
  <si>
    <t>El Baúl</t>
  </si>
  <si>
    <t>Altiplano Occidental</t>
  </si>
  <si>
    <t>Ac. Gub. 26-05-55</t>
  </si>
  <si>
    <t>SIGAP-023</t>
  </si>
  <si>
    <t>El Reformador</t>
  </si>
  <si>
    <t>Oriente</t>
  </si>
  <si>
    <t>Ac.Gub. 26-05-55</t>
  </si>
  <si>
    <t>SIGAP-024</t>
  </si>
  <si>
    <t>Grutas de Lanquín</t>
  </si>
  <si>
    <t>Verapaces</t>
  </si>
  <si>
    <t>SIGAP-025</t>
  </si>
  <si>
    <t>Laguna El Pino</t>
  </si>
  <si>
    <t>Suroriente</t>
  </si>
  <si>
    <t>Barberena, Santa Cruz El Naranjo</t>
  </si>
  <si>
    <t>SIGAP-026</t>
  </si>
  <si>
    <t>Los Aposentos</t>
  </si>
  <si>
    <t>El Tejar, Chimaltenango</t>
  </si>
  <si>
    <t>SIGAP-027</t>
  </si>
  <si>
    <t>Naciones Unidas</t>
  </si>
  <si>
    <t>Central</t>
  </si>
  <si>
    <t>Villa Nueva, Amatitlán</t>
  </si>
  <si>
    <t>Ac.Gub.26-05-55 y 319-97</t>
  </si>
  <si>
    <t>SIGAP-028</t>
  </si>
  <si>
    <t>Río Dulce</t>
  </si>
  <si>
    <t>Nororiente</t>
  </si>
  <si>
    <t>Ac.Gub.28-05-55, 23-08-88, 182-93</t>
  </si>
  <si>
    <t>SIGAP-029</t>
  </si>
  <si>
    <t>Riscos de Momostenango</t>
  </si>
  <si>
    <t>SIGAP-030</t>
  </si>
  <si>
    <t>Bahía de Santo Tomás</t>
  </si>
  <si>
    <t>Zona de Veda Definitiva</t>
  </si>
  <si>
    <t>Sin Categoría</t>
  </si>
  <si>
    <t>Ac.Gub. 21-06-56</t>
  </si>
  <si>
    <t>SIGAP-031</t>
  </si>
  <si>
    <t>Cerro Miramundo</t>
  </si>
  <si>
    <t>SIGAP-032</t>
  </si>
  <si>
    <t>Santa Rosalía</t>
  </si>
  <si>
    <t>Río Hondo, Teculután</t>
  </si>
  <si>
    <t>SIGAP-033</t>
  </si>
  <si>
    <t>Volcán Acatenango</t>
  </si>
  <si>
    <t>Acatenango, Yepocapa, Sn Andrés Itzapa; Alotenango, Ciudad Vieja, San Miguel Dueñas</t>
  </si>
  <si>
    <t>Chimaltenango; Sacatepéquez</t>
  </si>
  <si>
    <t>Ac.Gub. 21-06-56. Res. HCONAP 01-08-2014</t>
  </si>
  <si>
    <t>SIGAP-034</t>
  </si>
  <si>
    <t>Volcán Agua</t>
  </si>
  <si>
    <t>Escuintla, Palín; Santa María de Jesús, Alotenango, Antigua Guatemala, Ciudad Vieja</t>
  </si>
  <si>
    <t>Escuintla; Sacatepéquez</t>
  </si>
  <si>
    <t>SIGAP-035</t>
  </si>
  <si>
    <t>Volcán Alzatate</t>
  </si>
  <si>
    <t>Jalapa, San Carlos Alzatate</t>
  </si>
  <si>
    <t>SIGAP-036</t>
  </si>
  <si>
    <t>Volcán Amayo</t>
  </si>
  <si>
    <t>Jutiapa, Quesada</t>
  </si>
  <si>
    <t>SIGAP-038</t>
  </si>
  <si>
    <t>Volcán Cerro Quemado</t>
  </si>
  <si>
    <t>SIGAP-039</t>
  </si>
  <si>
    <t>Volcán Cerro Redondo</t>
  </si>
  <si>
    <t>SIGAP-040</t>
  </si>
  <si>
    <t>Volcán Chicabal</t>
  </si>
  <si>
    <t>SIGAP-041</t>
  </si>
  <si>
    <t>Volcán Chingo</t>
  </si>
  <si>
    <t>Atescatempa, Jeréz</t>
  </si>
  <si>
    <t>SIGAP-043</t>
  </si>
  <si>
    <t>Volcán Cruz Quemada</t>
  </si>
  <si>
    <t>Santa María Ixhuatán</t>
  </si>
  <si>
    <t>SIGAP-044</t>
  </si>
  <si>
    <t>Volcán Culma</t>
  </si>
  <si>
    <t>SIGAP-045</t>
  </si>
  <si>
    <t>Volcán Fuego</t>
  </si>
  <si>
    <t>Alotenango; Yepocapa; Escuintla, Siquinalá</t>
  </si>
  <si>
    <t>Sacatepéquez; Chimaltenango; Escuintla</t>
  </si>
  <si>
    <t>SIGAP-046</t>
  </si>
  <si>
    <t>Volcán Ixtepeque</t>
  </si>
  <si>
    <t>Agua Blanca, Asunción Mita, Santa Catarina Mita</t>
  </si>
  <si>
    <t>SIGAP-047</t>
  </si>
  <si>
    <t>Volcán Jumay</t>
  </si>
  <si>
    <t>SIGAP-048</t>
  </si>
  <si>
    <t>Volcán Jumaytepeque</t>
  </si>
  <si>
    <t>SIGAP-049</t>
  </si>
  <si>
    <t>Volcán Lacandón</t>
  </si>
  <si>
    <t>Colomba, Ostuncalco, San Martín Sacatepéquez</t>
  </si>
  <si>
    <t>SIGAP-050</t>
  </si>
  <si>
    <t>Volcán Las Víboras</t>
  </si>
  <si>
    <t>Atescatempa, Asunción Mita</t>
  </si>
  <si>
    <t>SIGAP-052</t>
  </si>
  <si>
    <t>Volcán Moyuta</t>
  </si>
  <si>
    <t>SIGAP-053</t>
  </si>
  <si>
    <t>Volcán Pacaya y La Laguna de Calderas</t>
  </si>
  <si>
    <t>Amatitlán; San Vicente Pacaya</t>
  </si>
  <si>
    <t>Guatemala; Escuintla</t>
  </si>
  <si>
    <t>Ac.Gub. Del 21-06-56, Ac. Gub. 20-07-63</t>
  </si>
  <si>
    <t>SIGAP-054</t>
  </si>
  <si>
    <t>Volcán Pacaya</t>
  </si>
  <si>
    <t>Amatitlán, Villa Canales</t>
  </si>
  <si>
    <t>SIGAP-057</t>
  </si>
  <si>
    <t>Volcán Santa María</t>
  </si>
  <si>
    <t>SIGAP-058</t>
  </si>
  <si>
    <t>Volcán Santiaguito</t>
  </si>
  <si>
    <t>SIGAP-059</t>
  </si>
  <si>
    <t>Volcán Santo Tomás</t>
  </si>
  <si>
    <t>Nahualá; Zunil; San Francisco Zapotitlán, Pueblo Nuevo</t>
  </si>
  <si>
    <t>Sololá; Quetzaltenango; Suchitepéquez</t>
  </si>
  <si>
    <t>SIGAP-060</t>
  </si>
  <si>
    <t>Volcán Siete Orejas</t>
  </si>
  <si>
    <t>Concepción Chiquirichapa, La Esperanza, Quetzaltenango, San Juan Ostuncalco, San Martín Sac.</t>
  </si>
  <si>
    <t>SIGAP-061</t>
  </si>
  <si>
    <t>Volcán Tacaná</t>
  </si>
  <si>
    <t>Tacaná, Sibinal</t>
  </si>
  <si>
    <t>SIGAP-062</t>
  </si>
  <si>
    <t>Volcán Tahual</t>
  </si>
  <si>
    <t>Monjas; El Progreso, Jutiapa</t>
  </si>
  <si>
    <t>Jalapa; Jutiapa</t>
  </si>
  <si>
    <t>SIGAP-063</t>
  </si>
  <si>
    <t>Volcán Tajumulco</t>
  </si>
  <si>
    <t>San Rafael Pie de la Cuesta, Tajumulco, San Marcos, San Pablo</t>
  </si>
  <si>
    <t>SIGAP-064</t>
  </si>
  <si>
    <t>Volcán Tecuamburro</t>
  </si>
  <si>
    <t>Taxisco, Guazacapán, Pueblo Nuevo, Chiquimulilla</t>
  </si>
  <si>
    <t>SIGAP-065</t>
  </si>
  <si>
    <t>Volcán Tobón</t>
  </si>
  <si>
    <t>San Pedro Pinula, Jalapa</t>
  </si>
  <si>
    <t>SIGAP-067</t>
  </si>
  <si>
    <t>Volcán Zunil</t>
  </si>
  <si>
    <t>Zunil; Santa Catarina Ixtahuacán, Nahualá</t>
  </si>
  <si>
    <t>Quetzaltenango; Sololá</t>
  </si>
  <si>
    <t>SIGAP-068</t>
  </si>
  <si>
    <t>Iximché</t>
  </si>
  <si>
    <t>Ac.Gub. 20-07-63.         Ac. Gub. 21-07-64 Modif. en 74 MINEDUC</t>
  </si>
  <si>
    <t>SIGAP-069</t>
  </si>
  <si>
    <t>Sipacate - Naranjo</t>
  </si>
  <si>
    <t>Costa Sur</t>
  </si>
  <si>
    <t>Ac.Gub.06-09-69</t>
  </si>
  <si>
    <t>SIGAP-071</t>
  </si>
  <si>
    <t>Cuevas de Silvino</t>
  </si>
  <si>
    <t>Ac.Gub.10-10-72</t>
  </si>
  <si>
    <t>SIGAP-073</t>
  </si>
  <si>
    <t>Mario Dary Rivera</t>
  </si>
  <si>
    <t>Salamá, Purulhá</t>
  </si>
  <si>
    <t>Ac.Mpal 06-77, Dec.Ley 4-89</t>
  </si>
  <si>
    <t>SIGAP-074</t>
  </si>
  <si>
    <t>Monterrico</t>
  </si>
  <si>
    <t>Chiquimulilla, Guazacapán, Taxisco</t>
  </si>
  <si>
    <t>Ac.Gub.16-12-77, Dec.Leg.4-89</t>
  </si>
  <si>
    <t>SIGAP-075</t>
  </si>
  <si>
    <t>El Rosario</t>
  </si>
  <si>
    <t>Ac.Gub.10-10-80</t>
  </si>
  <si>
    <t>SIGAP-076</t>
  </si>
  <si>
    <t>Las Victorias</t>
  </si>
  <si>
    <t>Dec.Leg. 9-80</t>
  </si>
  <si>
    <t>SIGAP-077</t>
  </si>
  <si>
    <r>
      <t>Trifinio</t>
    </r>
    <r>
      <rPr>
        <sz val="10"/>
        <color indexed="10"/>
        <rFont val="Calibri"/>
        <family val="2"/>
      </rPr>
      <t>***</t>
    </r>
  </si>
  <si>
    <t>Concepción Las Minas, Esquipulas, Quetzaltepeque</t>
  </si>
  <si>
    <t>Ac.Gub.939-87</t>
  </si>
  <si>
    <t>SIGAP-078</t>
  </si>
  <si>
    <t>Chocón Machacas</t>
  </si>
  <si>
    <t xml:space="preserve">Dec.Leg.4-89 </t>
  </si>
  <si>
    <t>SIGAP-079</t>
  </si>
  <si>
    <r>
      <t>Sierra de las Minas</t>
    </r>
    <r>
      <rPr>
        <sz val="10"/>
        <color indexed="10"/>
        <rFont val="Calibri"/>
        <family val="2"/>
      </rPr>
      <t>***</t>
    </r>
  </si>
  <si>
    <t>Verapaces, Nororiente, Oriente</t>
  </si>
  <si>
    <t>Alta Verapaz, Baja Verapaz. El Progreso, Zacapa, Izabal</t>
  </si>
  <si>
    <t>Dec. Leg. 49-90</t>
  </si>
  <si>
    <t>SIGAP-080</t>
  </si>
  <si>
    <t>Ceibo Mocho Flor de la Pasión</t>
  </si>
  <si>
    <t>Reserva Natural Privada</t>
  </si>
  <si>
    <t>Tipo V</t>
  </si>
  <si>
    <t>Resolución SE-CONAP 03-95</t>
  </si>
  <si>
    <t>SIGAP-081</t>
  </si>
  <si>
    <t>Doña Chanita Flor de la Pasión</t>
  </si>
  <si>
    <t>Resolución SE-CONAP 02-95</t>
  </si>
  <si>
    <t>SIGAP-082</t>
  </si>
  <si>
    <t>El Higuerito</t>
  </si>
  <si>
    <t xml:space="preserve">Resolución SE-CONAP 20-95 y 136-2005 </t>
  </si>
  <si>
    <t>SIGAP-083</t>
  </si>
  <si>
    <t>La Cumbre Flor de la Pasión</t>
  </si>
  <si>
    <t>Resolución SE-CONAP 01-95</t>
  </si>
  <si>
    <t>SIGAP-084</t>
  </si>
  <si>
    <r>
      <t xml:space="preserve">Bocas del Polochic  </t>
    </r>
    <r>
      <rPr>
        <sz val="12"/>
        <color indexed="10"/>
        <rFont val="Calibri"/>
        <family val="2"/>
      </rPr>
      <t>**</t>
    </r>
  </si>
  <si>
    <t>Dec.Leg. 38-96</t>
  </si>
  <si>
    <t>SIGAP-085</t>
  </si>
  <si>
    <t>Puerto Viejo</t>
  </si>
  <si>
    <t>Resolución SE-CONAP  28-96</t>
  </si>
  <si>
    <t>SIGAP-086</t>
  </si>
  <si>
    <t>Cataljí o Sacataljí</t>
  </si>
  <si>
    <t>Resolución SE-CONAP 12-96</t>
  </si>
  <si>
    <t>SIGAP-087</t>
  </si>
  <si>
    <t>Cerro San Gil</t>
  </si>
  <si>
    <t>Reserva Protectora de Manantiales</t>
  </si>
  <si>
    <t>Livingston, Puerto Barrios</t>
  </si>
  <si>
    <t>Dec.Ley 129-96</t>
  </si>
  <si>
    <t>SIGAP-088</t>
  </si>
  <si>
    <r>
      <t xml:space="preserve">Laguna Lachuá  </t>
    </r>
    <r>
      <rPr>
        <sz val="12"/>
        <color indexed="10"/>
        <rFont val="Calibri"/>
        <family val="2"/>
      </rPr>
      <t>**</t>
    </r>
  </si>
  <si>
    <t>Disposición del INTA 1976,(Articulo 89 Reformado por Art. 31 del Dec.Leg.110-96)</t>
  </si>
  <si>
    <t>SIGAP-089</t>
  </si>
  <si>
    <t>Pachuj</t>
  </si>
  <si>
    <t>Resolución SE-CONAP 31-96</t>
  </si>
  <si>
    <t>SIGAP-090</t>
  </si>
  <si>
    <t>Tewancarnero</t>
  </si>
  <si>
    <t>Parque Regional Municipal</t>
  </si>
  <si>
    <t>Tipo IV</t>
  </si>
  <si>
    <t>Resolución SE-CONAP 08-96</t>
  </si>
  <si>
    <t>SIGAP-091</t>
  </si>
  <si>
    <t>Resolución SE-CONAP 17-96</t>
  </si>
  <si>
    <t>SIGAP-092</t>
  </si>
  <si>
    <t>Cordillera Alux</t>
  </si>
  <si>
    <t>Reserva Forestal Protectora de Manantiales</t>
  </si>
  <si>
    <t>San Pedro Sac., San Juan Sac, Mixco; Santiago Sac., San Lucas Sac.</t>
  </si>
  <si>
    <t>Guatemala; Sacatepéquez</t>
  </si>
  <si>
    <t>Dec.Leg. 41-97</t>
  </si>
  <si>
    <t>SIGAP-093</t>
  </si>
  <si>
    <t>Dolores Hidalgo</t>
  </si>
  <si>
    <t>Resolución SE-CONAP  88-97</t>
  </si>
  <si>
    <t>SIGAP-094</t>
  </si>
  <si>
    <t>El Espino</t>
  </si>
  <si>
    <t>Resolución SE-CONAP  91-97</t>
  </si>
  <si>
    <t>SIGAP-095</t>
  </si>
  <si>
    <t>Los Altos de San Miguel Totonicapán</t>
  </si>
  <si>
    <t>Resolución SE-CONAP  102-97</t>
  </si>
  <si>
    <t>SIGAP-096</t>
  </si>
  <si>
    <t>Santa Elena</t>
  </si>
  <si>
    <t>Resolución SE-CONAP 122-97</t>
  </si>
  <si>
    <t>SIGAP-097</t>
  </si>
  <si>
    <t>Visis Cabá</t>
  </si>
  <si>
    <t>Noroccidente</t>
  </si>
  <si>
    <t>Chajul, Nebaj, Uspantán</t>
  </si>
  <si>
    <t>Dec.Leg.40-97, 128-97</t>
  </si>
  <si>
    <t>SIGAP-098</t>
  </si>
  <si>
    <r>
      <t xml:space="preserve">La Chorrera - Manchón Guamuchal </t>
    </r>
    <r>
      <rPr>
        <sz val="10"/>
        <color indexed="10"/>
        <rFont val="Calibri"/>
        <family val="2"/>
      </rPr>
      <t>**</t>
    </r>
  </si>
  <si>
    <t>Retalhuleu; Ocos</t>
  </si>
  <si>
    <t>Retalhuleu; San Marcos</t>
  </si>
  <si>
    <t>Resolución SE-CONAP 107/98</t>
  </si>
  <si>
    <t>SIGAP-099</t>
  </si>
  <si>
    <t>Quetzaltenango - Saqbé</t>
  </si>
  <si>
    <t>Resolución SE-CONAP  22-98</t>
  </si>
  <si>
    <t>SIGAP-100</t>
  </si>
  <si>
    <t>Volcán y Laguna de Ipala</t>
  </si>
  <si>
    <t>Ipala; Agua Blanca</t>
  </si>
  <si>
    <t>Chiquimula; Jutiapa</t>
  </si>
  <si>
    <t>Dec.Leg. 7-98, Resolución CONAP 47-98</t>
  </si>
  <si>
    <t>SIGAP-101</t>
  </si>
  <si>
    <t>K'antí Shul</t>
  </si>
  <si>
    <t>Resolución SE-CONAP 62-99</t>
  </si>
  <si>
    <t>SIGAP-102</t>
  </si>
  <si>
    <t>Pampojilá Peña Flor</t>
  </si>
  <si>
    <t>Resolución SE-CONAP 048-99</t>
  </si>
  <si>
    <t>s.f.</t>
  </si>
  <si>
    <t>SIGAP-103</t>
  </si>
  <si>
    <t>Volcán de Suchitán</t>
  </si>
  <si>
    <t>Parque Regional y Área Natural Recreativa</t>
  </si>
  <si>
    <t>Ac.Gub. 21-06-56. Dec.Leg. 4-89, Decreto Legislativo 50-99</t>
  </si>
  <si>
    <t>SIGAP-104</t>
  </si>
  <si>
    <t>Astillero Municipal de Tecpán</t>
  </si>
  <si>
    <t>Resolución SE-CONAP 19/2000</t>
  </si>
  <si>
    <t>SIGAP-105</t>
  </si>
  <si>
    <t>Chinajux y Sechinaux</t>
  </si>
  <si>
    <t>Resolución SE-CONAP 080/2000</t>
  </si>
  <si>
    <t>SIGAP-106</t>
  </si>
  <si>
    <t>Santa Isabel</t>
  </si>
  <si>
    <t>Resolución SE-CONAP 009/2000</t>
  </si>
  <si>
    <t>SIGAP-107</t>
  </si>
  <si>
    <t>Bandurria</t>
  </si>
  <si>
    <t>Resolución SE-CONAP 044/2001</t>
  </si>
  <si>
    <t>SIGAP-108</t>
  </si>
  <si>
    <t>Cerro Verde</t>
  </si>
  <si>
    <t>Resolución SE-CONAP 107/2001</t>
  </si>
  <si>
    <t>SIGAP-109</t>
  </si>
  <si>
    <t>Chajumpec</t>
  </si>
  <si>
    <t>Resolución SE-CONAP 062/2001</t>
  </si>
  <si>
    <t>SIGAP-110</t>
  </si>
  <si>
    <t>Chusita</t>
  </si>
  <si>
    <t>Resolución SE-CONAP 058/2001</t>
  </si>
  <si>
    <t>SIGAP-111</t>
  </si>
  <si>
    <t>El Ciruelo, Country Delight</t>
  </si>
  <si>
    <t>Resolución SE-CONAP 106/2001</t>
  </si>
  <si>
    <t>SIGAP-112</t>
  </si>
  <si>
    <t>El Retiro</t>
  </si>
  <si>
    <t>Pochuta</t>
  </si>
  <si>
    <t>Resolución SE-CONAP 059/2001</t>
  </si>
  <si>
    <t>SIGAP-113</t>
  </si>
  <si>
    <t>El Vesubio</t>
  </si>
  <si>
    <t>Resolución SE-CONAP 057/2001</t>
  </si>
  <si>
    <t>SIGAP-114</t>
  </si>
  <si>
    <t>Entre Ríos</t>
  </si>
  <si>
    <t>Resolución SE-CONAP 063/2001</t>
  </si>
  <si>
    <t>SIGAP-115</t>
  </si>
  <si>
    <t>Hacienda Pastores</t>
  </si>
  <si>
    <t>Resolución SE-CONAP 111/2001</t>
  </si>
  <si>
    <t>SIGAP-116</t>
  </si>
  <si>
    <t>La Vega del Zope</t>
  </si>
  <si>
    <t>Resolución SE-CONAP 038/2001</t>
  </si>
  <si>
    <t>SIGAP-117</t>
  </si>
  <si>
    <t>Las Maravillas</t>
  </si>
  <si>
    <t>Resolución SE-CONAP 035/2001</t>
  </si>
  <si>
    <t>SIGAP-118</t>
  </si>
  <si>
    <t>Los Andes</t>
  </si>
  <si>
    <t>Patulul, Santa Bárbara</t>
  </si>
  <si>
    <t>Resolución SE-CONAP 061/2001</t>
  </si>
  <si>
    <t>SIGAP-119</t>
  </si>
  <si>
    <t>Los Castaños</t>
  </si>
  <si>
    <t>Resolución SE-CONAP 054/2001</t>
  </si>
  <si>
    <t>SIGAP-120</t>
  </si>
  <si>
    <t>Los Tarrales</t>
  </si>
  <si>
    <t>Resolución SE-CONAP 060/2001</t>
  </si>
  <si>
    <t>SIGAP-121</t>
  </si>
  <si>
    <t>María del Mar</t>
  </si>
  <si>
    <t>Resolución SE-CONAP 052/2001</t>
  </si>
  <si>
    <t>SIGAP-122</t>
  </si>
  <si>
    <t>Medio Día</t>
  </si>
  <si>
    <t>El Tumbador, Nuevo Progreso</t>
  </si>
  <si>
    <t>Resolución SE-CONAP 045/2001</t>
  </si>
  <si>
    <t>SIGAP-123</t>
  </si>
  <si>
    <t>Milán y Anexos</t>
  </si>
  <si>
    <t>Santiago Atitlán, San Pedro</t>
  </si>
  <si>
    <t>Resolución SE-CONAP 036/2001                 Ampliación del Registro Resolución SE-CONAP 309/2015</t>
  </si>
  <si>
    <t>SIGAP-124</t>
  </si>
  <si>
    <t>Montebello</t>
  </si>
  <si>
    <t>Resolución SE-CONAP 105/2001</t>
  </si>
  <si>
    <t>SIGAP-125</t>
  </si>
  <si>
    <t>Posada Montaña del Quetzal</t>
  </si>
  <si>
    <t>Resolución SE-CONAP 110/2001</t>
  </si>
  <si>
    <t>SIGAP-126</t>
  </si>
  <si>
    <t>Ram Tzul</t>
  </si>
  <si>
    <t>Resolución SE-CONAP 109/2001</t>
  </si>
  <si>
    <t>SIGAP-127</t>
  </si>
  <si>
    <t>Santa Rosa y Llano Largo</t>
  </si>
  <si>
    <t>Resolución SE-CONAP 108/2001</t>
  </si>
  <si>
    <t>SIGAP-128</t>
  </si>
  <si>
    <t>Tapón Creek</t>
  </si>
  <si>
    <t>Resolución SE-CONAP 151/2001</t>
  </si>
  <si>
    <t>SIGAP-129</t>
  </si>
  <si>
    <t>Buenos Aires</t>
  </si>
  <si>
    <t>Resolución SE-CONAP 160/2002</t>
  </si>
  <si>
    <t>SIGAP-130</t>
  </si>
  <si>
    <t>Candilejas</t>
  </si>
  <si>
    <t>Resolución SE-CONAP 32/2002</t>
  </si>
  <si>
    <t>SIGAP-131</t>
  </si>
  <si>
    <t>Cástulo</t>
  </si>
  <si>
    <t>Resolución SE-CONAP 12/2002</t>
  </si>
  <si>
    <t>SIGAP-132</t>
  </si>
  <si>
    <t>Chelemha</t>
  </si>
  <si>
    <t>Resolución SE-CONAP 127/2002</t>
  </si>
  <si>
    <t>SIGAP-133</t>
  </si>
  <si>
    <t>Chicacnab</t>
  </si>
  <si>
    <t>Resolución SE-CONAP 122/2002</t>
  </si>
  <si>
    <t>SIGAP-134</t>
  </si>
  <si>
    <t>Concepción Chuitó</t>
  </si>
  <si>
    <t>Resolución SE-CONAP 151/2002</t>
  </si>
  <si>
    <t>SIGAP-135</t>
  </si>
  <si>
    <t>Corral Viejo</t>
  </si>
  <si>
    <t>Resolución SE-CONAP 62/2002</t>
  </si>
  <si>
    <t>SIGAP-136</t>
  </si>
  <si>
    <t>Las Cuevas</t>
  </si>
  <si>
    <t>Resolución SE-CONAP 16/2002</t>
  </si>
  <si>
    <t>SIGAP-137</t>
  </si>
  <si>
    <t>Las Palmas</t>
  </si>
  <si>
    <t>Resolución SE-CONAP 09/2002</t>
  </si>
  <si>
    <t>SIGAP-138</t>
  </si>
  <si>
    <t>Matriz Chocón</t>
  </si>
  <si>
    <t>Resolución SE-CONAP 03/2002</t>
  </si>
  <si>
    <t>SIGAP-139</t>
  </si>
  <si>
    <t>Ona</t>
  </si>
  <si>
    <t>Resolución SE-CONAP 38/2002 y 147/2014</t>
  </si>
  <si>
    <t>SIGAP-140</t>
  </si>
  <si>
    <t>Quebrada Azul</t>
  </si>
  <si>
    <t>Resolución SE-CONAP 11/2002</t>
  </si>
  <si>
    <t>SIGAP-141</t>
  </si>
  <si>
    <t>Río Azul</t>
  </si>
  <si>
    <t>Resolución SE-CONAP 18/2002</t>
  </si>
  <si>
    <t>SIGAP-142</t>
  </si>
  <si>
    <t>Resolución SE-CONAP 14/2002</t>
  </si>
  <si>
    <t>SIGAP-143</t>
  </si>
  <si>
    <t>Yaxhá</t>
  </si>
  <si>
    <t>Resolución SE-CONAP 137/2002</t>
  </si>
  <si>
    <t>SIGAP-144</t>
  </si>
  <si>
    <t>Zavala</t>
  </si>
  <si>
    <t>Resolución SE-CONAP 10/2002 y 290/2012</t>
  </si>
  <si>
    <t>SIGAP-145</t>
  </si>
  <si>
    <t>Cascadas de Tatasirire</t>
  </si>
  <si>
    <t>Resolución SE-CONAP 101/2003</t>
  </si>
  <si>
    <t>SIGAP-146</t>
  </si>
  <si>
    <t>Montaña Chiclera</t>
  </si>
  <si>
    <t>Resolución SE-CONAP 77/2003</t>
  </si>
  <si>
    <t>SIGAP-147</t>
  </si>
  <si>
    <t>Niño Dormido</t>
  </si>
  <si>
    <t>Resolución SE-CONAP 228/2003</t>
  </si>
  <si>
    <t>SIGAP-148</t>
  </si>
  <si>
    <t>Dulce Nombre</t>
  </si>
  <si>
    <t>Resolución SE-CONAP 171/2004; SE-CONAP 369/214 ampliación</t>
  </si>
  <si>
    <t>SIGAP-149</t>
  </si>
  <si>
    <t>Las Flores</t>
  </si>
  <si>
    <t>Resolución SE-CONAP 170/2004</t>
  </si>
  <si>
    <t>SIGAP-150</t>
  </si>
  <si>
    <t>Las Nubes</t>
  </si>
  <si>
    <t>Resolución SE-CONAP 125/2004</t>
  </si>
  <si>
    <t>SIGAP-151</t>
  </si>
  <si>
    <t>Los Cerritos - El Portezuelo</t>
  </si>
  <si>
    <t>Resolución SE-CONAP 047/2004</t>
  </si>
  <si>
    <t>SIGAP-153</t>
  </si>
  <si>
    <t>K'ojlab'l Tze´ te Tnom Todos Santos Cuchumatán</t>
  </si>
  <si>
    <t>Todos Santos Cuchumatanes</t>
  </si>
  <si>
    <r>
      <t xml:space="preserve">Resolución SE-CONAP 153/2004, 014/2009 </t>
    </r>
    <r>
      <rPr>
        <sz val="10"/>
        <rFont val="Calibri"/>
        <family val="2"/>
      </rPr>
      <t>y 03/2010</t>
    </r>
  </si>
  <si>
    <t>SIGAP-154</t>
  </si>
  <si>
    <t>Monte Alto</t>
  </si>
  <si>
    <t>Resolución SE-CONAP 007/2005</t>
  </si>
  <si>
    <t>SIGAP-155</t>
  </si>
  <si>
    <r>
      <t xml:space="preserve">Río Sarstun </t>
    </r>
    <r>
      <rPr>
        <sz val="12"/>
        <color indexed="10"/>
        <rFont val="Calibri"/>
        <family val="2"/>
      </rPr>
      <t>**</t>
    </r>
    <r>
      <rPr>
        <sz val="10"/>
        <rFont val="Calibri"/>
        <family val="2"/>
      </rPr>
      <t xml:space="preserve">                               </t>
    </r>
  </si>
  <si>
    <t xml:space="preserve">Decreto No. 12-2005 </t>
  </si>
  <si>
    <t>SIGAP-156</t>
  </si>
  <si>
    <r>
      <t xml:space="preserve">Punta de Manabique </t>
    </r>
    <r>
      <rPr>
        <sz val="12"/>
        <color indexed="10"/>
        <rFont val="Calibri"/>
        <family val="2"/>
      </rPr>
      <t>**</t>
    </r>
  </si>
  <si>
    <t xml:space="preserve"> Izabal</t>
  </si>
  <si>
    <t xml:space="preserve">Decreto No. 023-2005 </t>
  </si>
  <si>
    <t>SIGAP-157</t>
  </si>
  <si>
    <t xml:space="preserve">Semuc Champey                      </t>
  </si>
  <si>
    <t>Monumento Natural</t>
  </si>
  <si>
    <t xml:space="preserve">Decreto No. 025-2005 </t>
  </si>
  <si>
    <t>SIGAP-158</t>
  </si>
  <si>
    <t>San Lucas Secanté</t>
  </si>
  <si>
    <t>Reserva Forestal Municipal</t>
  </si>
  <si>
    <t>Resolución SE-CONAP 004/2005</t>
  </si>
  <si>
    <t>SIGAP-159</t>
  </si>
  <si>
    <t>San Agustin Chahal</t>
  </si>
  <si>
    <t>Resolución SE-CONAP 005/2005</t>
  </si>
  <si>
    <t>SIGAP-160</t>
  </si>
  <si>
    <t>Las Conchas</t>
  </si>
  <si>
    <t>Parque Recreativo Natural Municipal</t>
  </si>
  <si>
    <t>Resolución SE-CONAP 006/2005</t>
  </si>
  <si>
    <t>SIGAP-161</t>
  </si>
  <si>
    <t>Cerro de Jesús</t>
  </si>
  <si>
    <t>Resolución SE-CONAP 058/2005</t>
  </si>
  <si>
    <t>SIGAP-162</t>
  </si>
  <si>
    <t>Manila</t>
  </si>
  <si>
    <t>Resolución SE-CONAP 170/2005</t>
  </si>
  <si>
    <t>SIGAP-163</t>
  </si>
  <si>
    <t>Laguna Perdida</t>
  </si>
  <si>
    <t>Resolución SE-CONAP 001/2006</t>
  </si>
  <si>
    <t>SIGAP-164</t>
  </si>
  <si>
    <t>El Naranjo</t>
  </si>
  <si>
    <t>Resolución SE-CONAP 104/2006</t>
  </si>
  <si>
    <t>SIGAP-165</t>
  </si>
  <si>
    <t>Biotopín</t>
  </si>
  <si>
    <t>Purulhá, Baja Verapaz</t>
  </si>
  <si>
    <t>Resolución SE-CONAP 105/2006</t>
  </si>
  <si>
    <t>SIGAP-166</t>
  </si>
  <si>
    <t>Pataxte</t>
  </si>
  <si>
    <t>Resolución SE-CONAP 076/2006</t>
  </si>
  <si>
    <t>SIGAP-167</t>
  </si>
  <si>
    <t>Chabiland Cerro</t>
  </si>
  <si>
    <t>Resolución SE-CONAP 082/2006</t>
  </si>
  <si>
    <t>SIGAP-168</t>
  </si>
  <si>
    <t>Chabiland Esquina</t>
  </si>
  <si>
    <t>Resolución SE-CONAP 083/2007</t>
  </si>
  <si>
    <t>SIGAP-169</t>
  </si>
  <si>
    <t>Río Zarco Chiquito</t>
  </si>
  <si>
    <t>Resolución SE-CONAP 093/2006</t>
  </si>
  <si>
    <t>SIGAP-170</t>
  </si>
  <si>
    <t>San Bernardino E.C.A. Xejuyu</t>
  </si>
  <si>
    <t>Pochuta, Patzún</t>
  </si>
  <si>
    <t>Resolución SE-CONAP 094/2006</t>
  </si>
  <si>
    <t>SIGAP-171</t>
  </si>
  <si>
    <t>Antigua Estancia de los Leones</t>
  </si>
  <si>
    <t xml:space="preserve">Resolución SE-CONAP 133/2006 </t>
  </si>
  <si>
    <t>SIGAP-172</t>
  </si>
  <si>
    <t>El Roble</t>
  </si>
  <si>
    <t>Resolución SE-CONAP 134/2006</t>
  </si>
  <si>
    <t>SIGAP-173</t>
  </si>
  <si>
    <t>Los Alpes</t>
  </si>
  <si>
    <t>Resolución SE-CONAP 135/2006</t>
  </si>
  <si>
    <t>SIGAP-174</t>
  </si>
  <si>
    <t>Selempin</t>
  </si>
  <si>
    <t>Resolución SE-CONAP 143/2006</t>
  </si>
  <si>
    <t>SIGAP-175</t>
  </si>
  <si>
    <t>Astillero Municipal 1 y 2 de San Pedro Sacatepequez San Marcos</t>
  </si>
  <si>
    <t>Resolución SE-CONAP 144/2006</t>
  </si>
  <si>
    <t>SIGAP-176</t>
  </si>
  <si>
    <t>Astillero Municipal de San Marcos</t>
  </si>
  <si>
    <t>Resolución SE-CONAP 146/2006</t>
  </si>
  <si>
    <t>SIGAP-177</t>
  </si>
  <si>
    <t>Lote "9"</t>
  </si>
  <si>
    <t>Resolución SE-CONAP 166/2006</t>
  </si>
  <si>
    <t>SIGAP-178</t>
  </si>
  <si>
    <t>Resolución SE-CONAP 174/2006</t>
  </si>
  <si>
    <t>SIGAP-179</t>
  </si>
  <si>
    <t>El Pollo</t>
  </si>
  <si>
    <t>Melchor de Mencos</t>
  </si>
  <si>
    <t>Resolución SE-CONAP 175/2006</t>
  </si>
  <si>
    <t>SIGAP-180</t>
  </si>
  <si>
    <t>Finca AA</t>
  </si>
  <si>
    <t>Resolución SE-CONAP 186/2006</t>
  </si>
  <si>
    <t>SIGAP-181</t>
  </si>
  <si>
    <t>Finca Chacá</t>
  </si>
  <si>
    <t>Resolución SE-CONAP 194/2006</t>
  </si>
  <si>
    <t>SIGAP-182</t>
  </si>
  <si>
    <t>Lo de China</t>
  </si>
  <si>
    <t>Resolución SE-CONAP 103/2006</t>
  </si>
  <si>
    <t>SIGAP-183</t>
  </si>
  <si>
    <t>Peña de Angel</t>
  </si>
  <si>
    <t>Resolución SE-CONAP 203/2006</t>
  </si>
  <si>
    <t>SIGAP-184</t>
  </si>
  <si>
    <t>El Bosque</t>
  </si>
  <si>
    <t>Resolución SE-CONAP 208/2006</t>
  </si>
  <si>
    <t>SIGAP-185</t>
  </si>
  <si>
    <t>Quebrada Seca</t>
  </si>
  <si>
    <t>Resolución SE-CONAP 209/2006</t>
  </si>
  <si>
    <t>SIGAP-186</t>
  </si>
  <si>
    <t>La Palmilla</t>
  </si>
  <si>
    <t>Resolución SE-CONAP 210/2006</t>
  </si>
  <si>
    <t>SIGAP-187</t>
  </si>
  <si>
    <t>Montaña Larga</t>
  </si>
  <si>
    <t>Resolución SE-CONAP 211/2006</t>
  </si>
  <si>
    <t>SIGAP-188</t>
  </si>
  <si>
    <t>Resolución SE-CONAP 212/2006</t>
  </si>
  <si>
    <t>SIGAP-189</t>
  </si>
  <si>
    <t>San Isidro</t>
  </si>
  <si>
    <t>Resolución SE-CONAP 213/2006</t>
  </si>
  <si>
    <t>SIGAP-190</t>
  </si>
  <si>
    <t>Resolución SE-CONAP 216/2006</t>
  </si>
  <si>
    <t>SIGAP-191</t>
  </si>
  <si>
    <t>Luisiana</t>
  </si>
  <si>
    <t>Morazán, San Agustín Acasaguastlán</t>
  </si>
  <si>
    <t>Resolución SE-CONAP 219/2006</t>
  </si>
  <si>
    <t>SIGAP-192</t>
  </si>
  <si>
    <t>Reserva Santuario de las Aves</t>
  </si>
  <si>
    <t>Resolución SE-CONAP 220/2006</t>
  </si>
  <si>
    <t>SIGAP-193</t>
  </si>
  <si>
    <t>Río Bonito</t>
  </si>
  <si>
    <t>Resolución SE-CONAP 221/2006 y 327/2010</t>
  </si>
  <si>
    <t>SIGAP-194</t>
  </si>
  <si>
    <t>Xecanac</t>
  </si>
  <si>
    <t>Resolución SE-CONAP 234/2006</t>
  </si>
  <si>
    <t>SIGAP-195</t>
  </si>
  <si>
    <t>Santa Catalina y Anexo Joya Carbonera</t>
  </si>
  <si>
    <t>San Miguel Dueñas</t>
  </si>
  <si>
    <t>Resolución SE-CONAP 108/2006</t>
  </si>
  <si>
    <t>SIGAP-196</t>
  </si>
  <si>
    <t>Finca La Bohemia</t>
  </si>
  <si>
    <t>Nuevo Palmar</t>
  </si>
  <si>
    <t>Resolución SE-CONAP 244/2006</t>
  </si>
  <si>
    <t>SIGAP-197</t>
  </si>
  <si>
    <t>Lote 8</t>
  </si>
  <si>
    <t>Resolución SE-CONAP 215/2006</t>
  </si>
  <si>
    <t>SIGAP-198</t>
  </si>
  <si>
    <t>Lote 10</t>
  </si>
  <si>
    <t>Resolución SE-CONAP 217/2006</t>
  </si>
  <si>
    <t>SIGAP-199</t>
  </si>
  <si>
    <t>Lote 11</t>
  </si>
  <si>
    <t>Resolución SE-CONAP 218/2006</t>
  </si>
  <si>
    <t>SIGAP-200</t>
  </si>
  <si>
    <t>Lote 6</t>
  </si>
  <si>
    <t>Resolución SE-CONAP 214/2006</t>
  </si>
  <si>
    <t>SIGAP-201</t>
  </si>
  <si>
    <t>Finca Fernando Paiz</t>
  </si>
  <si>
    <t>Resolución SE-CONAP 262/2006</t>
  </si>
  <si>
    <t>SIGAP-202</t>
  </si>
  <si>
    <t>Monte María</t>
  </si>
  <si>
    <t>Resolución SE-CONAP 001/2007</t>
  </si>
  <si>
    <t>SIGAP-203</t>
  </si>
  <si>
    <t>Finca San José</t>
  </si>
  <si>
    <t>Resolución SE-CONAP 015/2007</t>
  </si>
  <si>
    <t>SIGAP-204</t>
  </si>
  <si>
    <t>Finca Rústica Chimel</t>
  </si>
  <si>
    <t>Resolución SE-CONAP 019/2007</t>
  </si>
  <si>
    <t>SIGAP-205</t>
  </si>
  <si>
    <t>Finca Los Cedros</t>
  </si>
  <si>
    <t>Resolución SE-CONAP 046/2007</t>
  </si>
  <si>
    <t>SIGAP-206</t>
  </si>
  <si>
    <t>Finca La Travesía</t>
  </si>
  <si>
    <t>Resolución SE-CONAP 47/2007</t>
  </si>
  <si>
    <t>SIGAP-207</t>
  </si>
  <si>
    <t>Finca Asturias</t>
  </si>
  <si>
    <t>Zunil, San Felipe, Pueblo Nuevo</t>
  </si>
  <si>
    <t>Quetzaltenango, Retalhuleu, Suchitepéquez</t>
  </si>
  <si>
    <t>Resolución  SE-CONAP 083/2007</t>
  </si>
  <si>
    <t>SIGAP-208</t>
  </si>
  <si>
    <t>Finca La Gloria</t>
  </si>
  <si>
    <t>Resolución  SE-CONAP 063/2007</t>
  </si>
  <si>
    <t>SIGAP-209</t>
  </si>
  <si>
    <t>Sibinal (Canjulá, Tacaná, Los Maijones y Tocapote)</t>
  </si>
  <si>
    <t>Resolución SE-CONAP 080/2007</t>
  </si>
  <si>
    <t>SIGAP-210</t>
  </si>
  <si>
    <t>Hacienda Los Jose Luises</t>
  </si>
  <si>
    <t>Resolución SE-CONAP 069/2007</t>
  </si>
  <si>
    <t>SIGAP-211</t>
  </si>
  <si>
    <t>El Caracol, Los Espinos, Mirasol y Tizate</t>
  </si>
  <si>
    <t>Resolución SE-CONAP 072/2007</t>
  </si>
  <si>
    <t>SIGAP-212</t>
  </si>
  <si>
    <t>Chajmaik</t>
  </si>
  <si>
    <t>Resolución SE-CONAP 93/2007</t>
  </si>
  <si>
    <t>SIGAP-213</t>
  </si>
  <si>
    <t>El Chicozapote</t>
  </si>
  <si>
    <t>Resolución SE-CONAP 095/2007</t>
  </si>
  <si>
    <t>SIGAP-214</t>
  </si>
  <si>
    <t>El Copoito</t>
  </si>
  <si>
    <t>Resolución SE-CONAP 100/2007</t>
  </si>
  <si>
    <t>SIGAP-215</t>
  </si>
  <si>
    <t>Venus Verdoso</t>
  </si>
  <si>
    <t>Resolución SE-CONAP 110/2007</t>
  </si>
  <si>
    <t>SIGAP-216</t>
  </si>
  <si>
    <t>Resolución SE-CONAP 104/2007</t>
  </si>
  <si>
    <t>SIGAP-217</t>
  </si>
  <si>
    <t>La Aventura</t>
  </si>
  <si>
    <t>Resolución SE-CONAP 116/2007</t>
  </si>
  <si>
    <t>SIGAP-218</t>
  </si>
  <si>
    <t>La Igualdad</t>
  </si>
  <si>
    <t>Resolución SE-CONAP 154/2007</t>
  </si>
  <si>
    <t>SIGAP-219</t>
  </si>
  <si>
    <t>Chuna´a</t>
  </si>
  <si>
    <t>Resolución SE-CONAP 167/2007</t>
  </si>
  <si>
    <t>SIGAP-220</t>
  </si>
  <si>
    <t>Sacbaquecán</t>
  </si>
  <si>
    <t>Resolución SE-CONAP 171/2007</t>
  </si>
  <si>
    <t>SIGAP-221</t>
  </si>
  <si>
    <t>Nueva Juventud</t>
  </si>
  <si>
    <t>Resolución SE-CONAP 174/2007</t>
  </si>
  <si>
    <t>SIGAP-222</t>
  </si>
  <si>
    <t>Santa Rosita</t>
  </si>
  <si>
    <t>Resolución SE-CONAP 180/2007</t>
  </si>
  <si>
    <t>SIGAP-223</t>
  </si>
  <si>
    <t>Finca El Recuerdo</t>
  </si>
  <si>
    <t>Resolución SE-CONAP 189/2007</t>
  </si>
  <si>
    <t>SIGAP-224</t>
  </si>
  <si>
    <t>El Mirador</t>
  </si>
  <si>
    <t>Resolución SE-CONAP 198/2007</t>
  </si>
  <si>
    <t>SIGAP-225</t>
  </si>
  <si>
    <t>El Risco</t>
  </si>
  <si>
    <t>Resolución SE-CONAP 274/2007</t>
  </si>
  <si>
    <t>SIGAP-226</t>
  </si>
  <si>
    <t xml:space="preserve">San Francisco de Asis </t>
  </si>
  <si>
    <t>Resolución SE-CONAP 335/2007</t>
  </si>
  <si>
    <t>SIGAP-227</t>
  </si>
  <si>
    <t>Monserrate</t>
  </si>
  <si>
    <t>Resolución SE-CONAP 358/2007</t>
  </si>
  <si>
    <t>SIGAP-228</t>
  </si>
  <si>
    <t>La ENEA</t>
  </si>
  <si>
    <t>Resolución SE-CONAP 364/2007</t>
  </si>
  <si>
    <t>SIGAP-229</t>
  </si>
  <si>
    <t>Astillero Cerro Nimachay</t>
  </si>
  <si>
    <t>Resolución SE-CONAP 366/2007</t>
  </si>
  <si>
    <t>SIGAP-230</t>
  </si>
  <si>
    <t>San Jose Tierra Linda I, II, III</t>
  </si>
  <si>
    <t>Resolución SE-CONAP 377/2007</t>
  </si>
  <si>
    <t>SIGAP-231</t>
  </si>
  <si>
    <t>La Rosita</t>
  </si>
  <si>
    <t>Resolución SE-CONAP 387/2007</t>
  </si>
  <si>
    <t>SIGAP-232</t>
  </si>
  <si>
    <t xml:space="preserve"> Najochón</t>
  </si>
  <si>
    <t>Resolución SE-CONAP 324/2007</t>
  </si>
  <si>
    <t>SIGAP-233</t>
  </si>
  <si>
    <t xml:space="preserve">El Barretal </t>
  </si>
  <si>
    <t>Resolución SE-CONAP 328/2007</t>
  </si>
  <si>
    <t>SIGAP-234</t>
  </si>
  <si>
    <t xml:space="preserve">Astilleros La Cumbre, El Jute y El Platanar </t>
  </si>
  <si>
    <t>Resolución SE-CONAP 338/2007</t>
  </si>
  <si>
    <t>SIGAP-235</t>
  </si>
  <si>
    <t>Chagüite</t>
  </si>
  <si>
    <t>Resolución SE-CONAP 308/2007</t>
  </si>
  <si>
    <t>SIGAP-236</t>
  </si>
  <si>
    <t>San José El Yalú</t>
  </si>
  <si>
    <t>Resolución SE-CONAP 374/2007</t>
  </si>
  <si>
    <t>SIGAP-237</t>
  </si>
  <si>
    <t>Los Laureles</t>
  </si>
  <si>
    <t>Resolución SE-CONAP 007/2008</t>
  </si>
  <si>
    <t>SIGAP-238</t>
  </si>
  <si>
    <t>Concepcion Chiquirichapa</t>
  </si>
  <si>
    <t>Resolución SE-CONAP 017/2008</t>
  </si>
  <si>
    <t>SIGAP-239</t>
  </si>
  <si>
    <t>Saq Ha</t>
  </si>
  <si>
    <t>Resolución SE-CONAP 096/2008</t>
  </si>
  <si>
    <t>SIGAP-240</t>
  </si>
  <si>
    <t>Resolución SE-CONAP 115/2008</t>
  </si>
  <si>
    <t>SIGAP-241</t>
  </si>
  <si>
    <t>El Bejucal</t>
  </si>
  <si>
    <t>Resolución SE-CONAP 127/2008</t>
  </si>
  <si>
    <t>SIGAP-242</t>
  </si>
  <si>
    <t>Astillero Municipal Sumpango, El Rejon, Chirres y Los Encuentros</t>
  </si>
  <si>
    <t>Resolución SE-CONAP 258/2008</t>
  </si>
  <si>
    <t>SIGAP-243</t>
  </si>
  <si>
    <t>El Pujol Fracción B</t>
  </si>
  <si>
    <t>Resolución SE-CONAP 355/2008</t>
  </si>
  <si>
    <t>SIGAP-244</t>
  </si>
  <si>
    <t>Los Hornos</t>
  </si>
  <si>
    <t>Resolución SE-CONAP 365/2008</t>
  </si>
  <si>
    <t>SIGAP-245</t>
  </si>
  <si>
    <t>El Pujol fraccion C</t>
  </si>
  <si>
    <t>Resolución SE-CONAP 366/2008</t>
  </si>
  <si>
    <t>SIGAP-246</t>
  </si>
  <si>
    <t>La Joya</t>
  </si>
  <si>
    <t>Resolución SE-CONAP 367/2008</t>
  </si>
  <si>
    <t>SIGAP-247</t>
  </si>
  <si>
    <t>Finca Pujol fraccion E</t>
  </si>
  <si>
    <t>Resolución SE-CONAP 369/2008</t>
  </si>
  <si>
    <t>SIGAP-251</t>
  </si>
  <si>
    <t>La Soledad y anexos</t>
  </si>
  <si>
    <t>Resolución SE-CONAP 387/2008</t>
  </si>
  <si>
    <t>SIGAP-253</t>
  </si>
  <si>
    <t>Finca el Porvenir</t>
  </si>
  <si>
    <t>Resolución SE-CONAP 396/2008</t>
  </si>
  <si>
    <t>SIGAP-254</t>
  </si>
  <si>
    <t>Finca Los Tarros</t>
  </si>
  <si>
    <t>Resolución SE-CONAP 271/2008</t>
  </si>
  <si>
    <t>SIGAP-256</t>
  </si>
  <si>
    <t>El Zapote</t>
  </si>
  <si>
    <t>Resolución SE-CONAP 40/2009</t>
  </si>
  <si>
    <t>SIGAP-257</t>
  </si>
  <si>
    <t>Finca Setal</t>
  </si>
  <si>
    <t>Resolución SE-CONAP 87/2009</t>
  </si>
  <si>
    <t>SIGAP-258</t>
  </si>
  <si>
    <t>Finca El Cibal</t>
  </si>
  <si>
    <t>Resolución SE-CONAP 223/2009</t>
  </si>
  <si>
    <t>SIGAP-259</t>
  </si>
  <si>
    <t>Finca Rincón Grande</t>
  </si>
  <si>
    <t>Resolución SE-CONAP 7/2009</t>
  </si>
  <si>
    <t>SIGAP-260</t>
  </si>
  <si>
    <t>Finca Nitún</t>
  </si>
  <si>
    <t>Resolución SE-CONAP 259/2009</t>
  </si>
  <si>
    <t>SIGAP-261</t>
  </si>
  <si>
    <t>Finca Patrocinio</t>
  </si>
  <si>
    <t>Resolución SE-CONAP 6/2009</t>
  </si>
  <si>
    <t>SIGAP-262</t>
  </si>
  <si>
    <t>Plancha de Piedra</t>
  </si>
  <si>
    <t>Resolución SE-CONAP 488/2008</t>
  </si>
  <si>
    <t>SIGAP-263</t>
  </si>
  <si>
    <t>Buenos Aires II</t>
  </si>
  <si>
    <t>Resolución SE-CONAP 471/2008</t>
  </si>
  <si>
    <t>SIGAP-264</t>
  </si>
  <si>
    <t>Buenos Aires I</t>
  </si>
  <si>
    <t>Resolución SE-CONAP 279/2009</t>
  </si>
  <si>
    <t>SIGAP-265</t>
  </si>
  <si>
    <t>Sacul-Ha</t>
  </si>
  <si>
    <t>Resolución SE-CONAP 273/2009</t>
  </si>
  <si>
    <t>SIGAP-266</t>
  </si>
  <si>
    <t>La Caridad</t>
  </si>
  <si>
    <t>Resolución SE-CONAP 472/2008</t>
  </si>
  <si>
    <t>SIGAP-267</t>
  </si>
  <si>
    <t>El Vivero</t>
  </si>
  <si>
    <t>Resolución SE-CONAP 470/2008</t>
  </si>
  <si>
    <t>SIGAP-268</t>
  </si>
  <si>
    <t>Cuevas El Tecolote</t>
  </si>
  <si>
    <t>Resolución SE-CONAP 246/2009</t>
  </si>
  <si>
    <t>SIGAP-269</t>
  </si>
  <si>
    <t>Ixtutz</t>
  </si>
  <si>
    <t>Resolución SE-CONAP 468/2008</t>
  </si>
  <si>
    <t>SIGAP-270</t>
  </si>
  <si>
    <t>SacPetén</t>
  </si>
  <si>
    <t>Resolución SE-CONAP 464/2008</t>
  </si>
  <si>
    <t>SIGAP-271</t>
  </si>
  <si>
    <t>Resolución SE-CONAP 365/2009</t>
  </si>
  <si>
    <t>SIGAP-272</t>
  </si>
  <si>
    <t>El Esfuerzo</t>
  </si>
  <si>
    <t>Resolución SE-CONAP 210/2009</t>
  </si>
  <si>
    <t>SIGAP-273</t>
  </si>
  <si>
    <t>Cuevas Actún-Kan</t>
  </si>
  <si>
    <t>Resolución SE-CONAP 208/2010</t>
  </si>
  <si>
    <t>SIGAP-274</t>
  </si>
  <si>
    <t>Finca La Esperanza</t>
  </si>
  <si>
    <t>Resolución SE-CONAP 244/2009</t>
  </si>
  <si>
    <t>SIGAP-276</t>
  </si>
  <si>
    <t>Finca San José Prem</t>
  </si>
  <si>
    <t>San Juan Alotenango</t>
  </si>
  <si>
    <t>Resolución SE-CONAP 245/2009</t>
  </si>
  <si>
    <t>SIGAP-277</t>
  </si>
  <si>
    <t>Finca Chirijuyú</t>
  </si>
  <si>
    <t>Resolución SE-CONAP 69/2009</t>
  </si>
  <si>
    <t>SIGAP-278</t>
  </si>
  <si>
    <t>Finca El Socorro</t>
  </si>
  <si>
    <t>Resolución SE-CONAP 107/2009</t>
  </si>
  <si>
    <t>SIGAP-279</t>
  </si>
  <si>
    <t>Finca de la Comunidad de Quesada</t>
  </si>
  <si>
    <t>Quesada</t>
  </si>
  <si>
    <t>Resolución SE-CONAP 323/2009</t>
  </si>
  <si>
    <t>SIGAP-280</t>
  </si>
  <si>
    <t>Txinivakán</t>
  </si>
  <si>
    <t>Resolución SE-CONAP 271/2009</t>
  </si>
  <si>
    <t>SIGAP-281</t>
  </si>
  <si>
    <t>El Manantial</t>
  </si>
  <si>
    <t>Resolución SE-CONAP 240/2009</t>
  </si>
  <si>
    <t>SIGAP-282</t>
  </si>
  <si>
    <t>El Mangal</t>
  </si>
  <si>
    <t>Resolución SE-CONAP 237/2009</t>
  </si>
  <si>
    <t>SIGAP-283</t>
  </si>
  <si>
    <t>El Porvenir</t>
  </si>
  <si>
    <t>Resolución SE-CONAP 342/2009</t>
  </si>
  <si>
    <t>SIGAP-284</t>
  </si>
  <si>
    <t>Los Lagartos</t>
  </si>
  <si>
    <t>Resolución SE-CONAP 77/2010</t>
  </si>
  <si>
    <t>SIGAP-285</t>
  </si>
  <si>
    <t>Astillero Municipal San Cristóbal Cucho</t>
  </si>
  <si>
    <t>San Cristobal Cucho</t>
  </si>
  <si>
    <t>Resolución SE-CONAP 225/2010</t>
  </si>
  <si>
    <t>SIGAP-286</t>
  </si>
  <si>
    <t>Astillero Pajales, Astillero Chicorona, Astillero Grande y Astillero Pequeño</t>
  </si>
  <si>
    <t>Resolución SE-CONAP 227/2010</t>
  </si>
  <si>
    <t>SIGAP-287</t>
  </si>
  <si>
    <t>Astillero Municipal Esquipulas Palo Gordo</t>
  </si>
  <si>
    <t>1,797.39</t>
  </si>
  <si>
    <t>Resolución SE-CONAP 256/2010</t>
  </si>
  <si>
    <t>SIGAP-288</t>
  </si>
  <si>
    <t>Santa Rosa Sumatán</t>
  </si>
  <si>
    <t>Yepocapa</t>
  </si>
  <si>
    <t>Resolución SE-CONAP 277/2010 y 237/2012</t>
  </si>
  <si>
    <t>SIGAP-289</t>
  </si>
  <si>
    <t>Karnac</t>
  </si>
  <si>
    <t>Resolución SE-CONAP 313/2010</t>
  </si>
  <si>
    <t>SIGAP-290</t>
  </si>
  <si>
    <t>Tres Marías</t>
  </si>
  <si>
    <t>Resolución SE-CONAP 322/2010</t>
  </si>
  <si>
    <t>SIGAP-291</t>
  </si>
  <si>
    <t>Guardabarranca</t>
  </si>
  <si>
    <t>Resolución SE-CONAP 306/2010</t>
  </si>
  <si>
    <t>SIGAP-292</t>
  </si>
  <si>
    <t>Cerro Papa'a</t>
  </si>
  <si>
    <t>Resolución SE-CONAP 224/2010</t>
  </si>
  <si>
    <t>SIGAP-293</t>
  </si>
  <si>
    <t>Astillero Municipal El Grande y Astillero Municipal Quiaquichum</t>
  </si>
  <si>
    <t>Resolución SE-CONAP 270/2010</t>
  </si>
  <si>
    <t>SIGAP-294</t>
  </si>
  <si>
    <t>El Encanto de Tecpan</t>
  </si>
  <si>
    <t>Resolución SE-CONAP 301/2010</t>
  </si>
  <si>
    <t>SIGAP-295</t>
  </si>
  <si>
    <t>Santuario Botánico</t>
  </si>
  <si>
    <t>Resolución SE-CONAP 189/2010</t>
  </si>
  <si>
    <t>SIGAP-296</t>
  </si>
  <si>
    <t>Río Colorado</t>
  </si>
  <si>
    <t>Resolución SE-CONAP 14/2010</t>
  </si>
  <si>
    <t>SIGAP-297</t>
  </si>
  <si>
    <t>Montaña Aq'oma'</t>
  </si>
  <si>
    <t>Resolución SE-CONAP 297/2010</t>
  </si>
  <si>
    <t>SIGAP-298</t>
  </si>
  <si>
    <t>La Vieja Catarina</t>
  </si>
  <si>
    <t>Resolución SE-CONAP 348/2010</t>
  </si>
  <si>
    <t>SIGAP-299</t>
  </si>
  <si>
    <t>El Anexo del Capuccino</t>
  </si>
  <si>
    <t>San Cristobal Verapaz</t>
  </si>
  <si>
    <t>Resolución SE-CONAP 354/2010</t>
  </si>
  <si>
    <t>SIGAP-300</t>
  </si>
  <si>
    <t>Cerro Mampil</t>
  </si>
  <si>
    <t>Resolución SE-CONAP 003/2011</t>
  </si>
  <si>
    <t>SIGAP-301</t>
  </si>
  <si>
    <t>Xucaneb</t>
  </si>
  <si>
    <t>Resolución SE-CONAP 331/2010</t>
  </si>
  <si>
    <t>SIGAP-302</t>
  </si>
  <si>
    <t>Katherine</t>
  </si>
  <si>
    <t>Resolución SE-CONAP 64/2011</t>
  </si>
  <si>
    <t>SIGAP-303</t>
  </si>
  <si>
    <t>Australia</t>
  </si>
  <si>
    <t>Resolución SE-CONAP 111/2011</t>
  </si>
  <si>
    <t>SIGAP-304</t>
  </si>
  <si>
    <t>Astillero Municipal Volcán de Acatenango</t>
  </si>
  <si>
    <t>Resolución SE-CONAP 168/2011</t>
  </si>
  <si>
    <t>SIGAP-305</t>
  </si>
  <si>
    <t>Astillero Municipal Ox'ijuy'u</t>
  </si>
  <si>
    <t>Resolución SE-CONAP 245/2011</t>
  </si>
  <si>
    <t>SIGAP-306</t>
  </si>
  <si>
    <t>La Barranca</t>
  </si>
  <si>
    <t>Resolución SE-CONAP 277/2011</t>
  </si>
  <si>
    <t>SIGAP-307</t>
  </si>
  <si>
    <t>Cerro Ajaw</t>
  </si>
  <si>
    <t>Resolución SE-CONAP 419/2011</t>
  </si>
  <si>
    <t>SIGAP-308</t>
  </si>
  <si>
    <t>La Florida</t>
  </si>
  <si>
    <t>Resolución SE-CONAP 5/2012</t>
  </si>
  <si>
    <t>SIGAP-309</t>
  </si>
  <si>
    <t>Finca Comunitaria Magnolia Miramar</t>
  </si>
  <si>
    <t>Resolución SE-CONAP 9/2012</t>
  </si>
  <si>
    <t>SIGAP-310</t>
  </si>
  <si>
    <t>Cerro Chuiraxamoló</t>
  </si>
  <si>
    <t>Resolución SE-CONAP 314/2010</t>
  </si>
  <si>
    <t>SIGAP-311</t>
  </si>
  <si>
    <t>Finca Comunitaria Loma Linda</t>
  </si>
  <si>
    <t>Resolución SE-CONAP 023/2012</t>
  </si>
  <si>
    <t>SIGAP-312</t>
  </si>
  <si>
    <t>Villa Rosita</t>
  </si>
  <si>
    <t>Resolución SE-CONAP 134/2012</t>
  </si>
  <si>
    <t>SIGAP-313</t>
  </si>
  <si>
    <t>El Pacaño</t>
  </si>
  <si>
    <t>Patzicía</t>
  </si>
  <si>
    <t>Resolución SE-CONAP 184/2012</t>
  </si>
  <si>
    <t>SIGAP-314</t>
  </si>
  <si>
    <t>Bosque Yul Ha' Saj Ha'</t>
  </si>
  <si>
    <t>Resolución SE-CONAP 282/2012</t>
  </si>
  <si>
    <t>SIGAP-315</t>
  </si>
  <si>
    <t>Cerro Mano de León (Cerro Sija)</t>
  </si>
  <si>
    <t>Resolución SE-CONAP 295/2012</t>
  </si>
  <si>
    <t>SIGAP-316</t>
  </si>
  <si>
    <t>Häk Yahx Luúm</t>
  </si>
  <si>
    <t>Resolución SE-CONAP 302/2012</t>
  </si>
  <si>
    <t>SIGAP-317</t>
  </si>
  <si>
    <t>Resolución SE-CONAP 303/2012</t>
  </si>
  <si>
    <t>SIGAP-318</t>
  </si>
  <si>
    <t>Las Vegas</t>
  </si>
  <si>
    <t>Resolución SE-CONAP 353/2012</t>
  </si>
  <si>
    <t>SIGAP-319</t>
  </si>
  <si>
    <t>Centro de Conservación Orquigonia</t>
  </si>
  <si>
    <t>Resolución SE-CONAP 369/2012</t>
  </si>
  <si>
    <t>SIGAP-320</t>
  </si>
  <si>
    <t>Nitún I</t>
  </si>
  <si>
    <t>Resolución SE-CONAP 377/2012</t>
  </si>
  <si>
    <t>SIGAP-321</t>
  </si>
  <si>
    <t>Cerro Panan</t>
  </si>
  <si>
    <t>Resolución SE-CONAP 326/2010 y 259/2011</t>
  </si>
  <si>
    <t>SIGAP-322</t>
  </si>
  <si>
    <t>Los Regadillos</t>
  </si>
  <si>
    <t>Resolución SE-CONAP 390/2012</t>
  </si>
  <si>
    <t>SIGAP-323</t>
  </si>
  <si>
    <t>Estación Científica Refugio del Quetzal - Volcán Atitlán</t>
  </si>
  <si>
    <t>Santa Bárbara, Patulul</t>
  </si>
  <si>
    <t>Resolución SE-CONAP 22/2013</t>
  </si>
  <si>
    <t>SIGAP-324</t>
  </si>
  <si>
    <t>Reserva para la Conservación de Anfibios de Sierra Caral</t>
  </si>
  <si>
    <t>Resolución SE-CONAP 188/2013</t>
  </si>
  <si>
    <t>SIGAP-325</t>
  </si>
  <si>
    <t>Rincón del Zope</t>
  </si>
  <si>
    <t>Resolución SE-CONAP 06/2013</t>
  </si>
  <si>
    <t>SIGAP-326</t>
  </si>
  <si>
    <t>Xetaj</t>
  </si>
  <si>
    <t>Resolución SE-CONAP 79/2013</t>
  </si>
  <si>
    <t>SIGAP-327</t>
  </si>
  <si>
    <t>Sulin</t>
  </si>
  <si>
    <t>Resolución SE-CONAP 195/2013</t>
  </si>
  <si>
    <t>SIGAP-328</t>
  </si>
  <si>
    <t>San Andrés Rocjá</t>
  </si>
  <si>
    <t>Resolución SE-CONAP 60/2013</t>
  </si>
  <si>
    <t>SIGAP-329</t>
  </si>
  <si>
    <t>Llano de la Negra</t>
  </si>
  <si>
    <t>Resolución SE-CONAP 314/2013</t>
  </si>
  <si>
    <t>SIGAP-330</t>
  </si>
  <si>
    <t>Cumbre Laguna Seca</t>
  </si>
  <si>
    <t>Resolución SE-CONAP 357/2013</t>
  </si>
  <si>
    <t>SIGAP-331</t>
  </si>
  <si>
    <t>Los Peñas</t>
  </si>
  <si>
    <t>Resolución SE-CONAP 32/2014</t>
  </si>
  <si>
    <t>SIGAP-332</t>
  </si>
  <si>
    <t>X'been Tzul Alvarrué</t>
  </si>
  <si>
    <t>Resolución SE-CONAP 213/2014</t>
  </si>
  <si>
    <t>SIGAP-333</t>
  </si>
  <si>
    <t>El Manzanotillo</t>
  </si>
  <si>
    <t>Resolución SE-CONAP 237/2014</t>
  </si>
  <si>
    <t>SIGAP-334</t>
  </si>
  <si>
    <t>El Mango</t>
  </si>
  <si>
    <t>Resolución SE-CONAP 233/2014</t>
  </si>
  <si>
    <t>SIGAP-335</t>
  </si>
  <si>
    <t>Altamira</t>
  </si>
  <si>
    <t>Resolución SE-CONAP 230/2014</t>
  </si>
  <si>
    <t>SIGAP-336</t>
  </si>
  <si>
    <t>Sierra Caral</t>
  </si>
  <si>
    <t>Reserva Hídrica y Forestal</t>
  </si>
  <si>
    <t>Decreto Legislativo No. 16-2014</t>
  </si>
  <si>
    <t>SIGAP-337</t>
  </si>
  <si>
    <t>Resolución SE-CONAP 246/2014</t>
  </si>
  <si>
    <t>SIGAP-338</t>
  </si>
  <si>
    <t>Cuchilla del Barranco Trozado</t>
  </si>
  <si>
    <t>Resolución SE-CONAP 248/2014</t>
  </si>
  <si>
    <t>SIGAP-339</t>
  </si>
  <si>
    <t>Piedras de Kab'tzin, San Juan Ixcoy</t>
  </si>
  <si>
    <t>Resolución SE-CONAP 276/2014</t>
  </si>
  <si>
    <t>SIGAP-340</t>
  </si>
  <si>
    <t>Monte de Oro y anexos</t>
  </si>
  <si>
    <t>Resolución SE-CONAP 267-2014</t>
  </si>
  <si>
    <t>SIGAP-341</t>
  </si>
  <si>
    <t xml:space="preserve">Resolución SECONAP 366/2014 </t>
  </si>
  <si>
    <t>SIGAP-342</t>
  </si>
  <si>
    <t>Astillero Municipal  Santa Catarina Barahona</t>
  </si>
  <si>
    <t xml:space="preserve">Resolución SECONAP 466/2014 </t>
  </si>
  <si>
    <t>SIGAP-343</t>
  </si>
  <si>
    <t>Chuya</t>
  </si>
  <si>
    <t>Santa María de Jesús</t>
  </si>
  <si>
    <t xml:space="preserve">Resolución SECONAP 483/2014  </t>
  </si>
  <si>
    <t>SIGAP-344</t>
  </si>
  <si>
    <t>Portal de las Minas</t>
  </si>
  <si>
    <t>Resolución SECONAP 16/20015</t>
  </si>
  <si>
    <t>SIGAP-345</t>
  </si>
  <si>
    <t>San Rafael Pié de la Cuesta</t>
  </si>
  <si>
    <t>Resolución SECONAP 37/2015</t>
  </si>
  <si>
    <t>SIGAP-346</t>
  </si>
  <si>
    <t>El Roblar</t>
  </si>
  <si>
    <t>Resolución SECONAP 204/2015</t>
  </si>
  <si>
    <t>SIGAP-347</t>
  </si>
  <si>
    <t>El Aguacate</t>
  </si>
  <si>
    <t>Resolución SECONAP 267/2015</t>
  </si>
  <si>
    <t>SIGAP-348</t>
  </si>
  <si>
    <t>Iglesia Católica Diocesis del Quiché</t>
  </si>
  <si>
    <t>Playa Grande, Ixcan</t>
  </si>
  <si>
    <t>Resolución SECONAP 312/2015</t>
  </si>
  <si>
    <t>SIGAP-349</t>
  </si>
  <si>
    <t>Parque Ecológico Corazón del Bosque (Parque Ecológico "UK'UX  K'ACHELAJ")</t>
  </si>
  <si>
    <t>Santa Lucia Utatlan</t>
  </si>
  <si>
    <t>Resolución SECONAP 654/2015</t>
  </si>
  <si>
    <t>SIGAP-350</t>
  </si>
  <si>
    <t xml:space="preserve"> Hawaii</t>
  </si>
  <si>
    <t>Área de Usos Múltiples</t>
  </si>
  <si>
    <t>Dec.Leg.16-2016</t>
  </si>
  <si>
    <t>Incremento SIGAP 2015</t>
  </si>
  <si>
    <r>
      <t xml:space="preserve">* </t>
    </r>
    <r>
      <rPr>
        <sz val="10"/>
        <rFont val="Calibri"/>
        <family val="2"/>
      </rPr>
      <t>Incluida dentro de los limites de otra area protegida (90)</t>
    </r>
  </si>
  <si>
    <t>DATOS OFICIALES DE SUPERFICIE EN CONSERVACION Y MANEJO DE AREAS PROTEGIDAS DEL SIGAP</t>
  </si>
  <si>
    <r>
      <t xml:space="preserve">** </t>
    </r>
    <r>
      <rPr>
        <sz val="10"/>
        <rFont val="Calibri"/>
        <family val="2"/>
      </rPr>
      <t>Húmedales de importancia declarados como sitios RAMSAR (7)</t>
    </r>
  </si>
  <si>
    <t>Al calcular la superficie del SIGAP se excluyen áreas protegidas ubicadas dentro de otras áreas con mayor categoría de manejo.</t>
  </si>
  <si>
    <t>En algunos casos, la extensión del Sitio RAMSAR no concuerda con la del área protegida.</t>
  </si>
  <si>
    <t>CANTIDAD TOTAL DE ÁREAS PROTEGIDAS</t>
  </si>
  <si>
    <r>
      <t xml:space="preserve">*** </t>
    </r>
    <r>
      <rPr>
        <sz val="10"/>
        <rFont val="Calibri"/>
        <family val="2"/>
      </rPr>
      <t>sitios de Patrimonio Mundial, reconocidos por UNESCO (1)</t>
    </r>
  </si>
  <si>
    <t>SUPERFICIE TOTAL DEL SIGAP (ha)</t>
  </si>
  <si>
    <t/>
  </si>
  <si>
    <t>TOTAL DEL SIGAP TERRESTRE</t>
  </si>
  <si>
    <t>TOTAL DEL SIGAP MARÍTIMO*</t>
  </si>
  <si>
    <t>PORCENTAJE DE LA SUPERFICIE TERRESTRE DEL PAIS DENTRO DEL SIGAP</t>
  </si>
  <si>
    <t>* Fuente: Plan Maestro Punta de Manabique</t>
  </si>
  <si>
    <t>Cobertura Boscosa</t>
  </si>
  <si>
    <t xml:space="preserve"> (m²)</t>
  </si>
  <si>
    <t>(ha)</t>
  </si>
  <si>
    <t>Área Total de Municipio (ha)</t>
  </si>
  <si>
    <t>Área sin Cobertura Boscosa (ha)</t>
  </si>
  <si>
    <t>% de Cobertura Boscosa</t>
  </si>
  <si>
    <t>Densidad de ha Bosque / Habitante</t>
  </si>
  <si>
    <t>Acciones gestión ordenada del territorio</t>
  </si>
  <si>
    <t xml:space="preserve"> Institucionalización gestión ordenada del territorio</t>
  </si>
  <si>
    <t>Promedio</t>
  </si>
  <si>
    <t xml:space="preserve">Ranking de la gestión municipal 2013. INFORME DE INDICADORES. Guatemala junio de 2015. SEGEPLAN </t>
  </si>
  <si>
    <t>2.1.C Gestión ambiental municipal</t>
  </si>
  <si>
    <t>Incidencia</t>
  </si>
  <si>
    <t>Color</t>
  </si>
  <si>
    <t>N/D</t>
  </si>
  <si>
    <t>Leyenda</t>
  </si>
  <si>
    <t>Muy Alto</t>
  </si>
  <si>
    <t>Alto</t>
  </si>
  <si>
    <t>Medio</t>
  </si>
  <si>
    <t>Bajo</t>
  </si>
  <si>
    <t>Muy Bajo</t>
  </si>
  <si>
    <t>No hay Dato</t>
  </si>
  <si>
    <t xml:space="preserve">se encuentran en los diferentes niveles, a lo que el análisis llego fue: </t>
  </si>
  <si>
    <t>Rangos</t>
  </si>
  <si>
    <t>Pasos para establecer la Incidencia</t>
  </si>
  <si>
    <t xml:space="preserve">a) Establecer el promedio geométrico general </t>
  </si>
  <si>
    <t>b) Definir parámetros superior e inferior de valoración media</t>
  </si>
  <si>
    <t>c) Definir dos grupos arriba de valoración media, utilizando nuevamente el análisis de promedio geométrico</t>
  </si>
  <si>
    <t>d) Definir dos grupos debajo de valoración media, utilizando nuevamente el análisis de promedio geométrico</t>
  </si>
  <si>
    <t>Para establecer el criterio de incidencia en el indicador Gestión ambiental municipal, se estableció la metodología de análisis de promedio geométrico  y se establecieron que municipios</t>
  </si>
  <si>
    <t>0 - 0.29</t>
  </si>
  <si>
    <t>0.30 - 0.34</t>
  </si>
  <si>
    <t>0.35 - 0.44</t>
  </si>
  <si>
    <t>0.45 - 0.55</t>
  </si>
  <si>
    <t>0.56 - 1.00</t>
  </si>
  <si>
    <t>Municipios</t>
  </si>
  <si>
    <t>% Municipios</t>
  </si>
  <si>
    <t>No data</t>
  </si>
  <si>
    <t>3.1.2.B Gestión ambiental municipal</t>
  </si>
  <si>
    <t xml:space="preserve">Secretaría de Planificación y Programación de la Presidencia - SEGEPLAN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</si>
</sst>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00"/>
    <numFmt numFmtId="165" formatCode="0###"/>
    <numFmt numFmtId="166" formatCode="_(* #,##0_);_(* \(#,##0\);_(* &quot;-&quot;??_);_(@_)"/>
    <numFmt numFmtId="167" formatCode="_(* #,##0.0_);_(* \(#,##0.0\);_(* &quot;-&quot;??_);_(@_)"/>
    <numFmt numFmtId="168" formatCode="yyyy"/>
    <numFmt numFmtId="169" formatCode="#,##0.0000"/>
    <numFmt numFmtId="170" formatCode="#,##0.0"/>
    <numFmt numFmtId="171" formatCode="#,##0.000"/>
    <numFmt numFmtId="172" formatCode="_(&quot;$&quot;* #,##0.00_);_(&quot;$&quot;* \(#,##0.00\);_(&quot;$&quot;* &quot;-&quot;??_);_(@_)"/>
    <numFmt numFmtId="173" formatCode="0.000"/>
    <numFmt numFmtId="174" formatCode="0.0000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indexed="10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10"/>
      <color indexed="8"/>
      <name val="MS Sans Serif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FF00"/>
      <name val="Calibri"/>
      <family val="2"/>
      <scheme val="minor"/>
    </font>
    <font>
      <sz val="12"/>
      <color rgb="FF000000"/>
      <name val="Calibri"/>
      <family val="2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2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</cellStyleXfs>
  <cellXfs count="352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/>
    </xf>
    <xf numFmtId="0" fontId="20" fillId="35" borderId="0" xfId="0" applyFont="1" applyFill="1"/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34" borderId="10" xfId="0" applyFont="1" applyFill="1" applyBorder="1"/>
    <xf numFmtId="0" fontId="23" fillId="34" borderId="10" xfId="0" applyFont="1" applyFill="1" applyBorder="1" applyAlignment="1">
      <alignment horizontal="left" indent="2"/>
    </xf>
    <xf numFmtId="0" fontId="23" fillId="0" borderId="10" xfId="0" applyFont="1" applyFill="1" applyBorder="1"/>
    <xf numFmtId="0" fontId="20" fillId="0" borderId="10" xfId="0" applyFont="1" applyBorder="1"/>
    <xf numFmtId="0" fontId="23" fillId="0" borderId="10" xfId="0" applyFont="1" applyBorder="1" applyAlignment="1">
      <alignment horizontal="left" indent="2"/>
    </xf>
    <xf numFmtId="0" fontId="23" fillId="34" borderId="10" xfId="0" applyFont="1" applyFill="1" applyBorder="1"/>
    <xf numFmtId="0" fontId="20" fillId="33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34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/>
    </xf>
    <xf numFmtId="0" fontId="20" fillId="35" borderId="0" xfId="0" applyFont="1" applyFill="1" applyAlignment="1">
      <alignment horizontal="center"/>
    </xf>
    <xf numFmtId="0" fontId="20" fillId="35" borderId="0" xfId="0" applyFont="1" applyFill="1" applyAlignment="1">
      <alignment horizontal="left"/>
    </xf>
    <xf numFmtId="164" fontId="20" fillId="34" borderId="10" xfId="0" applyNumberFormat="1" applyFont="1" applyFill="1" applyBorder="1" applyAlignment="1">
      <alignment horizontal="center" wrapText="1"/>
    </xf>
    <xf numFmtId="164" fontId="20" fillId="0" borderId="10" xfId="0" applyNumberFormat="1" applyFont="1" applyBorder="1" applyAlignment="1">
      <alignment horizontal="center" wrapText="1"/>
    </xf>
    <xf numFmtId="164" fontId="20" fillId="33" borderId="10" xfId="0" applyNumberFormat="1" applyFont="1" applyFill="1" applyBorder="1" applyAlignment="1">
      <alignment horizontal="center"/>
    </xf>
    <xf numFmtId="164" fontId="20" fillId="34" borderId="10" xfId="0" applyNumberFormat="1" applyFont="1" applyFill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165" fontId="20" fillId="0" borderId="10" xfId="0" applyNumberFormat="1" applyFont="1" applyBorder="1" applyAlignment="1">
      <alignment horizontal="center" wrapText="1"/>
    </xf>
    <xf numFmtId="165" fontId="20" fillId="34" borderId="10" xfId="0" applyNumberFormat="1" applyFont="1" applyFill="1" applyBorder="1" applyAlignment="1">
      <alignment horizontal="center" wrapText="1"/>
    </xf>
    <xf numFmtId="165" fontId="20" fillId="0" borderId="10" xfId="0" applyNumberFormat="1" applyFont="1" applyFill="1" applyBorder="1" applyAlignment="1">
      <alignment horizontal="center" wrapText="1"/>
    </xf>
    <xf numFmtId="164" fontId="20" fillId="0" borderId="10" xfId="0" applyNumberFormat="1" applyFont="1" applyFill="1" applyBorder="1" applyAlignment="1">
      <alignment horizontal="center" wrapText="1"/>
    </xf>
    <xf numFmtId="3" fontId="20" fillId="35" borderId="10" xfId="0" applyNumberFormat="1" applyFont="1" applyFill="1" applyBorder="1"/>
    <xf numFmtId="3" fontId="20" fillId="33" borderId="10" xfId="0" applyNumberFormat="1" applyFont="1" applyFill="1" applyBorder="1"/>
    <xf numFmtId="0" fontId="23" fillId="0" borderId="11" xfId="0" applyFont="1" applyFill="1" applyBorder="1"/>
    <xf numFmtId="164" fontId="20" fillId="0" borderId="10" xfId="0" applyNumberFormat="1" applyFont="1" applyFill="1" applyBorder="1" applyAlignment="1">
      <alignment horizontal="center"/>
    </xf>
    <xf numFmtId="165" fontId="20" fillId="0" borderId="12" xfId="0" applyNumberFormat="1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left" indent="2"/>
    </xf>
    <xf numFmtId="0" fontId="20" fillId="0" borderId="0" xfId="0" applyFont="1" applyFill="1"/>
    <xf numFmtId="0" fontId="20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indent="2"/>
    </xf>
    <xf numFmtId="9" fontId="20" fillId="33" borderId="10" xfId="45" applyFont="1" applyFill="1" applyBorder="1"/>
    <xf numFmtId="9" fontId="20" fillId="35" borderId="10" xfId="45" applyFont="1" applyFill="1" applyBorder="1"/>
    <xf numFmtId="9" fontId="20" fillId="35" borderId="0" xfId="45" applyFont="1" applyFill="1"/>
    <xf numFmtId="3" fontId="20" fillId="0" borderId="10" xfId="0" applyNumberFormat="1" applyFont="1" applyFill="1" applyBorder="1"/>
    <xf numFmtId="3" fontId="20" fillId="0" borderId="10" xfId="0" applyNumberFormat="1" applyFont="1" applyBorder="1"/>
    <xf numFmtId="0" fontId="21" fillId="35" borderId="10" xfId="0" applyFont="1" applyFill="1" applyBorder="1" applyAlignment="1">
      <alignment horizontal="center" vertical="center"/>
    </xf>
    <xf numFmtId="9" fontId="21" fillId="35" borderId="10" xfId="45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left"/>
    </xf>
    <xf numFmtId="3" fontId="21" fillId="35" borderId="10" xfId="0" applyNumberFormat="1" applyFont="1" applyFill="1" applyBorder="1"/>
    <xf numFmtId="9" fontId="21" fillId="35" borderId="10" xfId="45" applyFont="1" applyFill="1" applyBorder="1"/>
    <xf numFmtId="164" fontId="20" fillId="33" borderId="10" xfId="0" applyNumberFormat="1" applyFont="1" applyFill="1" applyBorder="1" applyAlignment="1">
      <alignment horizontal="center" wrapText="1"/>
    </xf>
    <xf numFmtId="0" fontId="20" fillId="35" borderId="0" xfId="0" applyFont="1" applyFill="1" applyBorder="1"/>
    <xf numFmtId="166" fontId="21" fillId="34" borderId="0" xfId="0" applyNumberFormat="1" applyFont="1" applyFill="1" applyBorder="1"/>
    <xf numFmtId="166" fontId="21" fillId="35" borderId="0" xfId="0" applyNumberFormat="1" applyFont="1" applyFill="1" applyBorder="1"/>
    <xf numFmtId="166" fontId="20" fillId="35" borderId="0" xfId="0" applyNumberFormat="1" applyFont="1" applyFill="1" applyBorder="1"/>
    <xf numFmtId="4" fontId="20" fillId="35" borderId="0" xfId="0" applyNumberFormat="1" applyFont="1" applyFill="1" applyBorder="1"/>
    <xf numFmtId="4" fontId="20" fillId="35" borderId="0" xfId="46" applyNumberFormat="1" applyFont="1" applyFill="1" applyBorder="1"/>
    <xf numFmtId="166" fontId="25" fillId="35" borderId="0" xfId="46" applyNumberFormat="1" applyFont="1" applyFill="1" applyBorder="1"/>
    <xf numFmtId="167" fontId="25" fillId="35" borderId="0" xfId="0" applyNumberFormat="1" applyFont="1" applyFill="1" applyBorder="1"/>
    <xf numFmtId="167" fontId="20" fillId="35" borderId="0" xfId="0" applyNumberFormat="1" applyFont="1" applyFill="1" applyBorder="1"/>
    <xf numFmtId="166" fontId="26" fillId="35" borderId="0" xfId="0" applyNumberFormat="1" applyFont="1" applyFill="1" applyBorder="1"/>
    <xf numFmtId="166" fontId="20" fillId="35" borderId="0" xfId="46" applyNumberFormat="1" applyFont="1" applyFill="1" applyBorder="1"/>
    <xf numFmtId="0" fontId="26" fillId="35" borderId="0" xfId="0" applyFont="1" applyFill="1" applyBorder="1"/>
    <xf numFmtId="166" fontId="20" fillId="35" borderId="14" xfId="0" applyNumberFormat="1" applyFont="1" applyFill="1" applyBorder="1"/>
    <xf numFmtId="0" fontId="25" fillId="35" borderId="0" xfId="0" applyFont="1" applyFill="1" applyBorder="1"/>
    <xf numFmtId="166" fontId="1" fillId="35" borderId="0" xfId="46" applyNumberFormat="1" applyFont="1" applyFill="1" applyBorder="1"/>
    <xf numFmtId="167" fontId="0" fillId="35" borderId="0" xfId="0" applyNumberFormat="1" applyFill="1" applyBorder="1"/>
    <xf numFmtId="0" fontId="21" fillId="0" borderId="10" xfId="0" applyFont="1" applyFill="1" applyBorder="1" applyAlignment="1">
      <alignment horizontal="center" vertical="center"/>
    </xf>
    <xf numFmtId="166" fontId="21" fillId="0" borderId="10" xfId="46" applyNumberFormat="1" applyFont="1" applyFill="1" applyBorder="1" applyAlignment="1">
      <alignment horizontal="center" vertical="center"/>
    </xf>
    <xf numFmtId="166" fontId="21" fillId="0" borderId="10" xfId="0" applyNumberFormat="1" applyFont="1" applyFill="1" applyBorder="1" applyAlignment="1">
      <alignment horizontal="center" vertical="center"/>
    </xf>
    <xf numFmtId="0" fontId="0" fillId="0" borderId="0" xfId="0"/>
    <xf numFmtId="0" fontId="31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1" fillId="36" borderId="10" xfId="0" applyFont="1" applyFill="1" applyBorder="1" applyAlignment="1">
      <alignment horizontal="center" vertical="center" wrapText="1"/>
    </xf>
    <xf numFmtId="0" fontId="31" fillId="37" borderId="10" xfId="0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/>
    </xf>
    <xf numFmtId="168" fontId="35" fillId="0" borderId="16" xfId="0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4" fontId="35" fillId="36" borderId="10" xfId="0" applyNumberFormat="1" applyFont="1" applyFill="1" applyBorder="1" applyAlignment="1">
      <alignment horizontal="center" vertical="center"/>
    </xf>
    <xf numFmtId="4" fontId="36" fillId="37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4" fontId="35" fillId="36" borderId="10" xfId="0" applyNumberFormat="1" applyFont="1" applyFill="1" applyBorder="1" applyAlignment="1">
      <alignment horizontal="center" vertical="center" wrapText="1"/>
    </xf>
    <xf numFmtId="4" fontId="37" fillId="37" borderId="10" xfId="0" applyNumberFormat="1" applyFont="1" applyFill="1" applyBorder="1" applyAlignment="1">
      <alignment horizontal="center" vertical="center" wrapText="1"/>
    </xf>
    <xf numFmtId="4" fontId="37" fillId="37" borderId="10" xfId="0" applyNumberFormat="1" applyFont="1" applyFill="1" applyBorder="1" applyAlignment="1">
      <alignment horizontal="center" vertical="center"/>
    </xf>
    <xf numFmtId="4" fontId="35" fillId="37" borderId="10" xfId="0" applyNumberFormat="1" applyFont="1" applyFill="1" applyBorder="1" applyAlignment="1">
      <alignment horizontal="center" vertical="center"/>
    </xf>
    <xf numFmtId="4" fontId="33" fillId="36" borderId="10" xfId="0" applyNumberFormat="1" applyFont="1" applyFill="1" applyBorder="1" applyAlignment="1">
      <alignment horizontal="center" vertical="center"/>
    </xf>
    <xf numFmtId="4" fontId="33" fillId="37" borderId="10" xfId="0" applyNumberFormat="1" applyFont="1" applyFill="1" applyBorder="1" applyAlignment="1">
      <alignment horizontal="center" vertical="center"/>
    </xf>
    <xf numFmtId="4" fontId="38" fillId="37" borderId="10" xfId="0" applyNumberFormat="1" applyFont="1" applyFill="1" applyBorder="1" applyAlignment="1">
      <alignment horizontal="center" vertical="center"/>
    </xf>
    <xf numFmtId="169" fontId="35" fillId="36" borderId="10" xfId="0" applyNumberFormat="1" applyFont="1" applyFill="1" applyBorder="1" applyAlignment="1">
      <alignment horizontal="center" vertical="center"/>
    </xf>
    <xf numFmtId="169" fontId="35" fillId="37" borderId="10" xfId="0" applyNumberFormat="1" applyFont="1" applyFill="1" applyBorder="1" applyAlignment="1">
      <alignment horizontal="center" vertical="center"/>
    </xf>
    <xf numFmtId="168" fontId="35" fillId="0" borderId="10" xfId="0" applyNumberFormat="1" applyFont="1" applyFill="1" applyBorder="1" applyAlignment="1">
      <alignment horizontal="center" vertical="center" wrapText="1"/>
    </xf>
    <xf numFmtId="168" fontId="35" fillId="0" borderId="10" xfId="0" applyNumberFormat="1" applyFont="1" applyFill="1" applyBorder="1" applyAlignment="1">
      <alignment horizontal="center" vertical="center" wrapText="1" shrinkToFit="1"/>
    </xf>
    <xf numFmtId="0" fontId="33" fillId="0" borderId="0" xfId="0" applyFont="1" applyFill="1" applyBorder="1" applyAlignment="1">
      <alignment horizontal="center" vertical="center"/>
    </xf>
    <xf numFmtId="168" fontId="35" fillId="0" borderId="10" xfId="0" applyNumberFormat="1" applyFont="1" applyBorder="1" applyAlignment="1">
      <alignment horizontal="center" vertical="center" wrapText="1" shrinkToFit="1"/>
    </xf>
    <xf numFmtId="168" fontId="33" fillId="0" borderId="10" xfId="0" applyNumberFormat="1" applyFont="1" applyBorder="1" applyAlignment="1">
      <alignment horizontal="center" vertical="center"/>
    </xf>
    <xf numFmtId="4" fontId="39" fillId="36" borderId="10" xfId="0" applyNumberFormat="1" applyFont="1" applyFill="1" applyBorder="1" applyAlignment="1">
      <alignment horizontal="center" vertical="center"/>
    </xf>
    <xf numFmtId="4" fontId="39" fillId="37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168" fontId="35" fillId="0" borderId="1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4" fontId="37" fillId="37" borderId="10" xfId="46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122" applyFont="1" applyFill="1" applyBorder="1" applyAlignment="1">
      <alignment horizontal="center" vertical="center" wrapText="1"/>
    </xf>
    <xf numFmtId="4" fontId="37" fillId="36" borderId="10" xfId="122" applyNumberFormat="1" applyFont="1" applyFill="1" applyBorder="1" applyAlignment="1">
      <alignment horizontal="center" vertical="center" wrapText="1"/>
    </xf>
    <xf numFmtId="4" fontId="37" fillId="37" borderId="10" xfId="122" applyNumberFormat="1" applyFont="1" applyFill="1" applyBorder="1" applyAlignment="1">
      <alignment horizontal="center" vertical="center" wrapText="1"/>
    </xf>
    <xf numFmtId="4" fontId="35" fillId="37" borderId="10" xfId="0" applyNumberFormat="1" applyFont="1" applyFill="1" applyBorder="1" applyAlignment="1">
      <alignment horizontal="center" vertical="center" wrapText="1"/>
    </xf>
    <xf numFmtId="168" fontId="35" fillId="0" borderId="10" xfId="0" applyNumberFormat="1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4" fontId="37" fillId="36" borderId="10" xfId="0" applyNumberFormat="1" applyFont="1" applyFill="1" applyBorder="1" applyAlignment="1">
      <alignment horizontal="center" vertical="center"/>
    </xf>
    <xf numFmtId="4" fontId="35" fillId="37" borderId="10" xfId="46" applyNumberFormat="1" applyFont="1" applyFill="1" applyBorder="1" applyAlignment="1">
      <alignment horizontal="center" vertical="center"/>
    </xf>
    <xf numFmtId="168" fontId="37" fillId="0" borderId="10" xfId="0" applyNumberFormat="1" applyFont="1" applyFill="1" applyBorder="1" applyAlignment="1">
      <alignment horizontal="center" vertical="center" wrapText="1"/>
    </xf>
    <xf numFmtId="168" fontId="35" fillId="0" borderId="10" xfId="0" applyNumberFormat="1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168" fontId="35" fillId="35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168" fontId="33" fillId="0" borderId="10" xfId="0" applyNumberFormat="1" applyFont="1" applyFill="1" applyBorder="1" applyAlignment="1">
      <alignment horizontal="center" vertical="center"/>
    </xf>
    <xf numFmtId="0" fontId="33" fillId="36" borderId="10" xfId="0" applyFont="1" applyFill="1" applyBorder="1" applyAlignment="1">
      <alignment horizontal="center" vertical="center"/>
    </xf>
    <xf numFmtId="2" fontId="33" fillId="36" borderId="10" xfId="0" applyNumberFormat="1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wrapText="1"/>
    </xf>
    <xf numFmtId="0" fontId="33" fillId="0" borderId="17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4" fontId="35" fillId="36" borderId="17" xfId="0" applyNumberFormat="1" applyFont="1" applyFill="1" applyBorder="1" applyAlignment="1">
      <alignment horizontal="center" vertical="center"/>
    </xf>
    <xf numFmtId="4" fontId="35" fillId="37" borderId="17" xfId="0" applyNumberFormat="1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170" fontId="35" fillId="36" borderId="10" xfId="0" applyNumberFormat="1" applyFont="1" applyFill="1" applyBorder="1" applyAlignment="1">
      <alignment horizontal="center" vertical="center"/>
    </xf>
    <xf numFmtId="170" fontId="35" fillId="37" borderId="10" xfId="0" applyNumberFormat="1" applyFont="1" applyFill="1" applyBorder="1" applyAlignment="1">
      <alignment horizontal="center" vertical="center"/>
    </xf>
    <xf numFmtId="171" fontId="35" fillId="36" borderId="10" xfId="0" applyNumberFormat="1" applyFont="1" applyFill="1" applyBorder="1" applyAlignment="1">
      <alignment horizontal="center" vertical="center"/>
    </xf>
    <xf numFmtId="171" fontId="35" fillId="37" borderId="10" xfId="0" applyNumberFormat="1" applyFont="1" applyFill="1" applyBorder="1" applyAlignment="1">
      <alignment horizontal="center" vertical="center"/>
    </xf>
    <xf numFmtId="4" fontId="42" fillId="37" borderId="10" xfId="0" applyNumberFormat="1" applyFont="1" applyFill="1" applyBorder="1" applyAlignment="1">
      <alignment horizontal="center" vertical="center"/>
    </xf>
    <xf numFmtId="0" fontId="35" fillId="37" borderId="10" xfId="0" applyFont="1" applyFill="1" applyBorder="1" applyAlignment="1">
      <alignment horizontal="center" vertical="center" wrapText="1"/>
    </xf>
    <xf numFmtId="0" fontId="33" fillId="37" borderId="10" xfId="0" applyFont="1" applyFill="1" applyBorder="1" applyAlignment="1">
      <alignment horizontal="center" vertical="center"/>
    </xf>
    <xf numFmtId="0" fontId="42" fillId="37" borderId="1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/>
    </xf>
    <xf numFmtId="0" fontId="43" fillId="38" borderId="10" xfId="0" applyFont="1" applyFill="1" applyBorder="1" applyAlignment="1">
      <alignment horizontal="center" vertical="center" wrapText="1"/>
    </xf>
    <xf numFmtId="0" fontId="33" fillId="39" borderId="10" xfId="0" applyFont="1" applyFill="1" applyBorder="1" applyAlignment="1">
      <alignment horizontal="center" vertical="center" wrapText="1"/>
    </xf>
    <xf numFmtId="4" fontId="37" fillId="38" borderId="10" xfId="0" applyNumberFormat="1" applyFont="1" applyFill="1" applyBorder="1" applyAlignment="1">
      <alignment horizontal="center" vertical="center"/>
    </xf>
    <xf numFmtId="0" fontId="33" fillId="40" borderId="10" xfId="0" applyFont="1" applyFill="1" applyBorder="1" applyAlignment="1">
      <alignment horizontal="center" vertical="center" wrapText="1"/>
    </xf>
    <xf numFmtId="0" fontId="35" fillId="39" borderId="10" xfId="0" applyFont="1" applyFill="1" applyBorder="1" applyAlignment="1">
      <alignment horizontal="center" vertical="center" wrapText="1"/>
    </xf>
    <xf numFmtId="4" fontId="37" fillId="38" borderId="10" xfId="0" applyNumberFormat="1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wrapText="1"/>
    </xf>
    <xf numFmtId="4" fontId="33" fillId="38" borderId="10" xfId="0" applyNumberFormat="1" applyFont="1" applyFill="1" applyBorder="1" applyAlignment="1">
      <alignment horizontal="center" vertical="center"/>
    </xf>
    <xf numFmtId="4" fontId="37" fillId="38" borderId="10" xfId="46" applyNumberFormat="1" applyFont="1" applyFill="1" applyBorder="1" applyAlignment="1">
      <alignment horizontal="center" vertical="center" wrapText="1"/>
    </xf>
    <xf numFmtId="4" fontId="37" fillId="38" borderId="10" xfId="122" applyNumberFormat="1" applyFont="1" applyFill="1" applyBorder="1" applyAlignment="1">
      <alignment horizontal="center" vertical="center" wrapText="1"/>
    </xf>
    <xf numFmtId="169" fontId="37" fillId="38" borderId="10" xfId="0" applyNumberFormat="1" applyFont="1" applyFill="1" applyBorder="1" applyAlignment="1">
      <alignment horizontal="center" vertical="center"/>
    </xf>
    <xf numFmtId="4" fontId="44" fillId="38" borderId="10" xfId="0" applyNumberFormat="1" applyFont="1" applyFill="1" applyBorder="1" applyAlignment="1">
      <alignment horizontal="center" vertical="center"/>
    </xf>
    <xf numFmtId="0" fontId="35" fillId="40" borderId="10" xfId="0" applyFont="1" applyFill="1" applyBorder="1" applyAlignment="1">
      <alignment horizontal="center" vertical="center"/>
    </xf>
    <xf numFmtId="0" fontId="35" fillId="40" borderId="10" xfId="0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 wrapText="1"/>
    </xf>
    <xf numFmtId="4" fontId="35" fillId="38" borderId="10" xfId="0" applyNumberFormat="1" applyFont="1" applyFill="1" applyBorder="1" applyAlignment="1">
      <alignment horizontal="center" vertical="center"/>
    </xf>
    <xf numFmtId="0" fontId="34" fillId="41" borderId="10" xfId="0" applyFont="1" applyFill="1" applyBorder="1" applyAlignment="1">
      <alignment horizontal="center" vertical="center"/>
    </xf>
    <xf numFmtId="169" fontId="35" fillId="38" borderId="10" xfId="0" applyNumberFormat="1" applyFont="1" applyFill="1" applyBorder="1" applyAlignment="1">
      <alignment horizontal="center" vertical="center"/>
    </xf>
    <xf numFmtId="170" fontId="35" fillId="38" borderId="10" xfId="0" applyNumberFormat="1" applyFont="1" applyFill="1" applyBorder="1" applyAlignment="1">
      <alignment horizontal="center" vertical="center"/>
    </xf>
    <xf numFmtId="171" fontId="35" fillId="38" borderId="10" xfId="0" applyNumberFormat="1" applyFont="1" applyFill="1" applyBorder="1" applyAlignment="1">
      <alignment horizontal="center" vertical="center"/>
    </xf>
    <xf numFmtId="0" fontId="34" fillId="42" borderId="10" xfId="0" applyFont="1" applyFill="1" applyBorder="1" applyAlignment="1">
      <alignment horizontal="center" vertical="center"/>
    </xf>
    <xf numFmtId="0" fontId="35" fillId="42" borderId="10" xfId="0" applyFont="1" applyFill="1" applyBorder="1" applyAlignment="1">
      <alignment horizontal="center" vertical="center" wrapText="1"/>
    </xf>
    <xf numFmtId="0" fontId="32" fillId="42" borderId="10" xfId="0" applyFont="1" applyFill="1" applyBorder="1" applyAlignment="1">
      <alignment horizontal="center" vertical="center"/>
    </xf>
    <xf numFmtId="0" fontId="32" fillId="43" borderId="10" xfId="0" applyFont="1" applyFill="1" applyBorder="1" applyAlignment="1">
      <alignment horizontal="center" vertical="center"/>
    </xf>
    <xf numFmtId="0" fontId="35" fillId="43" borderId="10" xfId="0" applyFont="1" applyFill="1" applyBorder="1" applyAlignment="1">
      <alignment horizontal="center" vertical="center" wrapText="1"/>
    </xf>
    <xf numFmtId="0" fontId="32" fillId="43" borderId="10" xfId="0" applyFont="1" applyFill="1" applyBorder="1" applyAlignment="1">
      <alignment horizontal="center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0" fontId="35" fillId="38" borderId="10" xfId="0" applyFont="1" applyFill="1" applyBorder="1" applyAlignment="1">
      <alignment horizontal="center" vertical="center" wrapText="1"/>
    </xf>
    <xf numFmtId="2" fontId="35" fillId="37" borderId="10" xfId="0" applyNumberFormat="1" applyFont="1" applyFill="1" applyBorder="1" applyAlignment="1">
      <alignment horizontal="center" vertical="center" wrapText="1"/>
    </xf>
    <xf numFmtId="173" fontId="35" fillId="38" borderId="10" xfId="0" applyNumberFormat="1" applyFont="1" applyFill="1" applyBorder="1" applyAlignment="1">
      <alignment horizontal="center" vertical="center" wrapText="1"/>
    </xf>
    <xf numFmtId="4" fontId="35" fillId="0" borderId="0" xfId="0" applyNumberFormat="1" applyFont="1" applyFill="1" applyBorder="1" applyAlignment="1">
      <alignment horizontal="center" vertical="center"/>
    </xf>
    <xf numFmtId="4" fontId="32" fillId="44" borderId="18" xfId="0" applyNumberFormat="1" applyFont="1" applyFill="1" applyBorder="1" applyAlignment="1">
      <alignment horizontal="center" vertical="center"/>
    </xf>
    <xf numFmtId="2" fontId="33" fillId="37" borderId="10" xfId="0" applyNumberFormat="1" applyFont="1" applyFill="1" applyBorder="1" applyAlignment="1">
      <alignment horizontal="center" vertical="center" wrapText="1"/>
    </xf>
    <xf numFmtId="4" fontId="32" fillId="45" borderId="16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 wrapText="1"/>
    </xf>
    <xf numFmtId="4" fontId="35" fillId="0" borderId="0" xfId="0" applyNumberFormat="1" applyFont="1" applyFill="1" applyBorder="1" applyAlignment="1">
      <alignment horizontal="center" vertical="center" wrapText="1"/>
    </xf>
    <xf numFmtId="4" fontId="33" fillId="0" borderId="0" xfId="0" applyNumberFormat="1" applyFont="1" applyFill="1" applyBorder="1" applyAlignment="1">
      <alignment horizontal="center" vertical="center" wrapText="1"/>
    </xf>
    <xf numFmtId="4" fontId="33" fillId="0" borderId="0" xfId="0" applyNumberFormat="1" applyFont="1" applyFill="1" applyBorder="1" applyAlignment="1">
      <alignment horizontal="center" vertical="center"/>
    </xf>
    <xf numFmtId="0" fontId="46" fillId="46" borderId="19" xfId="0" applyFont="1" applyFill="1" applyBorder="1" applyAlignment="1">
      <alignment horizontal="center" vertical="center" wrapText="1"/>
    </xf>
    <xf numFmtId="4" fontId="47" fillId="46" borderId="19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4" fontId="46" fillId="46" borderId="2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 wrapText="1"/>
    </xf>
    <xf numFmtId="4" fontId="46" fillId="46" borderId="21" xfId="0" applyNumberFormat="1" applyFont="1" applyFill="1" applyBorder="1" applyAlignment="1">
      <alignment horizontal="center" vertical="center"/>
    </xf>
    <xf numFmtId="0" fontId="48" fillId="0" borderId="0" xfId="0" quotePrefix="1" applyFont="1" applyFill="1" applyBorder="1" applyAlignment="1">
      <alignment vertical="center" wrapText="1"/>
    </xf>
    <xf numFmtId="10" fontId="47" fillId="46" borderId="19" xfId="45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5" fillId="37" borderId="1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42" borderId="16" xfId="0" applyFont="1" applyFill="1" applyBorder="1" applyAlignment="1">
      <alignment horizontal="center" vertical="center"/>
    </xf>
    <xf numFmtId="0" fontId="32" fillId="43" borderId="16" xfId="0" applyFont="1" applyFill="1" applyBorder="1" applyAlignment="1">
      <alignment horizontal="center" vertical="center" wrapText="1"/>
    </xf>
    <xf numFmtId="0" fontId="35" fillId="39" borderId="16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/>
    </xf>
    <xf numFmtId="4" fontId="33" fillId="36" borderId="16" xfId="0" applyNumberFormat="1" applyFont="1" applyFill="1" applyBorder="1" applyAlignment="1">
      <alignment horizontal="center" vertical="center"/>
    </xf>
    <xf numFmtId="4" fontId="33" fillId="37" borderId="16" xfId="0" applyNumberFormat="1" applyFont="1" applyFill="1" applyBorder="1" applyAlignment="1">
      <alignment horizontal="center" vertical="center"/>
    </xf>
    <xf numFmtId="4" fontId="33" fillId="38" borderId="16" xfId="0" applyNumberFormat="1" applyFont="1" applyFill="1" applyBorder="1" applyAlignment="1">
      <alignment horizontal="center" vertical="center"/>
    </xf>
    <xf numFmtId="4" fontId="37" fillId="38" borderId="17" xfId="0" applyNumberFormat="1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wrapText="1"/>
    </xf>
    <xf numFmtId="168" fontId="33" fillId="0" borderId="16" xfId="0" applyNumberFormat="1" applyFont="1" applyFill="1" applyBorder="1" applyAlignment="1">
      <alignment horizontal="center" vertical="center"/>
    </xf>
    <xf numFmtId="168" fontId="35" fillId="0" borderId="16" xfId="0" applyNumberFormat="1" applyFont="1" applyFill="1" applyBorder="1" applyAlignment="1">
      <alignment horizontal="center" vertical="center" wrapText="1" shrinkToFit="1"/>
    </xf>
    <xf numFmtId="168" fontId="35" fillId="0" borderId="16" xfId="0" applyNumberFormat="1" applyFont="1" applyBorder="1" applyAlignment="1">
      <alignment horizontal="center" vertical="center" wrapText="1" shrinkToFit="1"/>
    </xf>
    <xf numFmtId="168" fontId="35" fillId="0" borderId="16" xfId="0" applyNumberFormat="1" applyFont="1" applyBorder="1" applyAlignment="1">
      <alignment horizontal="center" vertical="center"/>
    </xf>
    <xf numFmtId="168" fontId="35" fillId="0" borderId="16" xfId="0" applyNumberFormat="1" applyFont="1" applyFill="1" applyBorder="1" applyAlignment="1">
      <alignment horizontal="center" vertical="center"/>
    </xf>
    <xf numFmtId="168" fontId="35" fillId="35" borderId="16" xfId="0" applyNumberFormat="1" applyFont="1" applyFill="1" applyBorder="1" applyAlignment="1">
      <alignment horizontal="center" vertical="center"/>
    </xf>
    <xf numFmtId="168" fontId="33" fillId="0" borderId="16" xfId="0" applyNumberFormat="1" applyFont="1" applyBorder="1" applyAlignment="1">
      <alignment horizontal="center" vertical="center"/>
    </xf>
    <xf numFmtId="168" fontId="37" fillId="0" borderId="16" xfId="0" applyNumberFormat="1" applyFont="1" applyFill="1" applyBorder="1" applyAlignment="1">
      <alignment horizontal="center" vertical="center" wrapText="1"/>
    </xf>
    <xf numFmtId="168" fontId="35" fillId="0" borderId="16" xfId="0" applyNumberFormat="1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/>
    </xf>
    <xf numFmtId="166" fontId="21" fillId="35" borderId="10" xfId="0" applyNumberFormat="1" applyFont="1" applyFill="1" applyBorder="1"/>
    <xf numFmtId="4" fontId="21" fillId="35" borderId="10" xfId="0" applyNumberFormat="1" applyFont="1" applyFill="1" applyBorder="1"/>
    <xf numFmtId="4" fontId="21" fillId="35" borderId="10" xfId="46" applyNumberFormat="1" applyFont="1" applyFill="1" applyBorder="1"/>
    <xf numFmtId="166" fontId="24" fillId="35" borderId="10" xfId="46" applyNumberFormat="1" applyFont="1" applyFill="1" applyBorder="1"/>
    <xf numFmtId="167" fontId="24" fillId="35" borderId="10" xfId="0" applyNumberFormat="1" applyFont="1" applyFill="1" applyBorder="1"/>
    <xf numFmtId="167" fontId="21" fillId="35" borderId="10" xfId="0" applyNumberFormat="1" applyFont="1" applyFill="1" applyBorder="1"/>
    <xf numFmtId="166" fontId="16" fillId="35" borderId="10" xfId="46" applyNumberFormat="1" applyFont="1" applyFill="1" applyBorder="1"/>
    <xf numFmtId="167" fontId="16" fillId="35" borderId="10" xfId="0" applyNumberFormat="1" applyFont="1" applyFill="1" applyBorder="1"/>
    <xf numFmtId="166" fontId="20" fillId="35" borderId="10" xfId="0" applyNumberFormat="1" applyFont="1" applyFill="1" applyBorder="1"/>
    <xf numFmtId="4" fontId="20" fillId="35" borderId="10" xfId="0" applyNumberFormat="1" applyFont="1" applyFill="1" applyBorder="1"/>
    <xf numFmtId="4" fontId="20" fillId="35" borderId="10" xfId="46" applyNumberFormat="1" applyFont="1" applyFill="1" applyBorder="1"/>
    <xf numFmtId="166" fontId="25" fillId="35" borderId="10" xfId="46" applyNumberFormat="1" applyFont="1" applyFill="1" applyBorder="1"/>
    <xf numFmtId="167" fontId="25" fillId="35" borderId="10" xfId="0" applyNumberFormat="1" applyFont="1" applyFill="1" applyBorder="1"/>
    <xf numFmtId="167" fontId="20" fillId="35" borderId="10" xfId="0" applyNumberFormat="1" applyFont="1" applyFill="1" applyBorder="1"/>
    <xf numFmtId="166" fontId="1" fillId="35" borderId="10" xfId="46" applyNumberFormat="1" applyFont="1" applyFill="1" applyBorder="1"/>
    <xf numFmtId="167" fontId="0" fillId="35" borderId="10" xfId="0" applyNumberFormat="1" applyFill="1" applyBorder="1"/>
    <xf numFmtId="167" fontId="14" fillId="35" borderId="10" xfId="0" applyNumberFormat="1" applyFont="1" applyFill="1" applyBorder="1"/>
    <xf numFmtId="166" fontId="21" fillId="35" borderId="10" xfId="46" applyNumberFormat="1" applyFont="1" applyFill="1" applyBorder="1"/>
    <xf numFmtId="0" fontId="20" fillId="0" borderId="10" xfId="0" applyFont="1" applyFill="1" applyBorder="1"/>
    <xf numFmtId="166" fontId="26" fillId="35" borderId="10" xfId="0" applyNumberFormat="1" applyFont="1" applyFill="1" applyBorder="1"/>
    <xf numFmtId="0" fontId="20" fillId="35" borderId="10" xfId="0" applyFont="1" applyFill="1" applyBorder="1"/>
    <xf numFmtId="167" fontId="0" fillId="35" borderId="10" xfId="0" applyNumberFormat="1" applyFont="1" applyFill="1" applyBorder="1"/>
    <xf numFmtId="166" fontId="21" fillId="34" borderId="10" xfId="0" applyNumberFormat="1" applyFont="1" applyFill="1" applyBorder="1"/>
    <xf numFmtId="4" fontId="21" fillId="34" borderId="10" xfId="0" applyNumberFormat="1" applyFont="1" applyFill="1" applyBorder="1"/>
    <xf numFmtId="4" fontId="21" fillId="34" borderId="10" xfId="46" applyNumberFormat="1" applyFont="1" applyFill="1" applyBorder="1"/>
    <xf numFmtId="166" fontId="24" fillId="34" borderId="10" xfId="46" applyNumberFormat="1" applyFont="1" applyFill="1" applyBorder="1" applyAlignment="1">
      <alignment horizontal="left"/>
    </xf>
    <xf numFmtId="43" fontId="24" fillId="34" borderId="10" xfId="0" applyNumberFormat="1" applyFont="1" applyFill="1" applyBorder="1"/>
    <xf numFmtId="167" fontId="21" fillId="34" borderId="10" xfId="0" applyNumberFormat="1" applyFont="1" applyFill="1" applyBorder="1"/>
    <xf numFmtId="166" fontId="21" fillId="34" borderId="10" xfId="46" applyNumberFormat="1" applyFont="1" applyFill="1" applyBorder="1"/>
    <xf numFmtId="167" fontId="16" fillId="34" borderId="10" xfId="0" applyNumberFormat="1" applyFont="1" applyFill="1" applyBorder="1"/>
    <xf numFmtId="4" fontId="0" fillId="0" borderId="10" xfId="0" applyNumberFormat="1" applyFill="1" applyBorder="1"/>
    <xf numFmtId="4" fontId="16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/>
    <xf numFmtId="171" fontId="20" fillId="35" borderId="0" xfId="0" applyNumberFormat="1" applyFont="1" applyFill="1"/>
    <xf numFmtId="4" fontId="1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wrapText="1"/>
    </xf>
    <xf numFmtId="2" fontId="16" fillId="0" borderId="10" xfId="0" applyNumberFormat="1" applyFont="1" applyFill="1" applyBorder="1"/>
    <xf numFmtId="4" fontId="16" fillId="0" borderId="10" xfId="0" applyNumberFormat="1" applyFont="1" applyFill="1" applyBorder="1"/>
    <xf numFmtId="171" fontId="20" fillId="0" borderId="10" xfId="0" applyNumberFormat="1" applyFont="1" applyFill="1" applyBorder="1"/>
    <xf numFmtId="171" fontId="21" fillId="0" borderId="10" xfId="0" applyNumberFormat="1" applyFont="1" applyFill="1" applyBorder="1" applyAlignment="1">
      <alignment horizontal="center" wrapText="1"/>
    </xf>
    <xf numFmtId="4" fontId="20" fillId="0" borderId="10" xfId="0" applyNumberFormat="1" applyFont="1" applyFill="1" applyBorder="1"/>
    <xf numFmtId="2" fontId="20" fillId="0" borderId="10" xfId="0" applyNumberFormat="1" applyFont="1" applyFill="1" applyBorder="1"/>
    <xf numFmtId="0" fontId="21" fillId="0" borderId="11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/>
    </xf>
    <xf numFmtId="174" fontId="50" fillId="0" borderId="38" xfId="0" applyNumberFormat="1" applyFont="1" applyFill="1" applyBorder="1" applyAlignment="1">
      <alignment horizontal="center" vertical="top" wrapText="1"/>
    </xf>
    <xf numFmtId="174" fontId="20" fillId="35" borderId="0" xfId="0" applyNumberFormat="1" applyFont="1" applyFill="1"/>
    <xf numFmtId="174" fontId="50" fillId="0" borderId="39" xfId="0" applyNumberFormat="1" applyFont="1" applyFill="1" applyBorder="1" applyAlignment="1">
      <alignment horizontal="center" vertical="top" wrapText="1"/>
    </xf>
    <xf numFmtId="174" fontId="20" fillId="35" borderId="10" xfId="0" applyNumberFormat="1" applyFont="1" applyFill="1" applyBorder="1"/>
    <xf numFmtId="0" fontId="20" fillId="35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164" fontId="20" fillId="0" borderId="12" xfId="0" applyNumberFormat="1" applyFont="1" applyFill="1" applyBorder="1" applyAlignment="1">
      <alignment horizontal="center" wrapText="1"/>
    </xf>
    <xf numFmtId="0" fontId="20" fillId="47" borderId="10" xfId="0" applyFont="1" applyFill="1" applyBorder="1"/>
    <xf numFmtId="0" fontId="20" fillId="43" borderId="10" xfId="0" applyFont="1" applyFill="1" applyBorder="1"/>
    <xf numFmtId="0" fontId="20" fillId="41" borderId="10" xfId="0" applyFont="1" applyFill="1" applyBorder="1"/>
    <xf numFmtId="174" fontId="20" fillId="0" borderId="10" xfId="0" applyNumberFormat="1" applyFont="1" applyFill="1" applyBorder="1"/>
    <xf numFmtId="0" fontId="20" fillId="48" borderId="10" xfId="0" applyFont="1" applyFill="1" applyBorder="1"/>
    <xf numFmtId="0" fontId="20" fillId="49" borderId="10" xfId="0" applyFont="1" applyFill="1" applyBorder="1"/>
    <xf numFmtId="1" fontId="20" fillId="35" borderId="10" xfId="0" applyNumberFormat="1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0" fillId="35" borderId="10" xfId="0" applyFont="1" applyFill="1" applyBorder="1" applyAlignment="1">
      <alignment horizontal="left"/>
    </xf>
    <xf numFmtId="0" fontId="0" fillId="35" borderId="0" xfId="0" applyFill="1" applyAlignment="1">
      <alignment vertical="center"/>
    </xf>
    <xf numFmtId="0" fontId="0" fillId="35" borderId="0" xfId="0" applyFill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0" fillId="35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left"/>
    </xf>
    <xf numFmtId="0" fontId="20" fillId="0" borderId="38" xfId="0" applyFont="1" applyFill="1" applyBorder="1" applyAlignment="1">
      <alignment horizontal="center"/>
    </xf>
    <xf numFmtId="174" fontId="50" fillId="0" borderId="0" xfId="0" applyNumberFormat="1" applyFont="1" applyFill="1" applyBorder="1" applyAlignment="1">
      <alignment horizontal="center" vertical="top" wrapText="1"/>
    </xf>
    <xf numFmtId="0" fontId="20" fillId="0" borderId="39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0" fontId="20" fillId="35" borderId="0" xfId="0" applyFont="1" applyFill="1" applyAlignment="1">
      <alignment horizontal="left"/>
    </xf>
    <xf numFmtId="0" fontId="21" fillId="35" borderId="0" xfId="0" applyFont="1" applyFill="1" applyAlignment="1">
      <alignment horizontal="center"/>
    </xf>
    <xf numFmtId="0" fontId="21" fillId="35" borderId="11" xfId="0" applyFont="1" applyFill="1" applyBorder="1" applyAlignment="1">
      <alignment horizontal="center"/>
    </xf>
    <xf numFmtId="0" fontId="21" fillId="35" borderId="13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left"/>
    </xf>
    <xf numFmtId="0" fontId="22" fillId="33" borderId="12" xfId="0" applyFont="1" applyFill="1" applyBorder="1" applyAlignment="1">
      <alignment horizontal="left"/>
    </xf>
    <xf numFmtId="0" fontId="22" fillId="33" borderId="13" xfId="0" applyFont="1" applyFill="1" applyBorder="1" applyAlignment="1">
      <alignment horizontal="left"/>
    </xf>
    <xf numFmtId="0" fontId="21" fillId="33" borderId="11" xfId="0" applyFont="1" applyFill="1" applyBorder="1" applyAlignment="1">
      <alignment horizontal="left" wrapText="1"/>
    </xf>
    <xf numFmtId="0" fontId="21" fillId="33" borderId="12" xfId="0" applyFont="1" applyFill="1" applyBorder="1" applyAlignment="1">
      <alignment horizontal="left" wrapText="1"/>
    </xf>
    <xf numFmtId="0" fontId="21" fillId="33" borderId="13" xfId="0" applyFont="1" applyFill="1" applyBorder="1" applyAlignment="1">
      <alignment horizontal="left" wrapText="1"/>
    </xf>
    <xf numFmtId="0" fontId="21" fillId="33" borderId="11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left"/>
    </xf>
    <xf numFmtId="0" fontId="21" fillId="33" borderId="13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wrapText="1"/>
    </xf>
    <xf numFmtId="0" fontId="20" fillId="35" borderId="15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left" vertical="center" wrapText="1"/>
    </xf>
    <xf numFmtId="0" fontId="42" fillId="0" borderId="33" xfId="0" applyFont="1" applyFill="1" applyBorder="1" applyAlignment="1">
      <alignment horizontal="left" vertical="center" wrapText="1"/>
    </xf>
    <xf numFmtId="0" fontId="42" fillId="0" borderId="34" xfId="0" applyFont="1" applyFill="1" applyBorder="1" applyAlignment="1">
      <alignment horizontal="left" vertical="center" wrapText="1"/>
    </xf>
    <xf numFmtId="0" fontId="39" fillId="46" borderId="26" xfId="0" applyFont="1" applyFill="1" applyBorder="1" applyAlignment="1">
      <alignment horizontal="center" vertical="center" wrapText="1"/>
    </xf>
    <xf numFmtId="0" fontId="39" fillId="46" borderId="27" xfId="0" applyFont="1" applyFill="1" applyBorder="1" applyAlignment="1">
      <alignment horizontal="center" vertical="center" wrapText="1"/>
    </xf>
    <xf numFmtId="0" fontId="39" fillId="46" borderId="28" xfId="0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left" vertical="center" wrapText="1"/>
    </xf>
    <xf numFmtId="0" fontId="38" fillId="0" borderId="36" xfId="0" applyFont="1" applyFill="1" applyBorder="1" applyAlignment="1">
      <alignment horizontal="left" vertical="center" wrapText="1"/>
    </xf>
    <xf numFmtId="0" fontId="38" fillId="0" borderId="37" xfId="0" applyFont="1" applyFill="1" applyBorder="1" applyAlignment="1">
      <alignment horizontal="left" vertical="center" wrapText="1"/>
    </xf>
    <xf numFmtId="0" fontId="49" fillId="46" borderId="35" xfId="0" applyFont="1" applyFill="1" applyBorder="1" applyAlignment="1">
      <alignment horizontal="center" vertical="center" wrapText="1"/>
    </xf>
    <xf numFmtId="0" fontId="21" fillId="46" borderId="36" xfId="0" applyFont="1" applyFill="1" applyBorder="1" applyAlignment="1">
      <alignment horizontal="center" vertical="center" wrapText="1"/>
    </xf>
    <xf numFmtId="0" fontId="21" fillId="46" borderId="37" xfId="0" applyFont="1" applyFill="1" applyBorder="1" applyAlignment="1">
      <alignment horizontal="center" vertical="center" wrapText="1"/>
    </xf>
    <xf numFmtId="0" fontId="46" fillId="46" borderId="22" xfId="0" applyFont="1" applyFill="1" applyBorder="1" applyAlignment="1">
      <alignment horizontal="center" vertical="center" wrapText="1"/>
    </xf>
    <xf numFmtId="0" fontId="46" fillId="46" borderId="23" xfId="0" applyFont="1" applyFill="1" applyBorder="1" applyAlignment="1">
      <alignment horizontal="center" vertical="center" wrapText="1"/>
    </xf>
    <xf numFmtId="0" fontId="47" fillId="46" borderId="24" xfId="0" applyFont="1" applyFill="1" applyBorder="1" applyAlignment="1">
      <alignment horizontal="center" vertical="center" wrapText="1"/>
    </xf>
    <xf numFmtId="0" fontId="47" fillId="46" borderId="25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top" wrapText="1"/>
    </xf>
    <xf numFmtId="0" fontId="40" fillId="0" borderId="0" xfId="0" quotePrefix="1" applyFont="1" applyFill="1" applyBorder="1" applyAlignment="1">
      <alignment horizontal="center" vertical="top" wrapText="1"/>
    </xf>
    <xf numFmtId="0" fontId="40" fillId="0" borderId="26" xfId="0" applyFont="1" applyFill="1" applyBorder="1" applyAlignment="1">
      <alignment horizontal="left" vertical="top" wrapText="1"/>
    </xf>
    <xf numFmtId="0" fontId="40" fillId="0" borderId="27" xfId="0" applyFont="1" applyFill="1" applyBorder="1" applyAlignment="1">
      <alignment horizontal="left" vertical="top" wrapText="1"/>
    </xf>
    <xf numFmtId="0" fontId="40" fillId="0" borderId="28" xfId="0" applyFont="1" applyFill="1" applyBorder="1" applyAlignment="1">
      <alignment horizontal="left" vertical="top" wrapText="1"/>
    </xf>
    <xf numFmtId="0" fontId="46" fillId="46" borderId="24" xfId="0" applyFont="1" applyFill="1" applyBorder="1" applyAlignment="1">
      <alignment horizontal="center" vertical="center" wrapText="1"/>
    </xf>
    <xf numFmtId="0" fontId="46" fillId="46" borderId="25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left" vertical="center" wrapText="1"/>
    </xf>
    <xf numFmtId="0" fontId="42" fillId="0" borderId="29" xfId="0" applyFont="1" applyFill="1" applyBorder="1" applyAlignment="1">
      <alignment horizontal="left" vertical="center" wrapText="1"/>
    </xf>
    <xf numFmtId="0" fontId="42" fillId="0" borderId="30" xfId="0" applyFont="1" applyFill="1" applyBorder="1" applyAlignment="1">
      <alignment horizontal="left" vertical="center" wrapText="1"/>
    </xf>
    <xf numFmtId="0" fontId="47" fillId="46" borderId="24" xfId="0" applyFont="1" applyFill="1" applyBorder="1" applyAlignment="1">
      <alignment horizontal="center" vertical="center"/>
    </xf>
    <xf numFmtId="0" fontId="47" fillId="46" borderId="25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 wrapText="1"/>
    </xf>
    <xf numFmtId="0" fontId="46" fillId="46" borderId="31" xfId="0" applyFont="1" applyFill="1" applyBorder="1" applyAlignment="1">
      <alignment horizontal="center" vertical="center"/>
    </xf>
    <xf numFmtId="0" fontId="46" fillId="46" borderId="18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/>
    </xf>
  </cellXfs>
  <cellStyles count="12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6" builtinId="3"/>
    <cellStyle name="Millares 10" xfId="47"/>
    <cellStyle name="Millares 13" xfId="48"/>
    <cellStyle name="Millares 14" xfId="49"/>
    <cellStyle name="Millares 17" xfId="50"/>
    <cellStyle name="Millares 2" xfId="51"/>
    <cellStyle name="Millares 2 10" xfId="52"/>
    <cellStyle name="Millares 2 11" xfId="53"/>
    <cellStyle name="Millares 2 12" xfId="54"/>
    <cellStyle name="Millares 2 13" xfId="55"/>
    <cellStyle name="Millares 2 14" xfId="56"/>
    <cellStyle name="Millares 2 15" xfId="57"/>
    <cellStyle name="Millares 2 16" xfId="58"/>
    <cellStyle name="Millares 2 17" xfId="59"/>
    <cellStyle name="Millares 2 18" xfId="60"/>
    <cellStyle name="Millares 2 19" xfId="61"/>
    <cellStyle name="Millares 2 2" xfId="62"/>
    <cellStyle name="Millares 2 20" xfId="63"/>
    <cellStyle name="Millares 2 21" xfId="64"/>
    <cellStyle name="Millares 2 3" xfId="65"/>
    <cellStyle name="Millares 2 4" xfId="66"/>
    <cellStyle name="Millares 2 5" xfId="67"/>
    <cellStyle name="Millares 2 6" xfId="68"/>
    <cellStyle name="Millares 2 7" xfId="69"/>
    <cellStyle name="Millares 2 8" xfId="70"/>
    <cellStyle name="Millares 2 9" xfId="71"/>
    <cellStyle name="Millares 20" xfId="72"/>
    <cellStyle name="Millares 21" xfId="73"/>
    <cellStyle name="Millares 21 2" xfId="74"/>
    <cellStyle name="Millares 21 3" xfId="75"/>
    <cellStyle name="Millares 21 4" xfId="76"/>
    <cellStyle name="Millares 3" xfId="77"/>
    <cellStyle name="Millares 31" xfId="78"/>
    <cellStyle name="Millares 31 2" xfId="79"/>
    <cellStyle name="Millares 31 3" xfId="80"/>
    <cellStyle name="Millares 31 4" xfId="81"/>
    <cellStyle name="Millares 4" xfId="82"/>
    <cellStyle name="Millares 4 10" xfId="83"/>
    <cellStyle name="Millares 4 11" xfId="84"/>
    <cellStyle name="Millares 4 12" xfId="85"/>
    <cellStyle name="Millares 4 13" xfId="86"/>
    <cellStyle name="Millares 4 14" xfId="87"/>
    <cellStyle name="Millares 4 15" xfId="88"/>
    <cellStyle name="Millares 4 16" xfId="89"/>
    <cellStyle name="Millares 4 17" xfId="90"/>
    <cellStyle name="Millares 4 18" xfId="91"/>
    <cellStyle name="Millares 4 19" xfId="92"/>
    <cellStyle name="Millares 4 2" xfId="93"/>
    <cellStyle name="Millares 4 20" xfId="94"/>
    <cellStyle name="Millares 4 21" xfId="95"/>
    <cellStyle name="Millares 4 3" xfId="96"/>
    <cellStyle name="Millares 4 4" xfId="97"/>
    <cellStyle name="Millares 4 5" xfId="98"/>
    <cellStyle name="Millares 4 6" xfId="99"/>
    <cellStyle name="Millares 4 7" xfId="100"/>
    <cellStyle name="Millares 4 8" xfId="101"/>
    <cellStyle name="Millares 4 9" xfId="102"/>
    <cellStyle name="Millares 44" xfId="103"/>
    <cellStyle name="Millares 5" xfId="104"/>
    <cellStyle name="Moneda 11" xfId="105"/>
    <cellStyle name="Moneda 12" xfId="106"/>
    <cellStyle name="Moneda 15" xfId="107"/>
    <cellStyle name="Moneda 16" xfId="108"/>
    <cellStyle name="Moneda 18" xfId="109"/>
    <cellStyle name="Moneda 19" xfId="110"/>
    <cellStyle name="Moneda 2" xfId="111"/>
    <cellStyle name="Moneda 5" xfId="112"/>
    <cellStyle name="Moneda 6" xfId="113"/>
    <cellStyle name="Neutral" xfId="8" builtinId="28" customBuiltin="1"/>
    <cellStyle name="Normal" xfId="0" builtinId="0"/>
    <cellStyle name="Normal 2" xfId="42"/>
    <cellStyle name="Normal 2 2" xfId="43"/>
    <cellStyle name="Normal 2 2 2" xfId="115"/>
    <cellStyle name="Normal 2 2 3" xfId="116"/>
    <cellStyle name="Normal 2 2 4" xfId="117"/>
    <cellStyle name="Normal 2 2 5" xfId="118"/>
    <cellStyle name="Normal 2 2 6" xfId="114"/>
    <cellStyle name="Normal 2 3" xfId="119"/>
    <cellStyle name="Normal 3" xfId="44"/>
    <cellStyle name="Normal 4" xfId="120"/>
    <cellStyle name="Normal 5" xfId="121"/>
    <cellStyle name="Normal_Datos_Generales_SIGUAP" xfId="122"/>
    <cellStyle name="Notas" xfId="15" builtinId="10" customBuiltin="1"/>
    <cellStyle name="Porcentaje" xfId="45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Gestión Ambiental Municipal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15527340332458442"/>
          <c:w val="0.70663298337707792"/>
          <c:h val="0.74026356080489941"/>
        </c:manualLayout>
      </c:layout>
      <c:pie3DChart>
        <c:varyColors val="1"/>
        <c:ser>
          <c:idx val="0"/>
          <c:order val="0"/>
          <c:tx>
            <c:strRef>
              <c:f>'85'!$X$16</c:f>
              <c:strCache>
                <c:ptCount val="1"/>
                <c:pt idx="0">
                  <c:v>% Municipios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4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Pt>
            <c:idx val="5"/>
            <c:bubble3D val="0"/>
            <c:spPr>
              <a:solidFill>
                <a:schemeClr val="bg1"/>
              </a:solidFill>
            </c:spPr>
          </c:dPt>
          <c:dLbls>
            <c:txPr>
              <a:bodyPr/>
              <a:lstStyle/>
              <a:p>
                <a:pPr>
                  <a:defRPr sz="12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multiLvlStrRef>
              <c:f>'85'!$V$17:$W$22</c:f>
              <c:multiLvlStrCache>
                <c:ptCount val="6"/>
                <c:lvl>
                  <c:pt idx="0">
                    <c:v>Muy Alto</c:v>
                  </c:pt>
                  <c:pt idx="1">
                    <c:v>Alto</c:v>
                  </c:pt>
                  <c:pt idx="2">
                    <c:v>Medio</c:v>
                  </c:pt>
                  <c:pt idx="3">
                    <c:v>Bajo</c:v>
                  </c:pt>
                  <c:pt idx="4">
                    <c:v>Muy Bajo</c:v>
                  </c:pt>
                  <c:pt idx="5">
                    <c:v>No hay Dato</c:v>
                  </c:pt>
                </c:lvl>
                <c:lvl>
                  <c:pt idx="0">
                    <c:v>5</c:v>
                  </c:pt>
                  <c:pt idx="1">
                    <c:v>4</c:v>
                  </c:pt>
                  <c:pt idx="2">
                    <c:v>3</c:v>
                  </c:pt>
                  <c:pt idx="3">
                    <c:v>2</c:v>
                  </c:pt>
                  <c:pt idx="4">
                    <c:v>1</c:v>
                  </c:pt>
                  <c:pt idx="5">
                    <c:v>0</c:v>
                  </c:pt>
                </c:lvl>
              </c:multiLvlStrCache>
            </c:multiLvlStrRef>
          </c:cat>
          <c:val>
            <c:numRef>
              <c:f>'85'!$X$17:$X$22</c:f>
              <c:numCache>
                <c:formatCode>0%</c:formatCode>
                <c:ptCount val="6"/>
                <c:pt idx="0">
                  <c:v>0.25</c:v>
                </c:pt>
                <c:pt idx="1">
                  <c:v>0.23809523809523808</c:v>
                </c:pt>
                <c:pt idx="2">
                  <c:v>0.11904761904761904</c:v>
                </c:pt>
                <c:pt idx="3">
                  <c:v>0.16666666666666666</c:v>
                </c:pt>
                <c:pt idx="4">
                  <c:v>0.17857142857142858</c:v>
                </c:pt>
                <c:pt idx="5">
                  <c:v>4.7619047619047616E-2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261939</xdr:colOff>
      <xdr:row>10</xdr:row>
      <xdr:rowOff>182166</xdr:rowOff>
    </xdr:from>
    <xdr:to>
      <xdr:col>31</xdr:col>
      <xdr:colOff>261939</xdr:colOff>
      <xdr:row>24</xdr:row>
      <xdr:rowOff>91678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984"/>
  <sheetViews>
    <sheetView zoomScale="80" zoomScaleNormal="80" workbookViewId="0">
      <selection activeCell="AC8" sqref="AC8"/>
    </sheetView>
  </sheetViews>
  <sheetFormatPr baseColWidth="10" defaultRowHeight="15.75" x14ac:dyDescent="0.25"/>
  <cols>
    <col min="1" max="1" width="15.7109375" style="2" customWidth="1"/>
    <col min="2" max="2" width="27.85546875" style="1" customWidth="1"/>
    <col min="3" max="3" width="14" style="2" customWidth="1"/>
    <col min="4" max="4" width="42.7109375" style="20" customWidth="1"/>
    <col min="5" max="5" width="13.28515625" style="3" customWidth="1"/>
    <col min="6" max="6" width="13.28515625" style="43" customWidth="1"/>
    <col min="7" max="7" width="13.85546875" style="3" customWidth="1"/>
    <col min="8" max="8" width="13.85546875" style="43" customWidth="1"/>
    <col min="9" max="9" width="12.85546875" style="3" customWidth="1"/>
    <col min="10" max="10" width="21.28515625" style="3" hidden="1" customWidth="1"/>
    <col min="11" max="11" width="0" style="3" hidden="1" customWidth="1"/>
    <col min="12" max="12" width="15.85546875" style="3" hidden="1" customWidth="1"/>
    <col min="13" max="13" width="19.28515625" style="3" hidden="1" customWidth="1"/>
    <col min="14" max="14" width="14.7109375" style="3" hidden="1" customWidth="1"/>
    <col min="15" max="15" width="20.28515625" style="256" hidden="1" customWidth="1"/>
    <col min="16" max="16" width="19.140625" style="21" customWidth="1"/>
    <col min="17" max="17" width="21.140625" style="21" customWidth="1"/>
    <col min="18" max="18" width="16.42578125" style="3" customWidth="1"/>
    <col min="19" max="19" width="15.7109375" style="21" customWidth="1"/>
    <col min="20" max="20" width="15.5703125" style="3" customWidth="1"/>
    <col min="21" max="21" width="5.140625" style="3" customWidth="1"/>
    <col min="22" max="22" width="11.42578125" style="3"/>
    <col min="23" max="23" width="13.28515625" style="3" customWidth="1"/>
    <col min="24" max="144" width="11.42578125" style="3"/>
    <col min="145" max="16384" width="11.42578125" style="1"/>
  </cols>
  <sheetData>
    <row r="1" spans="1:25" x14ac:dyDescent="0.25">
      <c r="A1" s="21" t="s">
        <v>353</v>
      </c>
      <c r="B1" s="3" t="s">
        <v>1467</v>
      </c>
      <c r="C1" s="21"/>
      <c r="D1" s="22"/>
    </row>
    <row r="2" spans="1:25" x14ac:dyDescent="0.25">
      <c r="A2" s="21" t="s">
        <v>355</v>
      </c>
      <c r="B2" s="22">
        <v>2013</v>
      </c>
      <c r="C2" s="21"/>
      <c r="D2" s="22"/>
      <c r="H2" s="287"/>
      <c r="I2" s="287"/>
    </row>
    <row r="3" spans="1:25" ht="18.75" customHeight="1" x14ac:dyDescent="0.25">
      <c r="A3" s="21" t="s">
        <v>354</v>
      </c>
      <c r="B3" s="3" t="s">
        <v>1466</v>
      </c>
      <c r="C3" s="21"/>
      <c r="D3" s="22"/>
    </row>
    <row r="4" spans="1:25" ht="16.5" customHeight="1" x14ac:dyDescent="0.25">
      <c r="A4" s="21"/>
      <c r="B4" s="3"/>
      <c r="C4" s="21"/>
      <c r="D4" s="22"/>
      <c r="E4" s="294" t="s">
        <v>338</v>
      </c>
      <c r="F4" s="294"/>
      <c r="G4" s="294"/>
      <c r="H4" s="294"/>
      <c r="I4" s="294"/>
      <c r="J4" s="295" t="s">
        <v>1456</v>
      </c>
      <c r="K4" s="295"/>
      <c r="L4" s="253"/>
      <c r="M4" s="253"/>
      <c r="N4" s="261"/>
      <c r="O4" s="262"/>
    </row>
    <row r="5" spans="1:25" ht="66.75" customHeight="1" x14ac:dyDescent="0.25">
      <c r="A5" s="5" t="s">
        <v>336</v>
      </c>
      <c r="B5" s="4" t="s">
        <v>0</v>
      </c>
      <c r="C5" s="5" t="s">
        <v>337</v>
      </c>
      <c r="D5" s="6" t="s">
        <v>1</v>
      </c>
      <c r="E5" s="267" t="s">
        <v>339</v>
      </c>
      <c r="F5" s="47" t="s">
        <v>350</v>
      </c>
      <c r="G5" s="267" t="s">
        <v>340</v>
      </c>
      <c r="H5" s="47" t="s">
        <v>351</v>
      </c>
      <c r="I5" s="267" t="s">
        <v>341</v>
      </c>
      <c r="J5" s="268" t="s">
        <v>1457</v>
      </c>
      <c r="K5" s="258" t="s">
        <v>1458</v>
      </c>
      <c r="L5" s="254" t="s">
        <v>1459</v>
      </c>
      <c r="M5" s="254" t="s">
        <v>1460</v>
      </c>
      <c r="N5" s="259" t="s">
        <v>1461</v>
      </c>
      <c r="O5" s="263" t="s">
        <v>1462</v>
      </c>
      <c r="P5" s="6" t="s">
        <v>1464</v>
      </c>
      <c r="Q5" s="266" t="s">
        <v>1463</v>
      </c>
      <c r="R5" s="267" t="s">
        <v>1465</v>
      </c>
      <c r="S5" s="267" t="s">
        <v>1468</v>
      </c>
      <c r="T5" s="267" t="s">
        <v>1469</v>
      </c>
    </row>
    <row r="6" spans="1:25" s="3" customFormat="1" x14ac:dyDescent="0.25">
      <c r="A6" s="31">
        <v>1</v>
      </c>
      <c r="B6" s="274" t="s">
        <v>2</v>
      </c>
      <c r="C6" s="30">
        <v>101</v>
      </c>
      <c r="D6" s="19" t="s">
        <v>2</v>
      </c>
      <c r="E6" s="32">
        <v>466492</v>
      </c>
      <c r="F6" s="42">
        <f t="shared" ref="F6:F37" si="0">E6/I6</f>
        <v>0.46914690232023021</v>
      </c>
      <c r="G6" s="32">
        <v>527849</v>
      </c>
      <c r="H6" s="42">
        <f t="shared" ref="H6:H37" si="1">G6/I6</f>
        <v>0.53085309767976985</v>
      </c>
      <c r="I6" s="32">
        <f t="shared" ref="I6:I25" si="2">G6+E6</f>
        <v>994341</v>
      </c>
      <c r="J6" s="255">
        <v>68846400</v>
      </c>
      <c r="K6" s="253">
        <f t="shared" ref="K6:K37" si="3">J6/10000</f>
        <v>6884.64</v>
      </c>
      <c r="L6" s="253">
        <v>21503.241000000002</v>
      </c>
      <c r="M6" s="253">
        <f t="shared" ref="M6:M37" si="4">L6-K6</f>
        <v>14618.601000000002</v>
      </c>
      <c r="N6" s="260">
        <f t="shared" ref="N6:N37" si="5">K6*100/L6</f>
        <v>32.016755055668121</v>
      </c>
      <c r="O6" s="262">
        <f t="shared" ref="O6:O37" si="6">K6/I6</f>
        <v>6.9238219081783816E-3</v>
      </c>
      <c r="P6" s="269">
        <v>0.8</v>
      </c>
      <c r="Q6" s="271">
        <v>1</v>
      </c>
      <c r="R6" s="279">
        <f t="shared" ref="R6:R37" si="7">(Q6+P6)/2</f>
        <v>0.9</v>
      </c>
      <c r="S6" s="282">
        <v>1</v>
      </c>
      <c r="T6" s="276"/>
      <c r="V6" s="296" t="s">
        <v>1471</v>
      </c>
      <c r="W6" s="296"/>
      <c r="X6" s="296"/>
    </row>
    <row r="7" spans="1:25" s="3" customFormat="1" x14ac:dyDescent="0.25">
      <c r="A7" s="39">
        <v>11</v>
      </c>
      <c r="B7" s="11" t="s">
        <v>160</v>
      </c>
      <c r="C7" s="31">
        <v>1107</v>
      </c>
      <c r="D7" s="289" t="s">
        <v>166</v>
      </c>
      <c r="E7" s="32">
        <v>19792</v>
      </c>
      <c r="F7" s="42">
        <f t="shared" si="0"/>
        <v>0.49850137269223987</v>
      </c>
      <c r="G7" s="32">
        <v>19911</v>
      </c>
      <c r="H7" s="42">
        <f t="shared" si="1"/>
        <v>0.50149862730776007</v>
      </c>
      <c r="I7" s="32">
        <f t="shared" si="2"/>
        <v>39703</v>
      </c>
      <c r="J7" s="255">
        <v>20293125</v>
      </c>
      <c r="K7" s="253">
        <f t="shared" si="3"/>
        <v>2029.3125</v>
      </c>
      <c r="L7" s="253">
        <v>32793.438999999998</v>
      </c>
      <c r="M7" s="253">
        <f t="shared" si="4"/>
        <v>30764.126499999998</v>
      </c>
      <c r="N7" s="260">
        <f t="shared" si="5"/>
        <v>6.1881661755572512</v>
      </c>
      <c r="O7" s="262">
        <f t="shared" si="6"/>
        <v>5.1112321487041285E-2</v>
      </c>
      <c r="P7" s="269">
        <v>1</v>
      </c>
      <c r="Q7" s="271">
        <v>0.66669999999999996</v>
      </c>
      <c r="R7" s="279">
        <f t="shared" si="7"/>
        <v>0.83335000000000004</v>
      </c>
      <c r="S7" s="282">
        <v>1</v>
      </c>
      <c r="T7" s="276"/>
      <c r="V7" s="296" t="s">
        <v>1468</v>
      </c>
      <c r="W7" s="296"/>
      <c r="X7" s="283" t="s">
        <v>1469</v>
      </c>
    </row>
    <row r="8" spans="1:25" s="3" customFormat="1" x14ac:dyDescent="0.25">
      <c r="A8" s="39">
        <v>20</v>
      </c>
      <c r="B8" s="11" t="s">
        <v>302</v>
      </c>
      <c r="C8" s="31">
        <v>2003</v>
      </c>
      <c r="D8" s="289" t="s">
        <v>304</v>
      </c>
      <c r="E8" s="32">
        <v>7076</v>
      </c>
      <c r="F8" s="42">
        <f t="shared" si="0"/>
        <v>0.49680544829038825</v>
      </c>
      <c r="G8" s="32">
        <v>7167</v>
      </c>
      <c r="H8" s="42">
        <f t="shared" si="1"/>
        <v>0.50319455170961169</v>
      </c>
      <c r="I8" s="32">
        <f t="shared" si="2"/>
        <v>14243</v>
      </c>
      <c r="J8" s="255">
        <v>17786150</v>
      </c>
      <c r="K8" s="253">
        <f t="shared" si="3"/>
        <v>1778.615</v>
      </c>
      <c r="L8" s="253">
        <v>8071.6270000000004</v>
      </c>
      <c r="M8" s="253">
        <f t="shared" si="4"/>
        <v>6293.0120000000006</v>
      </c>
      <c r="N8" s="260">
        <f t="shared" si="5"/>
        <v>22.035396333353855</v>
      </c>
      <c r="O8" s="262">
        <f t="shared" si="6"/>
        <v>0.12487643052727655</v>
      </c>
      <c r="P8" s="269">
        <v>0.8</v>
      </c>
      <c r="Q8" s="271">
        <v>0.56669999999999998</v>
      </c>
      <c r="R8" s="279">
        <f t="shared" si="7"/>
        <v>0.68335000000000001</v>
      </c>
      <c r="S8" s="282">
        <v>1</v>
      </c>
      <c r="T8" s="276"/>
      <c r="V8" s="273">
        <v>5</v>
      </c>
      <c r="W8" s="241" t="s">
        <v>1472</v>
      </c>
      <c r="X8" s="280"/>
    </row>
    <row r="9" spans="1:25" s="3" customFormat="1" x14ac:dyDescent="0.25">
      <c r="A9" s="39">
        <v>15</v>
      </c>
      <c r="B9" s="11" t="s">
        <v>248</v>
      </c>
      <c r="C9" s="31">
        <v>1501</v>
      </c>
      <c r="D9" s="289" t="s">
        <v>249</v>
      </c>
      <c r="E9" s="32">
        <v>29258</v>
      </c>
      <c r="F9" s="42">
        <f t="shared" si="0"/>
        <v>0.48162109664356617</v>
      </c>
      <c r="G9" s="32">
        <v>31491</v>
      </c>
      <c r="H9" s="42">
        <f t="shared" si="1"/>
        <v>0.51837890335643388</v>
      </c>
      <c r="I9" s="32">
        <f t="shared" si="2"/>
        <v>60749</v>
      </c>
      <c r="J9" s="255">
        <v>192965150</v>
      </c>
      <c r="K9" s="253">
        <f t="shared" si="3"/>
        <v>19296.514999999999</v>
      </c>
      <c r="L9" s="253">
        <v>67591.649000000005</v>
      </c>
      <c r="M9" s="253">
        <f t="shared" si="4"/>
        <v>48295.134000000005</v>
      </c>
      <c r="N9" s="260">
        <f t="shared" si="5"/>
        <v>28.548667306518883</v>
      </c>
      <c r="O9" s="262">
        <f t="shared" si="6"/>
        <v>0.31764333569276859</v>
      </c>
      <c r="P9" s="269">
        <v>1</v>
      </c>
      <c r="Q9" s="271">
        <v>0.32</v>
      </c>
      <c r="R9" s="279">
        <f t="shared" si="7"/>
        <v>0.66</v>
      </c>
      <c r="S9" s="282">
        <v>1</v>
      </c>
      <c r="T9" s="276"/>
      <c r="V9" s="273">
        <v>4</v>
      </c>
      <c r="W9" s="241" t="s">
        <v>1473</v>
      </c>
      <c r="X9" s="281"/>
    </row>
    <row r="10" spans="1:25" s="3" customFormat="1" x14ac:dyDescent="0.25">
      <c r="A10" s="39">
        <v>20</v>
      </c>
      <c r="B10" s="11" t="s">
        <v>302</v>
      </c>
      <c r="C10" s="31">
        <v>2009</v>
      </c>
      <c r="D10" s="289" t="s">
        <v>310</v>
      </c>
      <c r="E10" s="32">
        <v>12598</v>
      </c>
      <c r="F10" s="42">
        <f t="shared" si="0"/>
        <v>0.44781743210578701</v>
      </c>
      <c r="G10" s="32">
        <v>15534</v>
      </c>
      <c r="H10" s="42">
        <f t="shared" si="1"/>
        <v>0.55218256789421305</v>
      </c>
      <c r="I10" s="32">
        <f t="shared" si="2"/>
        <v>28132</v>
      </c>
      <c r="J10" s="255">
        <v>66666700</v>
      </c>
      <c r="K10" s="253">
        <f t="shared" si="3"/>
        <v>6666.67</v>
      </c>
      <c r="L10" s="253">
        <v>24517.01</v>
      </c>
      <c r="M10" s="253">
        <f t="shared" si="4"/>
        <v>17850.339999999997</v>
      </c>
      <c r="N10" s="260">
        <f t="shared" si="5"/>
        <v>27.192018928898754</v>
      </c>
      <c r="O10" s="262">
        <f t="shared" si="6"/>
        <v>0.23697817432105786</v>
      </c>
      <c r="P10" s="269">
        <v>0.85</v>
      </c>
      <c r="Q10" s="271">
        <v>0.43330000000000002</v>
      </c>
      <c r="R10" s="279">
        <f t="shared" si="7"/>
        <v>0.64165000000000005</v>
      </c>
      <c r="S10" s="282">
        <v>1</v>
      </c>
      <c r="T10" s="276"/>
      <c r="V10" s="273">
        <v>3</v>
      </c>
      <c r="W10" s="241" t="s">
        <v>1474</v>
      </c>
      <c r="X10" s="278"/>
    </row>
    <row r="11" spans="1:25" s="3" customFormat="1" x14ac:dyDescent="0.25">
      <c r="A11" s="39">
        <v>12</v>
      </c>
      <c r="B11" s="11" t="s">
        <v>169</v>
      </c>
      <c r="C11" s="31">
        <v>1217</v>
      </c>
      <c r="D11" s="289" t="s">
        <v>184</v>
      </c>
      <c r="E11" s="32">
        <v>22032</v>
      </c>
      <c r="F11" s="42">
        <f t="shared" si="0"/>
        <v>0.51879061881887534</v>
      </c>
      <c r="G11" s="32">
        <v>20436</v>
      </c>
      <c r="H11" s="42">
        <f t="shared" si="1"/>
        <v>0.48120938118112461</v>
      </c>
      <c r="I11" s="32">
        <f t="shared" si="2"/>
        <v>42468</v>
      </c>
      <c r="J11" s="255">
        <v>2100350</v>
      </c>
      <c r="K11" s="253">
        <f t="shared" si="3"/>
        <v>210.035</v>
      </c>
      <c r="L11" s="253">
        <v>11865.816999999999</v>
      </c>
      <c r="M11" s="253">
        <f t="shared" si="4"/>
        <v>11655.781999999999</v>
      </c>
      <c r="N11" s="260">
        <f t="shared" si="5"/>
        <v>1.770084605215132</v>
      </c>
      <c r="O11" s="262">
        <f t="shared" si="6"/>
        <v>4.9457238391259302E-3</v>
      </c>
      <c r="P11" s="269">
        <v>1</v>
      </c>
      <c r="Q11" s="271">
        <v>0.26669999999999999</v>
      </c>
      <c r="R11" s="279">
        <f t="shared" si="7"/>
        <v>0.63334999999999997</v>
      </c>
      <c r="S11" s="282">
        <v>1</v>
      </c>
      <c r="T11" s="276"/>
      <c r="V11" s="273">
        <v>2</v>
      </c>
      <c r="W11" s="241" t="s">
        <v>1475</v>
      </c>
      <c r="X11" s="277"/>
    </row>
    <row r="12" spans="1:25" s="3" customFormat="1" x14ac:dyDescent="0.25">
      <c r="A12" s="35">
        <v>2</v>
      </c>
      <c r="B12" s="241" t="s">
        <v>19</v>
      </c>
      <c r="C12" s="30">
        <v>204</v>
      </c>
      <c r="D12" s="289" t="s">
        <v>23</v>
      </c>
      <c r="E12" s="32">
        <v>3662</v>
      </c>
      <c r="F12" s="42">
        <f t="shared" si="0"/>
        <v>0.48748668796592121</v>
      </c>
      <c r="G12" s="32">
        <v>3850</v>
      </c>
      <c r="H12" s="42">
        <f t="shared" si="1"/>
        <v>0.51251331203407879</v>
      </c>
      <c r="I12" s="32">
        <f t="shared" si="2"/>
        <v>7512</v>
      </c>
      <c r="J12" s="255">
        <v>36349025</v>
      </c>
      <c r="K12" s="253">
        <f t="shared" si="3"/>
        <v>3634.9025000000001</v>
      </c>
      <c r="L12" s="253">
        <v>16487.026999999998</v>
      </c>
      <c r="M12" s="253">
        <f t="shared" si="4"/>
        <v>12852.124499999998</v>
      </c>
      <c r="N12" s="260">
        <f t="shared" si="5"/>
        <v>22.047046444455997</v>
      </c>
      <c r="O12" s="262">
        <f t="shared" si="6"/>
        <v>0.48387945953141642</v>
      </c>
      <c r="P12" s="269">
        <v>0.8</v>
      </c>
      <c r="Q12" s="271">
        <v>0.45329999999999998</v>
      </c>
      <c r="R12" s="279">
        <f t="shared" si="7"/>
        <v>0.62665000000000004</v>
      </c>
      <c r="S12" s="282">
        <v>1</v>
      </c>
      <c r="T12" s="276"/>
      <c r="V12" s="273">
        <v>1</v>
      </c>
      <c r="W12" s="241" t="s">
        <v>1476</v>
      </c>
      <c r="X12" s="276"/>
    </row>
    <row r="13" spans="1:25" s="3" customFormat="1" x14ac:dyDescent="0.25">
      <c r="A13" s="39">
        <v>20</v>
      </c>
      <c r="B13" s="11" t="s">
        <v>302</v>
      </c>
      <c r="C13" s="31">
        <v>2004</v>
      </c>
      <c r="D13" s="289" t="s">
        <v>305</v>
      </c>
      <c r="E13" s="32">
        <v>32344</v>
      </c>
      <c r="F13" s="42">
        <f t="shared" si="0"/>
        <v>0.49569348659003831</v>
      </c>
      <c r="G13" s="32">
        <v>32906</v>
      </c>
      <c r="H13" s="42">
        <f t="shared" si="1"/>
        <v>0.50430651340996169</v>
      </c>
      <c r="I13" s="32">
        <f t="shared" si="2"/>
        <v>65250</v>
      </c>
      <c r="J13" s="255">
        <v>28471025</v>
      </c>
      <c r="K13" s="253">
        <f t="shared" si="3"/>
        <v>2847.1025</v>
      </c>
      <c r="L13" s="253">
        <v>25175.534</v>
      </c>
      <c r="M13" s="253">
        <f t="shared" si="4"/>
        <v>22328.431499999999</v>
      </c>
      <c r="N13" s="260">
        <f t="shared" si="5"/>
        <v>11.309005401831794</v>
      </c>
      <c r="O13" s="262">
        <f t="shared" si="6"/>
        <v>4.3633754789272033E-2</v>
      </c>
      <c r="P13" s="269">
        <v>0.8</v>
      </c>
      <c r="Q13" s="271">
        <v>0.43330000000000002</v>
      </c>
      <c r="R13" s="279">
        <f t="shared" si="7"/>
        <v>0.61665000000000003</v>
      </c>
      <c r="S13" s="282">
        <v>1</v>
      </c>
      <c r="T13" s="276"/>
      <c r="V13" s="297" t="s">
        <v>1477</v>
      </c>
      <c r="W13" s="297"/>
      <c r="X13" s="243"/>
    </row>
    <row r="14" spans="1:25" s="3" customFormat="1" x14ac:dyDescent="0.25">
      <c r="A14" s="39">
        <v>20</v>
      </c>
      <c r="B14" s="11" t="s">
        <v>302</v>
      </c>
      <c r="C14" s="31">
        <v>2006</v>
      </c>
      <c r="D14" s="289" t="s">
        <v>307</v>
      </c>
      <c r="E14" s="32">
        <v>13498</v>
      </c>
      <c r="F14" s="42">
        <f t="shared" si="0"/>
        <v>0.49183792450080166</v>
      </c>
      <c r="G14" s="32">
        <v>13946</v>
      </c>
      <c r="H14" s="42">
        <f t="shared" si="1"/>
        <v>0.50816207549919834</v>
      </c>
      <c r="I14" s="32">
        <f t="shared" si="2"/>
        <v>27444</v>
      </c>
      <c r="J14" s="255">
        <v>31122550</v>
      </c>
      <c r="K14" s="253">
        <f t="shared" si="3"/>
        <v>3112.2550000000001</v>
      </c>
      <c r="L14" s="253">
        <v>11245.618</v>
      </c>
      <c r="M14" s="253">
        <f t="shared" si="4"/>
        <v>8133.3630000000003</v>
      </c>
      <c r="N14" s="260">
        <f t="shared" si="5"/>
        <v>27.675268713555802</v>
      </c>
      <c r="O14" s="262">
        <f t="shared" si="6"/>
        <v>0.11340384054802508</v>
      </c>
      <c r="P14" s="269">
        <v>0.8</v>
      </c>
      <c r="Q14" s="271">
        <v>0.43330000000000002</v>
      </c>
      <c r="R14" s="279">
        <f t="shared" si="7"/>
        <v>0.61665000000000003</v>
      </c>
      <c r="S14" s="282">
        <v>1</v>
      </c>
      <c r="T14" s="276"/>
    </row>
    <row r="15" spans="1:25" s="3" customFormat="1" x14ac:dyDescent="0.25">
      <c r="A15" s="39">
        <v>19</v>
      </c>
      <c r="B15" s="11" t="s">
        <v>292</v>
      </c>
      <c r="C15" s="31">
        <v>1905</v>
      </c>
      <c r="D15" s="289" t="s">
        <v>296</v>
      </c>
      <c r="E15" s="32">
        <v>8606</v>
      </c>
      <c r="F15" s="42">
        <f t="shared" si="0"/>
        <v>0.45426233834784902</v>
      </c>
      <c r="G15" s="32">
        <v>10339</v>
      </c>
      <c r="H15" s="42">
        <f t="shared" si="1"/>
        <v>0.54573766165215098</v>
      </c>
      <c r="I15" s="32">
        <f t="shared" si="2"/>
        <v>18945</v>
      </c>
      <c r="J15" s="264">
        <v>74686500</v>
      </c>
      <c r="K15" s="264">
        <f t="shared" si="3"/>
        <v>7468.65</v>
      </c>
      <c r="L15" s="264">
        <v>21226.249</v>
      </c>
      <c r="M15" s="264">
        <f t="shared" si="4"/>
        <v>13757.599</v>
      </c>
      <c r="N15" s="265">
        <f t="shared" si="5"/>
        <v>35.185915325877879</v>
      </c>
      <c r="O15" s="262">
        <f t="shared" si="6"/>
        <v>0.39422802850356292</v>
      </c>
      <c r="P15" s="269">
        <v>0.8</v>
      </c>
      <c r="Q15" s="271">
        <v>0.38669999999999999</v>
      </c>
      <c r="R15" s="279">
        <f t="shared" si="7"/>
        <v>0.59335000000000004</v>
      </c>
      <c r="S15" s="282">
        <v>1</v>
      </c>
      <c r="T15" s="276"/>
    </row>
    <row r="16" spans="1:25" s="3" customFormat="1" x14ac:dyDescent="0.25">
      <c r="A16" s="35">
        <v>5</v>
      </c>
      <c r="B16" s="11" t="s">
        <v>61</v>
      </c>
      <c r="C16" s="30">
        <v>506</v>
      </c>
      <c r="D16" s="289" t="s">
        <v>65</v>
      </c>
      <c r="E16" s="32">
        <v>30475</v>
      </c>
      <c r="F16" s="42">
        <f t="shared" si="0"/>
        <v>0.49561710224593014</v>
      </c>
      <c r="G16" s="32">
        <v>31014</v>
      </c>
      <c r="H16" s="42">
        <f t="shared" si="1"/>
        <v>0.50438289775406986</v>
      </c>
      <c r="I16" s="32">
        <f t="shared" si="2"/>
        <v>61489</v>
      </c>
      <c r="J16" s="255">
        <v>7300700</v>
      </c>
      <c r="K16" s="253">
        <f t="shared" si="3"/>
        <v>730.07</v>
      </c>
      <c r="L16" s="253">
        <v>47161.006999999998</v>
      </c>
      <c r="M16" s="253">
        <f t="shared" si="4"/>
        <v>46430.936999999998</v>
      </c>
      <c r="N16" s="260">
        <f t="shared" si="5"/>
        <v>1.5480373436470516</v>
      </c>
      <c r="O16" s="262">
        <f t="shared" si="6"/>
        <v>1.187318056888224E-2</v>
      </c>
      <c r="P16" s="269">
        <v>0.65</v>
      </c>
      <c r="Q16" s="271">
        <v>0.5</v>
      </c>
      <c r="R16" s="279">
        <f t="shared" si="7"/>
        <v>0.57499999999999996</v>
      </c>
      <c r="S16" s="282">
        <v>1</v>
      </c>
      <c r="T16" s="276"/>
      <c r="V16" s="296" t="s">
        <v>1468</v>
      </c>
      <c r="W16" s="296"/>
      <c r="X16" s="243" t="s">
        <v>1492</v>
      </c>
      <c r="Y16" s="243" t="s">
        <v>1491</v>
      </c>
    </row>
    <row r="17" spans="1:25" s="3" customFormat="1" x14ac:dyDescent="0.25">
      <c r="A17" s="31">
        <v>1</v>
      </c>
      <c r="B17" s="274" t="s">
        <v>2</v>
      </c>
      <c r="C17" s="30">
        <v>111</v>
      </c>
      <c r="D17" s="19" t="s">
        <v>12</v>
      </c>
      <c r="E17" s="32">
        <v>15471</v>
      </c>
      <c r="F17" s="42">
        <f t="shared" si="0"/>
        <v>0.47586970563809172</v>
      </c>
      <c r="G17" s="32">
        <v>17040</v>
      </c>
      <c r="H17" s="42">
        <f t="shared" si="1"/>
        <v>0.52413029436190828</v>
      </c>
      <c r="I17" s="32">
        <f t="shared" si="2"/>
        <v>32511</v>
      </c>
      <c r="J17" s="255">
        <v>24791900</v>
      </c>
      <c r="K17" s="253">
        <f t="shared" si="3"/>
        <v>2479.19</v>
      </c>
      <c r="L17" s="253">
        <v>12498.075999999999</v>
      </c>
      <c r="M17" s="253">
        <f t="shared" si="4"/>
        <v>10018.885999999999</v>
      </c>
      <c r="N17" s="260">
        <f t="shared" si="5"/>
        <v>19.836573245353925</v>
      </c>
      <c r="O17" s="262">
        <f t="shared" si="6"/>
        <v>7.6256959183045744E-2</v>
      </c>
      <c r="P17" s="269">
        <v>1</v>
      </c>
      <c r="Q17" s="271">
        <v>0.1333</v>
      </c>
      <c r="R17" s="279">
        <f t="shared" si="7"/>
        <v>0.56664999999999999</v>
      </c>
      <c r="S17" s="282">
        <v>1</v>
      </c>
      <c r="T17" s="276"/>
      <c r="V17" s="288">
        <v>5</v>
      </c>
      <c r="W17" s="241" t="s">
        <v>1472</v>
      </c>
      <c r="X17" s="42">
        <f>Y17/$Y$23</f>
        <v>0.25</v>
      </c>
      <c r="Y17" s="243">
        <v>21</v>
      </c>
    </row>
    <row r="18" spans="1:25" s="3" customFormat="1" x14ac:dyDescent="0.25">
      <c r="A18" s="35">
        <v>6</v>
      </c>
      <c r="B18" s="11" t="s">
        <v>73</v>
      </c>
      <c r="C18" s="30">
        <v>608</v>
      </c>
      <c r="D18" s="289" t="s">
        <v>81</v>
      </c>
      <c r="E18" s="32">
        <v>23761</v>
      </c>
      <c r="F18" s="42">
        <f t="shared" si="0"/>
        <v>0.46774542805960745</v>
      </c>
      <c r="G18" s="32">
        <v>27038</v>
      </c>
      <c r="H18" s="42">
        <f t="shared" si="1"/>
        <v>0.5322545719403925</v>
      </c>
      <c r="I18" s="32">
        <f t="shared" si="2"/>
        <v>50799</v>
      </c>
      <c r="J18" s="255">
        <v>79837900</v>
      </c>
      <c r="K18" s="253">
        <f t="shared" si="3"/>
        <v>7983.79</v>
      </c>
      <c r="L18" s="253">
        <v>60097.358</v>
      </c>
      <c r="M18" s="253">
        <f t="shared" si="4"/>
        <v>52113.567999999999</v>
      </c>
      <c r="N18" s="260">
        <f t="shared" si="5"/>
        <v>13.284760371662262</v>
      </c>
      <c r="O18" s="262">
        <f t="shared" si="6"/>
        <v>0.15716431425815469</v>
      </c>
      <c r="P18" s="269">
        <v>1</v>
      </c>
      <c r="Q18" s="271">
        <v>0.1333</v>
      </c>
      <c r="R18" s="279">
        <f t="shared" si="7"/>
        <v>0.56664999999999999</v>
      </c>
      <c r="S18" s="282">
        <v>1</v>
      </c>
      <c r="T18" s="276"/>
      <c r="V18" s="288">
        <v>4</v>
      </c>
      <c r="W18" s="241" t="s">
        <v>1473</v>
      </c>
      <c r="X18" s="42">
        <f t="shared" ref="X18:X22" si="8">Y18/$Y$23</f>
        <v>0.23809523809523808</v>
      </c>
      <c r="Y18" s="243">
        <v>20</v>
      </c>
    </row>
    <row r="19" spans="1:25" s="3" customFormat="1" x14ac:dyDescent="0.25">
      <c r="A19" s="35">
        <v>8</v>
      </c>
      <c r="B19" s="11" t="s">
        <v>107</v>
      </c>
      <c r="C19" s="30">
        <v>805</v>
      </c>
      <c r="D19" s="289" t="s">
        <v>111</v>
      </c>
      <c r="E19" s="32">
        <v>72082</v>
      </c>
      <c r="F19" s="42">
        <f t="shared" si="0"/>
        <v>0.49535446273949257</v>
      </c>
      <c r="G19" s="32">
        <v>73434</v>
      </c>
      <c r="H19" s="42">
        <f t="shared" si="1"/>
        <v>0.50464553726050743</v>
      </c>
      <c r="I19" s="32">
        <f t="shared" si="2"/>
        <v>145516</v>
      </c>
      <c r="J19" s="255">
        <v>121069975</v>
      </c>
      <c r="K19" s="253">
        <f t="shared" si="3"/>
        <v>12106.997499999999</v>
      </c>
      <c r="L19" s="253">
        <v>35920.089</v>
      </c>
      <c r="M19" s="253">
        <f t="shared" si="4"/>
        <v>23813.091500000002</v>
      </c>
      <c r="N19" s="260">
        <f t="shared" si="5"/>
        <v>33.705366097506051</v>
      </c>
      <c r="O19" s="262">
        <f t="shared" si="6"/>
        <v>8.3200455620000544E-2</v>
      </c>
      <c r="P19" s="269">
        <v>1</v>
      </c>
      <c r="Q19" s="271">
        <v>0.1333</v>
      </c>
      <c r="R19" s="279">
        <f t="shared" si="7"/>
        <v>0.56664999999999999</v>
      </c>
      <c r="S19" s="282">
        <v>1</v>
      </c>
      <c r="T19" s="276"/>
      <c r="V19" s="288">
        <v>3</v>
      </c>
      <c r="W19" s="241" t="s">
        <v>1474</v>
      </c>
      <c r="X19" s="42">
        <f t="shared" si="8"/>
        <v>0.11904761904761904</v>
      </c>
      <c r="Y19" s="243">
        <v>10</v>
      </c>
    </row>
    <row r="20" spans="1:25" s="3" customFormat="1" x14ac:dyDescent="0.25">
      <c r="A20" s="35">
        <v>9</v>
      </c>
      <c r="B20" s="11" t="s">
        <v>115</v>
      </c>
      <c r="C20" s="39">
        <v>20</v>
      </c>
      <c r="D20" s="289" t="s">
        <v>134</v>
      </c>
      <c r="E20" s="32">
        <v>73622</v>
      </c>
      <c r="F20" s="42">
        <f t="shared" si="0"/>
        <v>0.50044863777258142</v>
      </c>
      <c r="G20" s="32">
        <v>73490</v>
      </c>
      <c r="H20" s="42">
        <f t="shared" si="1"/>
        <v>0.49955136222741858</v>
      </c>
      <c r="I20" s="32">
        <f t="shared" si="2"/>
        <v>147112</v>
      </c>
      <c r="J20" s="255">
        <v>67078775</v>
      </c>
      <c r="K20" s="253">
        <f t="shared" si="3"/>
        <v>6707.8774999999996</v>
      </c>
      <c r="L20" s="253">
        <v>41844.783000000003</v>
      </c>
      <c r="M20" s="253">
        <f t="shared" si="4"/>
        <v>35136.905500000001</v>
      </c>
      <c r="N20" s="260">
        <f t="shared" si="5"/>
        <v>16.030379462118372</v>
      </c>
      <c r="O20" s="262">
        <f t="shared" si="6"/>
        <v>4.5597079096198811E-2</v>
      </c>
      <c r="P20" s="269">
        <v>0.8</v>
      </c>
      <c r="Q20" s="271">
        <v>0.32</v>
      </c>
      <c r="R20" s="279">
        <f t="shared" si="7"/>
        <v>0.56000000000000005</v>
      </c>
      <c r="S20" s="282">
        <v>1</v>
      </c>
      <c r="T20" s="276"/>
      <c r="V20" s="288">
        <v>2</v>
      </c>
      <c r="W20" s="241" t="s">
        <v>1475</v>
      </c>
      <c r="X20" s="42">
        <f t="shared" si="8"/>
        <v>0.16666666666666666</v>
      </c>
      <c r="Y20" s="243">
        <v>14</v>
      </c>
    </row>
    <row r="21" spans="1:25" s="3" customFormat="1" x14ac:dyDescent="0.25">
      <c r="A21" s="39">
        <v>19</v>
      </c>
      <c r="B21" s="11" t="s">
        <v>292</v>
      </c>
      <c r="C21" s="31">
        <v>1903</v>
      </c>
      <c r="D21" s="289" t="s">
        <v>294</v>
      </c>
      <c r="E21" s="32">
        <v>9188</v>
      </c>
      <c r="F21" s="42">
        <f t="shared" si="0"/>
        <v>0.49392538436727235</v>
      </c>
      <c r="G21" s="32">
        <v>9414</v>
      </c>
      <c r="H21" s="42">
        <f t="shared" si="1"/>
        <v>0.50607461563272771</v>
      </c>
      <c r="I21" s="32">
        <f t="shared" si="2"/>
        <v>18602</v>
      </c>
      <c r="J21" s="264">
        <v>150771450</v>
      </c>
      <c r="K21" s="264">
        <f t="shared" si="3"/>
        <v>15077.145</v>
      </c>
      <c r="L21" s="264">
        <v>45809.349000000002</v>
      </c>
      <c r="M21" s="264">
        <f t="shared" si="4"/>
        <v>30732.204000000002</v>
      </c>
      <c r="N21" s="265">
        <f t="shared" si="5"/>
        <v>32.912812186001595</v>
      </c>
      <c r="O21" s="262">
        <f t="shared" si="6"/>
        <v>0.8105120417159446</v>
      </c>
      <c r="P21" s="269">
        <v>0.65</v>
      </c>
      <c r="Q21" s="271">
        <v>0.45329999999999998</v>
      </c>
      <c r="R21" s="279">
        <f t="shared" si="7"/>
        <v>0.55164999999999997</v>
      </c>
      <c r="S21" s="273">
        <v>2</v>
      </c>
      <c r="T21" s="277"/>
      <c r="V21" s="288">
        <v>1</v>
      </c>
      <c r="W21" s="241" t="s">
        <v>1476</v>
      </c>
      <c r="X21" s="42">
        <f t="shared" si="8"/>
        <v>0.17857142857142858</v>
      </c>
      <c r="Y21" s="243">
        <v>15</v>
      </c>
    </row>
    <row r="22" spans="1:25" s="3" customFormat="1" x14ac:dyDescent="0.25">
      <c r="A22" s="39">
        <v>19</v>
      </c>
      <c r="B22" s="11" t="s">
        <v>292</v>
      </c>
      <c r="C22" s="31">
        <v>1907</v>
      </c>
      <c r="D22" s="289" t="s">
        <v>298</v>
      </c>
      <c r="E22" s="32">
        <v>5807</v>
      </c>
      <c r="F22" s="42">
        <f t="shared" si="0"/>
        <v>0.50285763768617942</v>
      </c>
      <c r="G22" s="32">
        <v>5741</v>
      </c>
      <c r="H22" s="42">
        <f t="shared" si="1"/>
        <v>0.49714236231382058</v>
      </c>
      <c r="I22" s="32">
        <f t="shared" si="2"/>
        <v>11548</v>
      </c>
      <c r="J22" s="264">
        <v>1699225</v>
      </c>
      <c r="K22" s="264">
        <f t="shared" si="3"/>
        <v>169.92250000000001</v>
      </c>
      <c r="L22" s="264">
        <v>13877.145</v>
      </c>
      <c r="M22" s="264">
        <f t="shared" si="4"/>
        <v>13707.2225</v>
      </c>
      <c r="N22" s="265">
        <f t="shared" si="5"/>
        <v>1.2244773690842028</v>
      </c>
      <c r="O22" s="262">
        <f t="shared" si="6"/>
        <v>1.4714452719085558E-2</v>
      </c>
      <c r="P22" s="269">
        <v>0.8</v>
      </c>
      <c r="Q22" s="271">
        <v>0.26669999999999999</v>
      </c>
      <c r="R22" s="279">
        <f t="shared" si="7"/>
        <v>0.53334999999999999</v>
      </c>
      <c r="S22" s="273">
        <v>2</v>
      </c>
      <c r="T22" s="277"/>
      <c r="V22" s="288">
        <v>0</v>
      </c>
      <c r="W22" s="288" t="s">
        <v>1477</v>
      </c>
      <c r="X22" s="42">
        <f t="shared" si="8"/>
        <v>4.7619047619047616E-2</v>
      </c>
      <c r="Y22" s="288">
        <v>4</v>
      </c>
    </row>
    <row r="23" spans="1:25" s="3" customFormat="1" x14ac:dyDescent="0.25">
      <c r="A23" s="39">
        <v>19</v>
      </c>
      <c r="B23" s="11" t="s">
        <v>292</v>
      </c>
      <c r="C23" s="31">
        <v>1901</v>
      </c>
      <c r="D23" s="289" t="s">
        <v>292</v>
      </c>
      <c r="E23" s="32">
        <v>28867</v>
      </c>
      <c r="F23" s="42">
        <f t="shared" si="0"/>
        <v>0.4662434990470653</v>
      </c>
      <c r="G23" s="32">
        <v>33047</v>
      </c>
      <c r="H23" s="42">
        <f t="shared" si="1"/>
        <v>0.5337565009529347</v>
      </c>
      <c r="I23" s="32">
        <f t="shared" si="2"/>
        <v>61914</v>
      </c>
      <c r="J23" s="264">
        <v>45171275</v>
      </c>
      <c r="K23" s="264">
        <f t="shared" si="3"/>
        <v>4517.1274999999996</v>
      </c>
      <c r="L23" s="264">
        <v>41165.165999999997</v>
      </c>
      <c r="M23" s="264">
        <f t="shared" si="4"/>
        <v>36648.038499999995</v>
      </c>
      <c r="N23" s="265">
        <f t="shared" si="5"/>
        <v>10.973179362376431</v>
      </c>
      <c r="O23" s="262">
        <f t="shared" si="6"/>
        <v>7.2958095099654355E-2</v>
      </c>
      <c r="P23" s="269">
        <v>0.8</v>
      </c>
      <c r="Q23" s="271">
        <v>0.25330000000000003</v>
      </c>
      <c r="R23" s="279">
        <f t="shared" si="7"/>
        <v>0.52665000000000006</v>
      </c>
      <c r="S23" s="273">
        <v>2</v>
      </c>
      <c r="T23" s="277"/>
      <c r="Y23" s="3">
        <f>SUM(Y17:Y22)</f>
        <v>84</v>
      </c>
    </row>
    <row r="24" spans="1:25" s="3" customFormat="1" x14ac:dyDescent="0.25">
      <c r="A24" s="39">
        <v>14</v>
      </c>
      <c r="B24" s="11" t="s">
        <v>226</v>
      </c>
      <c r="C24" s="31">
        <v>1419</v>
      </c>
      <c r="D24" s="289" t="s">
        <v>245</v>
      </c>
      <c r="E24" s="32">
        <v>19928</v>
      </c>
      <c r="F24" s="42">
        <f t="shared" si="0"/>
        <v>0.49175797058533216</v>
      </c>
      <c r="G24" s="32">
        <v>20596</v>
      </c>
      <c r="H24" s="42">
        <f t="shared" si="1"/>
        <v>0.5082420294146679</v>
      </c>
      <c r="I24" s="32">
        <f t="shared" si="2"/>
        <v>40524</v>
      </c>
      <c r="J24" s="255">
        <v>207420100</v>
      </c>
      <c r="K24" s="253">
        <f t="shared" si="3"/>
        <v>20742.009999999998</v>
      </c>
      <c r="L24" s="253">
        <v>56667.446000000004</v>
      </c>
      <c r="M24" s="253">
        <f t="shared" si="4"/>
        <v>35925.436000000002</v>
      </c>
      <c r="N24" s="260">
        <f t="shared" si="5"/>
        <v>36.603043659317194</v>
      </c>
      <c r="O24" s="262">
        <f t="shared" si="6"/>
        <v>0.51184507945908597</v>
      </c>
      <c r="P24" s="269">
        <v>0.85</v>
      </c>
      <c r="Q24" s="271">
        <v>0.2</v>
      </c>
      <c r="R24" s="279">
        <f t="shared" si="7"/>
        <v>0.52500000000000002</v>
      </c>
      <c r="S24" s="273">
        <v>2</v>
      </c>
      <c r="T24" s="277"/>
    </row>
    <row r="25" spans="1:25" s="3" customFormat="1" x14ac:dyDescent="0.25">
      <c r="A25" s="39">
        <v>19</v>
      </c>
      <c r="B25" s="11" t="s">
        <v>292</v>
      </c>
      <c r="C25" s="31">
        <v>1904</v>
      </c>
      <c r="D25" s="289" t="s">
        <v>295</v>
      </c>
      <c r="E25" s="32">
        <v>21152</v>
      </c>
      <c r="F25" s="42">
        <f t="shared" si="0"/>
        <v>0.50639214747426387</v>
      </c>
      <c r="G25" s="32">
        <v>20618</v>
      </c>
      <c r="H25" s="42">
        <f t="shared" si="1"/>
        <v>0.49360785252573619</v>
      </c>
      <c r="I25" s="32">
        <f t="shared" si="2"/>
        <v>41770</v>
      </c>
      <c r="J25" s="264">
        <v>257323275</v>
      </c>
      <c r="K25" s="264">
        <f t="shared" si="3"/>
        <v>25732.327499999999</v>
      </c>
      <c r="L25" s="264">
        <v>78358.396999999997</v>
      </c>
      <c r="M25" s="264">
        <f t="shared" si="4"/>
        <v>52626.069499999998</v>
      </c>
      <c r="N25" s="265">
        <f t="shared" si="5"/>
        <v>32.83927247771544</v>
      </c>
      <c r="O25" s="262">
        <f t="shared" si="6"/>
        <v>0.61604806080919317</v>
      </c>
      <c r="P25" s="269">
        <v>0.65</v>
      </c>
      <c r="Q25" s="271">
        <v>0.4</v>
      </c>
      <c r="R25" s="279">
        <f t="shared" si="7"/>
        <v>0.52500000000000002</v>
      </c>
      <c r="S25" s="273">
        <v>2</v>
      </c>
      <c r="T25" s="277"/>
    </row>
    <row r="26" spans="1:25" s="3" customFormat="1" x14ac:dyDescent="0.25">
      <c r="A26" s="35">
        <v>4</v>
      </c>
      <c r="B26" s="11" t="s">
        <v>45</v>
      </c>
      <c r="C26" s="30">
        <v>403</v>
      </c>
      <c r="D26" s="289" t="s">
        <v>47</v>
      </c>
      <c r="E26" s="32">
        <v>38850</v>
      </c>
      <c r="F26" s="42">
        <f t="shared" si="0"/>
        <v>0.92707488187848996</v>
      </c>
      <c r="G26" s="32">
        <v>43539</v>
      </c>
      <c r="H26" s="42">
        <f t="shared" si="1"/>
        <v>1.0389681668496158</v>
      </c>
      <c r="I26" s="32">
        <f>G27+E26</f>
        <v>41906</v>
      </c>
      <c r="J26" s="255">
        <v>153864150</v>
      </c>
      <c r="K26" s="253">
        <f t="shared" si="3"/>
        <v>15386.415000000001</v>
      </c>
      <c r="L26" s="253">
        <v>41012.589999999997</v>
      </c>
      <c r="M26" s="253">
        <f t="shared" si="4"/>
        <v>25626.174999999996</v>
      </c>
      <c r="N26" s="260">
        <f t="shared" si="5"/>
        <v>37.5163212077072</v>
      </c>
      <c r="O26" s="262">
        <f t="shared" si="6"/>
        <v>0.36716496444423236</v>
      </c>
      <c r="P26" s="269">
        <v>0.8</v>
      </c>
      <c r="Q26" s="271">
        <v>0.2</v>
      </c>
      <c r="R26" s="279">
        <f t="shared" si="7"/>
        <v>0.5</v>
      </c>
      <c r="S26" s="273">
        <v>2</v>
      </c>
      <c r="T26" s="277"/>
    </row>
    <row r="27" spans="1:25" s="3" customFormat="1" x14ac:dyDescent="0.25">
      <c r="A27" s="39">
        <v>19</v>
      </c>
      <c r="B27" s="11" t="s">
        <v>292</v>
      </c>
      <c r="C27" s="31">
        <v>1908</v>
      </c>
      <c r="D27" s="289" t="s">
        <v>299</v>
      </c>
      <c r="E27" s="32">
        <v>3072</v>
      </c>
      <c r="F27" s="42">
        <f t="shared" si="0"/>
        <v>0.50130548302872058</v>
      </c>
      <c r="G27" s="32">
        <v>3056</v>
      </c>
      <c r="H27" s="42">
        <f t="shared" si="1"/>
        <v>0.49869451697127937</v>
      </c>
      <c r="I27" s="32">
        <f t="shared" ref="I27:I32" si="9">G27+E27</f>
        <v>6128</v>
      </c>
      <c r="J27" s="264">
        <v>8852425</v>
      </c>
      <c r="K27" s="264">
        <f t="shared" si="3"/>
        <v>885.24249999999995</v>
      </c>
      <c r="L27" s="264">
        <v>10365.931</v>
      </c>
      <c r="M27" s="264">
        <f t="shared" si="4"/>
        <v>9480.6885000000002</v>
      </c>
      <c r="N27" s="265">
        <f t="shared" si="5"/>
        <v>8.5399227527175317</v>
      </c>
      <c r="O27" s="262">
        <f t="shared" si="6"/>
        <v>0.14445863250652741</v>
      </c>
      <c r="P27" s="269">
        <v>0.8</v>
      </c>
      <c r="Q27" s="271">
        <v>0.2</v>
      </c>
      <c r="R27" s="279">
        <f t="shared" si="7"/>
        <v>0.5</v>
      </c>
      <c r="S27" s="273">
        <v>2</v>
      </c>
      <c r="T27" s="277"/>
    </row>
    <row r="28" spans="1:25" s="3" customFormat="1" x14ac:dyDescent="0.25">
      <c r="A28" s="39">
        <v>19</v>
      </c>
      <c r="B28" s="11" t="s">
        <v>292</v>
      </c>
      <c r="C28" s="31">
        <v>1910</v>
      </c>
      <c r="D28" s="289" t="s">
        <v>301</v>
      </c>
      <c r="E28" s="32">
        <v>4973</v>
      </c>
      <c r="F28" s="42">
        <f t="shared" si="0"/>
        <v>0.47416094584286805</v>
      </c>
      <c r="G28" s="32">
        <v>5515</v>
      </c>
      <c r="H28" s="42">
        <f t="shared" si="1"/>
        <v>0.52583905415713195</v>
      </c>
      <c r="I28" s="32">
        <f t="shared" si="9"/>
        <v>10488</v>
      </c>
      <c r="J28" s="264">
        <v>4288800</v>
      </c>
      <c r="K28" s="264">
        <f t="shared" si="3"/>
        <v>428.88</v>
      </c>
      <c r="L28" s="264">
        <v>8509.4130000000005</v>
      </c>
      <c r="M28" s="264">
        <f t="shared" si="4"/>
        <v>8080.5330000000004</v>
      </c>
      <c r="N28" s="265">
        <f t="shared" si="5"/>
        <v>5.0400656308490372</v>
      </c>
      <c r="O28" s="262">
        <f t="shared" si="6"/>
        <v>4.0892448512585812E-2</v>
      </c>
      <c r="P28" s="269">
        <v>0.8</v>
      </c>
      <c r="Q28" s="271">
        <v>0.2</v>
      </c>
      <c r="R28" s="279">
        <f t="shared" si="7"/>
        <v>0.5</v>
      </c>
      <c r="S28" s="273">
        <v>2</v>
      </c>
      <c r="T28" s="277"/>
    </row>
    <row r="29" spans="1:25" s="3" customFormat="1" x14ac:dyDescent="0.25">
      <c r="A29" s="39">
        <v>19</v>
      </c>
      <c r="B29" s="11" t="s">
        <v>292</v>
      </c>
      <c r="C29" s="31">
        <v>1906</v>
      </c>
      <c r="D29" s="289" t="s">
        <v>297</v>
      </c>
      <c r="E29" s="32">
        <v>5658</v>
      </c>
      <c r="F29" s="42">
        <f t="shared" si="0"/>
        <v>0.47185389041781334</v>
      </c>
      <c r="G29" s="32">
        <v>6333</v>
      </c>
      <c r="H29" s="42">
        <f t="shared" si="1"/>
        <v>0.52814610958218666</v>
      </c>
      <c r="I29" s="32">
        <f t="shared" si="9"/>
        <v>11991</v>
      </c>
      <c r="J29" s="264">
        <v>5611650</v>
      </c>
      <c r="K29" s="264">
        <f t="shared" si="3"/>
        <v>561.16499999999996</v>
      </c>
      <c r="L29" s="264">
        <v>10837.001</v>
      </c>
      <c r="M29" s="264">
        <f t="shared" si="4"/>
        <v>10275.835999999999</v>
      </c>
      <c r="N29" s="265">
        <f t="shared" si="5"/>
        <v>5.1782315051922572</v>
      </c>
      <c r="O29" s="262">
        <f t="shared" si="6"/>
        <v>4.6798849136852637E-2</v>
      </c>
      <c r="P29" s="269">
        <v>0.8</v>
      </c>
      <c r="Q29" s="271">
        <v>0.1867</v>
      </c>
      <c r="R29" s="279">
        <f t="shared" si="7"/>
        <v>0.49335000000000001</v>
      </c>
      <c r="S29" s="273">
        <v>2</v>
      </c>
      <c r="T29" s="277"/>
    </row>
    <row r="30" spans="1:25" s="3" customFormat="1" x14ac:dyDescent="0.25">
      <c r="A30" s="39">
        <v>13</v>
      </c>
      <c r="B30" s="11" t="s">
        <v>196</v>
      </c>
      <c r="C30" s="31">
        <v>1303</v>
      </c>
      <c r="D30" s="289" t="s">
        <v>198</v>
      </c>
      <c r="E30" s="32">
        <v>11271</v>
      </c>
      <c r="F30" s="42">
        <f t="shared" si="0"/>
        <v>0.48895926424016312</v>
      </c>
      <c r="G30" s="32">
        <v>11780</v>
      </c>
      <c r="H30" s="42">
        <f t="shared" si="1"/>
        <v>0.51104073575983688</v>
      </c>
      <c r="I30" s="32">
        <f t="shared" si="9"/>
        <v>23051</v>
      </c>
      <c r="J30" s="255">
        <v>64846600</v>
      </c>
      <c r="K30" s="253">
        <f t="shared" si="3"/>
        <v>6484.66</v>
      </c>
      <c r="L30" s="253">
        <v>41196.478000000003</v>
      </c>
      <c r="M30" s="253">
        <f t="shared" si="4"/>
        <v>34711.817999999999</v>
      </c>
      <c r="N30" s="260">
        <f t="shared" si="5"/>
        <v>15.740811629576683</v>
      </c>
      <c r="O30" s="262">
        <f t="shared" si="6"/>
        <v>0.28131794716064379</v>
      </c>
      <c r="P30" s="269">
        <v>0.65</v>
      </c>
      <c r="Q30" s="271">
        <v>0.33329999999999999</v>
      </c>
      <c r="R30" s="279">
        <f t="shared" si="7"/>
        <v>0.49165000000000003</v>
      </c>
      <c r="S30" s="273">
        <v>2</v>
      </c>
      <c r="T30" s="277"/>
    </row>
    <row r="31" spans="1:25" s="3" customFormat="1" x14ac:dyDescent="0.25">
      <c r="A31" s="35">
        <v>5</v>
      </c>
      <c r="B31" s="11" t="s">
        <v>61</v>
      </c>
      <c r="C31" s="30">
        <v>509</v>
      </c>
      <c r="D31" s="289" t="s">
        <v>68</v>
      </c>
      <c r="E31" s="32">
        <v>28083</v>
      </c>
      <c r="F31" s="42">
        <f t="shared" si="0"/>
        <v>0.51134377276037868</v>
      </c>
      <c r="G31" s="32">
        <v>26837</v>
      </c>
      <c r="H31" s="42">
        <f t="shared" si="1"/>
        <v>0.48865622723962127</v>
      </c>
      <c r="I31" s="32">
        <f t="shared" si="9"/>
        <v>54920</v>
      </c>
      <c r="J31" s="255">
        <v>13193875</v>
      </c>
      <c r="K31" s="253">
        <f t="shared" si="3"/>
        <v>1319.3875</v>
      </c>
      <c r="L31" s="253">
        <v>22033.019</v>
      </c>
      <c r="M31" s="253">
        <f t="shared" si="4"/>
        <v>20713.6315</v>
      </c>
      <c r="N31" s="260">
        <f t="shared" si="5"/>
        <v>5.9882283948468435</v>
      </c>
      <c r="O31" s="262">
        <f t="shared" si="6"/>
        <v>2.4023807356154406E-2</v>
      </c>
      <c r="P31" s="269">
        <v>0.8</v>
      </c>
      <c r="Q31" s="271">
        <v>0.1333</v>
      </c>
      <c r="R31" s="279">
        <f t="shared" si="7"/>
        <v>0.46665000000000001</v>
      </c>
      <c r="S31" s="273">
        <v>2</v>
      </c>
      <c r="T31" s="277"/>
    </row>
    <row r="32" spans="1:25" s="3" customFormat="1" x14ac:dyDescent="0.25">
      <c r="A32" s="39">
        <v>14</v>
      </c>
      <c r="B32" s="11" t="s">
        <v>226</v>
      </c>
      <c r="C32" s="31">
        <v>1401</v>
      </c>
      <c r="D32" s="289" t="s">
        <v>227</v>
      </c>
      <c r="E32" s="32">
        <v>60927</v>
      </c>
      <c r="F32" s="42">
        <f t="shared" si="0"/>
        <v>0.50513617709240144</v>
      </c>
      <c r="G32" s="32">
        <v>59688</v>
      </c>
      <c r="H32" s="42">
        <f t="shared" si="1"/>
        <v>0.49486382290759856</v>
      </c>
      <c r="I32" s="32">
        <f t="shared" si="9"/>
        <v>120615</v>
      </c>
      <c r="J32" s="255">
        <v>49300425</v>
      </c>
      <c r="K32" s="253">
        <f t="shared" si="3"/>
        <v>4930.0424999999996</v>
      </c>
      <c r="L32" s="253">
        <v>11226.289000000001</v>
      </c>
      <c r="M32" s="253">
        <f t="shared" si="4"/>
        <v>6296.2465000000011</v>
      </c>
      <c r="N32" s="260">
        <f t="shared" si="5"/>
        <v>43.91515753781146</v>
      </c>
      <c r="O32" s="262">
        <f t="shared" si="6"/>
        <v>4.087420718816067E-2</v>
      </c>
      <c r="P32" s="269">
        <v>0.8</v>
      </c>
      <c r="Q32" s="271">
        <v>0.1333</v>
      </c>
      <c r="R32" s="279">
        <f t="shared" si="7"/>
        <v>0.46665000000000001</v>
      </c>
      <c r="S32" s="273">
        <v>2</v>
      </c>
      <c r="T32" s="277"/>
    </row>
    <row r="33" spans="1:20" s="3" customFormat="1" x14ac:dyDescent="0.25">
      <c r="A33" s="35">
        <v>4</v>
      </c>
      <c r="B33" s="11" t="s">
        <v>45</v>
      </c>
      <c r="C33" s="30">
        <v>402</v>
      </c>
      <c r="D33" s="289" t="s">
        <v>46</v>
      </c>
      <c r="E33" s="32">
        <v>12382</v>
      </c>
      <c r="F33" s="42">
        <f t="shared" si="0"/>
        <v>0.67074756229685806</v>
      </c>
      <c r="G33" s="45">
        <v>13504</v>
      </c>
      <c r="H33" s="42">
        <f t="shared" si="1"/>
        <v>0.73152762730227516</v>
      </c>
      <c r="I33" s="32">
        <f>G34+E33</f>
        <v>18460</v>
      </c>
      <c r="J33" s="255">
        <v>44741025</v>
      </c>
      <c r="K33" s="253">
        <f t="shared" si="3"/>
        <v>4474.1025</v>
      </c>
      <c r="L33" s="253">
        <v>9658.9120000000003</v>
      </c>
      <c r="M33" s="253">
        <f t="shared" si="4"/>
        <v>5184.8095000000003</v>
      </c>
      <c r="N33" s="260">
        <f t="shared" si="5"/>
        <v>46.320977973502607</v>
      </c>
      <c r="O33" s="262">
        <f t="shared" si="6"/>
        <v>0.24236741603466955</v>
      </c>
      <c r="P33" s="269">
        <v>0.65</v>
      </c>
      <c r="Q33" s="271">
        <v>0.26669999999999999</v>
      </c>
      <c r="R33" s="279">
        <f t="shared" si="7"/>
        <v>0.45835000000000004</v>
      </c>
      <c r="S33" s="273">
        <v>2</v>
      </c>
      <c r="T33" s="277"/>
    </row>
    <row r="34" spans="1:20" s="3" customFormat="1" x14ac:dyDescent="0.25">
      <c r="A34" s="39">
        <v>19</v>
      </c>
      <c r="B34" s="11" t="s">
        <v>292</v>
      </c>
      <c r="C34" s="31">
        <v>1902</v>
      </c>
      <c r="D34" s="289" t="s">
        <v>293</v>
      </c>
      <c r="E34" s="32">
        <v>6159</v>
      </c>
      <c r="F34" s="42">
        <f t="shared" si="0"/>
        <v>0.50330963471439083</v>
      </c>
      <c r="G34" s="32">
        <v>6078</v>
      </c>
      <c r="H34" s="42">
        <f t="shared" si="1"/>
        <v>0.49669036528560923</v>
      </c>
      <c r="I34" s="32">
        <f t="shared" ref="I34:I54" si="10">G34+E34</f>
        <v>12237</v>
      </c>
      <c r="J34" s="264">
        <v>406700</v>
      </c>
      <c r="K34" s="264">
        <f t="shared" si="3"/>
        <v>40.67</v>
      </c>
      <c r="L34" s="264">
        <v>9572.1830000000009</v>
      </c>
      <c r="M34" s="264">
        <f t="shared" si="4"/>
        <v>9531.5130000000008</v>
      </c>
      <c r="N34" s="265">
        <f t="shared" si="5"/>
        <v>0.42487695857883195</v>
      </c>
      <c r="O34" s="262">
        <f t="shared" si="6"/>
        <v>3.323527008253657E-3</v>
      </c>
      <c r="P34" s="269">
        <v>0.65</v>
      </c>
      <c r="Q34" s="271">
        <v>0.25330000000000003</v>
      </c>
      <c r="R34" s="279">
        <f t="shared" si="7"/>
        <v>0.45165</v>
      </c>
      <c r="S34" s="273">
        <v>2</v>
      </c>
      <c r="T34" s="277"/>
    </row>
    <row r="35" spans="1:20" s="3" customFormat="1" x14ac:dyDescent="0.25">
      <c r="A35" s="35">
        <v>5</v>
      </c>
      <c r="B35" s="11" t="s">
        <v>61</v>
      </c>
      <c r="C35" s="30">
        <v>510</v>
      </c>
      <c r="D35" s="289" t="s">
        <v>69</v>
      </c>
      <c r="E35" s="32">
        <v>5766</v>
      </c>
      <c r="F35" s="42">
        <f t="shared" si="0"/>
        <v>0.48400906572651725</v>
      </c>
      <c r="G35" s="32">
        <v>6147</v>
      </c>
      <c r="H35" s="42">
        <f t="shared" si="1"/>
        <v>0.51599093427348275</v>
      </c>
      <c r="I35" s="32">
        <f t="shared" si="10"/>
        <v>11913</v>
      </c>
      <c r="J35" s="255">
        <v>7276775</v>
      </c>
      <c r="K35" s="253">
        <f t="shared" si="3"/>
        <v>727.67750000000001</v>
      </c>
      <c r="L35" s="253">
        <v>6523.6030000000001</v>
      </c>
      <c r="M35" s="253">
        <f t="shared" si="4"/>
        <v>5795.9255000000003</v>
      </c>
      <c r="N35" s="260">
        <f t="shared" si="5"/>
        <v>11.154533775277251</v>
      </c>
      <c r="O35" s="262">
        <f t="shared" si="6"/>
        <v>6.1082640812557709E-2</v>
      </c>
      <c r="P35" s="269">
        <v>0.8</v>
      </c>
      <c r="Q35" s="271">
        <v>6.6699999999999995E-2</v>
      </c>
      <c r="R35" s="272">
        <f t="shared" si="7"/>
        <v>0.43335000000000001</v>
      </c>
      <c r="S35" s="273">
        <v>3</v>
      </c>
      <c r="T35" s="278"/>
    </row>
    <row r="36" spans="1:20" s="3" customFormat="1" x14ac:dyDescent="0.25">
      <c r="A36" s="39">
        <v>15</v>
      </c>
      <c r="B36" s="11" t="s">
        <v>248</v>
      </c>
      <c r="C36" s="31">
        <v>1506</v>
      </c>
      <c r="D36" s="289" t="s">
        <v>254</v>
      </c>
      <c r="E36" s="32">
        <v>4435</v>
      </c>
      <c r="F36" s="42">
        <f t="shared" si="0"/>
        <v>0.46169061003539452</v>
      </c>
      <c r="G36" s="32">
        <v>5171</v>
      </c>
      <c r="H36" s="42">
        <f t="shared" si="1"/>
        <v>0.53830938996460542</v>
      </c>
      <c r="I36" s="32">
        <f t="shared" si="10"/>
        <v>9606</v>
      </c>
      <c r="J36" s="255">
        <v>30609375</v>
      </c>
      <c r="K36" s="253">
        <f t="shared" si="3"/>
        <v>3060.9375</v>
      </c>
      <c r="L36" s="253">
        <v>11931.312</v>
      </c>
      <c r="M36" s="253">
        <f t="shared" si="4"/>
        <v>8870.3744999999999</v>
      </c>
      <c r="N36" s="260">
        <f t="shared" si="5"/>
        <v>25.654659772538007</v>
      </c>
      <c r="O36" s="262">
        <f t="shared" si="6"/>
        <v>0.31864850093691444</v>
      </c>
      <c r="P36" s="269">
        <v>0.8</v>
      </c>
      <c r="Q36" s="271">
        <v>6.6699999999999995E-2</v>
      </c>
      <c r="R36" s="272">
        <f t="shared" si="7"/>
        <v>0.43335000000000001</v>
      </c>
      <c r="S36" s="273">
        <v>3</v>
      </c>
      <c r="T36" s="278"/>
    </row>
    <row r="37" spans="1:20" s="3" customFormat="1" x14ac:dyDescent="0.25">
      <c r="A37" s="39">
        <v>11</v>
      </c>
      <c r="B37" s="11" t="s">
        <v>160</v>
      </c>
      <c r="C37" s="31">
        <v>1101</v>
      </c>
      <c r="D37" s="289" t="s">
        <v>160</v>
      </c>
      <c r="E37" s="32">
        <v>45464</v>
      </c>
      <c r="F37" s="42">
        <f t="shared" si="0"/>
        <v>0.48863428737250519</v>
      </c>
      <c r="G37" s="32">
        <v>47579</v>
      </c>
      <c r="H37" s="42">
        <f t="shared" si="1"/>
        <v>0.51136571262749486</v>
      </c>
      <c r="I37" s="32">
        <f t="shared" si="10"/>
        <v>93043</v>
      </c>
      <c r="J37" s="255">
        <v>81753700</v>
      </c>
      <c r="K37" s="253">
        <f t="shared" si="3"/>
        <v>8175.37</v>
      </c>
      <c r="L37" s="253">
        <v>80732.055999999997</v>
      </c>
      <c r="M37" s="253">
        <f t="shared" si="4"/>
        <v>72556.686000000002</v>
      </c>
      <c r="N37" s="260">
        <f t="shared" si="5"/>
        <v>10.126547501775503</v>
      </c>
      <c r="O37" s="262">
        <f t="shared" si="6"/>
        <v>8.7866577818857941E-2</v>
      </c>
      <c r="P37" s="269">
        <v>0.65</v>
      </c>
      <c r="Q37" s="271">
        <v>0.2</v>
      </c>
      <c r="R37" s="272">
        <f t="shared" si="7"/>
        <v>0.42500000000000004</v>
      </c>
      <c r="S37" s="273">
        <v>3</v>
      </c>
      <c r="T37" s="278"/>
    </row>
    <row r="38" spans="1:20" s="3" customFormat="1" x14ac:dyDescent="0.25">
      <c r="A38" s="39">
        <v>13</v>
      </c>
      <c r="B38" s="11" t="s">
        <v>196</v>
      </c>
      <c r="C38" s="31">
        <v>1301</v>
      </c>
      <c r="D38" s="289" t="s">
        <v>196</v>
      </c>
      <c r="E38" s="32">
        <v>58914</v>
      </c>
      <c r="F38" s="42">
        <f t="shared" ref="F38:F69" si="11">E38/I38</f>
        <v>0.4851564237069001</v>
      </c>
      <c r="G38" s="32">
        <v>62519</v>
      </c>
      <c r="H38" s="42">
        <f t="shared" ref="H38:H69" si="12">G38/I38</f>
        <v>0.51484357629309985</v>
      </c>
      <c r="I38" s="32">
        <f t="shared" si="10"/>
        <v>121433</v>
      </c>
      <c r="J38" s="255">
        <v>29288125</v>
      </c>
      <c r="K38" s="253">
        <f t="shared" ref="K38:K69" si="13">J38/10000</f>
        <v>2928.8125</v>
      </c>
      <c r="L38" s="253">
        <v>18953.561000000002</v>
      </c>
      <c r="M38" s="253">
        <f t="shared" ref="M38:M69" si="14">L38-K38</f>
        <v>16024.748500000002</v>
      </c>
      <c r="N38" s="260">
        <f t="shared" ref="N38:N69" si="15">K38*100/L38</f>
        <v>15.452571155362307</v>
      </c>
      <c r="O38" s="262">
        <f t="shared" ref="O38:O69" si="16">K38/I38</f>
        <v>2.411875272784169E-2</v>
      </c>
      <c r="P38" s="269">
        <v>0.65</v>
      </c>
      <c r="Q38" s="271">
        <v>0.2</v>
      </c>
      <c r="R38" s="272">
        <f t="shared" ref="R38:R69" si="17">(Q38+P38)/2</f>
        <v>0.42500000000000004</v>
      </c>
      <c r="S38" s="273">
        <v>3</v>
      </c>
      <c r="T38" s="278"/>
    </row>
    <row r="39" spans="1:20" s="3" customFormat="1" x14ac:dyDescent="0.25">
      <c r="A39" s="35">
        <v>2</v>
      </c>
      <c r="B39" s="241" t="s">
        <v>19</v>
      </c>
      <c r="C39" s="30">
        <v>207</v>
      </c>
      <c r="D39" s="289" t="s">
        <v>26</v>
      </c>
      <c r="E39" s="32">
        <v>19475</v>
      </c>
      <c r="F39" s="42">
        <f t="shared" si="11"/>
        <v>0.47222424286510994</v>
      </c>
      <c r="G39" s="32">
        <v>21766</v>
      </c>
      <c r="H39" s="42">
        <f t="shared" si="12"/>
        <v>0.52777575713489</v>
      </c>
      <c r="I39" s="32">
        <f t="shared" si="10"/>
        <v>41241</v>
      </c>
      <c r="J39" s="255">
        <v>4252100</v>
      </c>
      <c r="K39" s="253">
        <f t="shared" si="13"/>
        <v>425.21</v>
      </c>
      <c r="L39" s="253">
        <v>27440.018</v>
      </c>
      <c r="M39" s="253">
        <f t="shared" si="14"/>
        <v>27014.808000000001</v>
      </c>
      <c r="N39" s="260">
        <f t="shared" si="15"/>
        <v>1.5495981088642143</v>
      </c>
      <c r="O39" s="262">
        <f t="shared" si="16"/>
        <v>1.0310370747557042E-2</v>
      </c>
      <c r="P39" s="269">
        <v>0.85</v>
      </c>
      <c r="Q39" s="271">
        <v>0</v>
      </c>
      <c r="R39" s="272">
        <f t="shared" si="17"/>
        <v>0.42499999999999999</v>
      </c>
      <c r="S39" s="273">
        <v>3</v>
      </c>
      <c r="T39" s="278"/>
    </row>
    <row r="40" spans="1:20" s="3" customFormat="1" x14ac:dyDescent="0.25">
      <c r="A40" s="39">
        <v>20</v>
      </c>
      <c r="B40" s="11" t="s">
        <v>302</v>
      </c>
      <c r="C40" s="31">
        <v>2002</v>
      </c>
      <c r="D40" s="289" t="s">
        <v>303</v>
      </c>
      <c r="E40" s="32">
        <v>3964</v>
      </c>
      <c r="F40" s="42">
        <f t="shared" si="11"/>
        <v>0.45720876585928488</v>
      </c>
      <c r="G40" s="32">
        <v>4706</v>
      </c>
      <c r="H40" s="42">
        <f t="shared" si="12"/>
        <v>0.54279123414071506</v>
      </c>
      <c r="I40" s="32">
        <f t="shared" si="10"/>
        <v>8670</v>
      </c>
      <c r="J40" s="255">
        <v>20187825</v>
      </c>
      <c r="K40" s="253">
        <f t="shared" si="13"/>
        <v>2018.7825</v>
      </c>
      <c r="L40" s="253">
        <v>11561.795</v>
      </c>
      <c r="M40" s="253">
        <f t="shared" si="14"/>
        <v>9543.0125000000007</v>
      </c>
      <c r="N40" s="260">
        <f t="shared" si="15"/>
        <v>17.460805177742728</v>
      </c>
      <c r="O40" s="262">
        <f t="shared" si="16"/>
        <v>0.2328468858131488</v>
      </c>
      <c r="P40" s="269">
        <v>0.8</v>
      </c>
      <c r="Q40" s="271">
        <v>0</v>
      </c>
      <c r="R40" s="272">
        <f t="shared" si="17"/>
        <v>0.4</v>
      </c>
      <c r="S40" s="273">
        <v>3</v>
      </c>
      <c r="T40" s="278"/>
    </row>
    <row r="41" spans="1:20" s="3" customFormat="1" x14ac:dyDescent="0.25">
      <c r="A41" s="31">
        <v>1</v>
      </c>
      <c r="B41" s="274" t="s">
        <v>2</v>
      </c>
      <c r="C41" s="30">
        <v>112</v>
      </c>
      <c r="D41" s="19" t="s">
        <v>13</v>
      </c>
      <c r="E41" s="32">
        <v>7301</v>
      </c>
      <c r="F41" s="42">
        <f t="shared" si="11"/>
        <v>0.52616027673681176</v>
      </c>
      <c r="G41" s="32">
        <v>6575</v>
      </c>
      <c r="H41" s="42">
        <f t="shared" si="12"/>
        <v>0.47383972326318824</v>
      </c>
      <c r="I41" s="32">
        <f t="shared" si="10"/>
        <v>13876</v>
      </c>
      <c r="J41" s="255">
        <v>5955600</v>
      </c>
      <c r="K41" s="253">
        <f t="shared" si="13"/>
        <v>595.55999999999995</v>
      </c>
      <c r="L41" s="253">
        <v>11797.773999999999</v>
      </c>
      <c r="M41" s="253">
        <f t="shared" si="14"/>
        <v>11202.214</v>
      </c>
      <c r="N41" s="260">
        <f t="shared" si="15"/>
        <v>5.0480709327030668</v>
      </c>
      <c r="O41" s="262">
        <f t="shared" si="16"/>
        <v>4.2920149899106363E-2</v>
      </c>
      <c r="P41" s="269">
        <v>0.65</v>
      </c>
      <c r="Q41" s="271">
        <v>0.1333</v>
      </c>
      <c r="R41" s="272">
        <f t="shared" si="17"/>
        <v>0.39165</v>
      </c>
      <c r="S41" s="273">
        <v>3</v>
      </c>
      <c r="T41" s="278"/>
    </row>
    <row r="42" spans="1:20" s="3" customFormat="1" x14ac:dyDescent="0.25">
      <c r="A42" s="35">
        <v>2</v>
      </c>
      <c r="B42" s="241" t="s">
        <v>19</v>
      </c>
      <c r="C42" s="30">
        <v>202</v>
      </c>
      <c r="D42" s="289" t="s">
        <v>21</v>
      </c>
      <c r="E42" s="32">
        <v>5812</v>
      </c>
      <c r="F42" s="42">
        <f t="shared" si="11"/>
        <v>0.45545019982759971</v>
      </c>
      <c r="G42" s="32">
        <v>6949</v>
      </c>
      <c r="H42" s="42">
        <f t="shared" si="12"/>
        <v>0.54454980017240029</v>
      </c>
      <c r="I42" s="32">
        <f t="shared" si="10"/>
        <v>12761</v>
      </c>
      <c r="J42" s="255">
        <v>99828350</v>
      </c>
      <c r="K42" s="253">
        <f t="shared" si="13"/>
        <v>9982.8349999999991</v>
      </c>
      <c r="L42" s="253">
        <v>34785.156999999999</v>
      </c>
      <c r="M42" s="253">
        <f t="shared" si="14"/>
        <v>24802.322</v>
      </c>
      <c r="N42" s="260">
        <f t="shared" si="15"/>
        <v>28.698548061749438</v>
      </c>
      <c r="O42" s="262">
        <f t="shared" si="16"/>
        <v>0.782292531933234</v>
      </c>
      <c r="P42" s="269">
        <v>0.65</v>
      </c>
      <c r="Q42" s="271">
        <v>0.1333</v>
      </c>
      <c r="R42" s="272">
        <f t="shared" si="17"/>
        <v>0.39165</v>
      </c>
      <c r="S42" s="273">
        <v>3</v>
      </c>
      <c r="T42" s="278"/>
    </row>
    <row r="43" spans="1:20" s="3" customFormat="1" x14ac:dyDescent="0.25">
      <c r="A43" s="39">
        <v>21</v>
      </c>
      <c r="B43" s="11" t="s">
        <v>313</v>
      </c>
      <c r="C43" s="31">
        <v>2107</v>
      </c>
      <c r="D43" s="289" t="s">
        <v>319</v>
      </c>
      <c r="E43" s="32">
        <v>23636</v>
      </c>
      <c r="F43" s="42">
        <f t="shared" si="11"/>
        <v>0.49572147651006709</v>
      </c>
      <c r="G43" s="32">
        <v>24044</v>
      </c>
      <c r="H43" s="42">
        <f t="shared" si="12"/>
        <v>0.50427852348993285</v>
      </c>
      <c r="I43" s="32">
        <f t="shared" si="10"/>
        <v>47680</v>
      </c>
      <c r="J43" s="255">
        <v>45630675</v>
      </c>
      <c r="K43" s="253">
        <f t="shared" si="13"/>
        <v>4563.0675000000001</v>
      </c>
      <c r="L43" s="253">
        <v>23822.655999999999</v>
      </c>
      <c r="M43" s="253">
        <f t="shared" si="14"/>
        <v>19259.588499999998</v>
      </c>
      <c r="N43" s="260">
        <f t="shared" si="15"/>
        <v>19.154318897103664</v>
      </c>
      <c r="O43" s="262">
        <f t="shared" si="16"/>
        <v>9.570191904362417E-2</v>
      </c>
      <c r="P43" s="269">
        <v>0.65</v>
      </c>
      <c r="Q43" s="271">
        <v>0.1333</v>
      </c>
      <c r="R43" s="272">
        <f t="shared" si="17"/>
        <v>0.39165</v>
      </c>
      <c r="S43" s="273">
        <v>3</v>
      </c>
      <c r="T43" s="278"/>
    </row>
    <row r="44" spans="1:20" s="3" customFormat="1" x14ac:dyDescent="0.25">
      <c r="A44" s="39">
        <v>20</v>
      </c>
      <c r="B44" s="11" t="s">
        <v>302</v>
      </c>
      <c r="C44" s="31">
        <v>2010</v>
      </c>
      <c r="D44" s="289" t="s">
        <v>311</v>
      </c>
      <c r="E44" s="32">
        <v>6371</v>
      </c>
      <c r="F44" s="42">
        <f t="shared" si="11"/>
        <v>0.47841105354058722</v>
      </c>
      <c r="G44" s="32">
        <v>6946</v>
      </c>
      <c r="H44" s="42">
        <f t="shared" si="12"/>
        <v>0.52158894645941278</v>
      </c>
      <c r="I44" s="32">
        <f t="shared" si="10"/>
        <v>13317</v>
      </c>
      <c r="J44" s="255">
        <v>7340200</v>
      </c>
      <c r="K44" s="253">
        <f t="shared" si="13"/>
        <v>734.02</v>
      </c>
      <c r="L44" s="253">
        <v>7094.2340000000004</v>
      </c>
      <c r="M44" s="253">
        <f t="shared" si="14"/>
        <v>6360.2139999999999</v>
      </c>
      <c r="N44" s="260">
        <f t="shared" si="15"/>
        <v>10.346712555576824</v>
      </c>
      <c r="O44" s="262">
        <f t="shared" si="16"/>
        <v>5.5119020800480589E-2</v>
      </c>
      <c r="P44" s="269">
        <v>0.65</v>
      </c>
      <c r="Q44" s="271">
        <v>0.12</v>
      </c>
      <c r="R44" s="272">
        <f t="shared" si="17"/>
        <v>0.38500000000000001</v>
      </c>
      <c r="S44" s="273">
        <v>3</v>
      </c>
      <c r="T44" s="278"/>
    </row>
    <row r="45" spans="1:20" s="3" customFormat="1" x14ac:dyDescent="0.25">
      <c r="A45" s="35">
        <v>2</v>
      </c>
      <c r="B45" s="241" t="s">
        <v>19</v>
      </c>
      <c r="C45" s="30">
        <v>201</v>
      </c>
      <c r="D45" s="289" t="s">
        <v>20</v>
      </c>
      <c r="E45" s="32">
        <v>12079</v>
      </c>
      <c r="F45" s="42">
        <f t="shared" si="11"/>
        <v>0.48855363209836594</v>
      </c>
      <c r="G45" s="32">
        <v>12645</v>
      </c>
      <c r="H45" s="42">
        <f t="shared" si="12"/>
        <v>0.511446367901634</v>
      </c>
      <c r="I45" s="32">
        <f t="shared" si="10"/>
        <v>24724</v>
      </c>
      <c r="J45" s="255">
        <v>7448150</v>
      </c>
      <c r="K45" s="253">
        <f t="shared" si="13"/>
        <v>744.81500000000005</v>
      </c>
      <c r="L45" s="253">
        <v>21824.267</v>
      </c>
      <c r="M45" s="253">
        <f t="shared" si="14"/>
        <v>21079.452000000001</v>
      </c>
      <c r="N45" s="260">
        <f t="shared" si="15"/>
        <v>3.41278357710708</v>
      </c>
      <c r="O45" s="262">
        <f t="shared" si="16"/>
        <v>3.0125182009383598E-2</v>
      </c>
      <c r="P45" s="269">
        <v>0.65</v>
      </c>
      <c r="Q45" s="271">
        <v>6.6699999999999995E-2</v>
      </c>
      <c r="R45" s="272">
        <f t="shared" si="17"/>
        <v>0.35835</v>
      </c>
      <c r="S45" s="273">
        <v>4</v>
      </c>
      <c r="T45" s="281"/>
    </row>
    <row r="46" spans="1:20" s="3" customFormat="1" x14ac:dyDescent="0.25">
      <c r="A46" s="35">
        <v>2</v>
      </c>
      <c r="B46" s="241" t="s">
        <v>19</v>
      </c>
      <c r="C46" s="30">
        <v>206</v>
      </c>
      <c r="D46" s="289" t="s">
        <v>25</v>
      </c>
      <c r="E46" s="32">
        <v>5922</v>
      </c>
      <c r="F46" s="42">
        <f t="shared" si="11"/>
        <v>0.4774651294041764</v>
      </c>
      <c r="G46" s="32">
        <v>6481</v>
      </c>
      <c r="H46" s="42">
        <f t="shared" si="12"/>
        <v>0.5225348705958236</v>
      </c>
      <c r="I46" s="32">
        <f t="shared" si="10"/>
        <v>12403</v>
      </c>
      <c r="J46" s="255">
        <v>8694200</v>
      </c>
      <c r="K46" s="253">
        <f t="shared" si="13"/>
        <v>869.42</v>
      </c>
      <c r="L46" s="253">
        <v>14418.291999999999</v>
      </c>
      <c r="M46" s="253">
        <f t="shared" si="14"/>
        <v>13548.871999999999</v>
      </c>
      <c r="N46" s="260">
        <f t="shared" si="15"/>
        <v>6.0299791403863932</v>
      </c>
      <c r="O46" s="262">
        <f t="shared" si="16"/>
        <v>7.0097557042650971E-2</v>
      </c>
      <c r="P46" s="269">
        <v>0.65</v>
      </c>
      <c r="Q46" s="271">
        <v>6.6699999999999995E-2</v>
      </c>
      <c r="R46" s="272">
        <f t="shared" si="17"/>
        <v>0.35835</v>
      </c>
      <c r="S46" s="273">
        <v>4</v>
      </c>
      <c r="T46" s="281"/>
    </row>
    <row r="47" spans="1:20" s="3" customFormat="1" x14ac:dyDescent="0.25">
      <c r="A47" s="35">
        <v>5</v>
      </c>
      <c r="B47" s="11" t="s">
        <v>61</v>
      </c>
      <c r="C47" s="30">
        <v>507</v>
      </c>
      <c r="D47" s="289" t="s">
        <v>66</v>
      </c>
      <c r="E47" s="32">
        <v>28037</v>
      </c>
      <c r="F47" s="42">
        <f t="shared" si="11"/>
        <v>0.5137522217946604</v>
      </c>
      <c r="G47" s="32">
        <v>26536</v>
      </c>
      <c r="H47" s="42">
        <f t="shared" si="12"/>
        <v>0.48624777820533965</v>
      </c>
      <c r="I47" s="32">
        <f t="shared" si="10"/>
        <v>54573</v>
      </c>
      <c r="J47" s="255">
        <v>29764300</v>
      </c>
      <c r="K47" s="253">
        <f t="shared" si="13"/>
        <v>2976.43</v>
      </c>
      <c r="L47" s="253">
        <v>78647.134000000005</v>
      </c>
      <c r="M47" s="253">
        <f t="shared" si="14"/>
        <v>75670.704000000012</v>
      </c>
      <c r="N47" s="260">
        <f t="shared" si="15"/>
        <v>3.7845371453713748</v>
      </c>
      <c r="O47" s="262">
        <f t="shared" si="16"/>
        <v>5.454034046140032E-2</v>
      </c>
      <c r="P47" s="269">
        <v>0.65</v>
      </c>
      <c r="Q47" s="271">
        <v>6.6699999999999995E-2</v>
      </c>
      <c r="R47" s="272">
        <f t="shared" si="17"/>
        <v>0.35835</v>
      </c>
      <c r="S47" s="273">
        <v>4</v>
      </c>
      <c r="T47" s="281"/>
    </row>
    <row r="48" spans="1:20" s="3" customFormat="1" x14ac:dyDescent="0.25">
      <c r="A48" s="39">
        <v>15</v>
      </c>
      <c r="B48" s="11" t="s">
        <v>248</v>
      </c>
      <c r="C48" s="31">
        <v>1504</v>
      </c>
      <c r="D48" s="289" t="s">
        <v>252</v>
      </c>
      <c r="E48" s="32">
        <v>33643</v>
      </c>
      <c r="F48" s="42">
        <f t="shared" si="11"/>
        <v>0.47352494088503549</v>
      </c>
      <c r="G48" s="32">
        <v>37405</v>
      </c>
      <c r="H48" s="42">
        <f t="shared" si="12"/>
        <v>0.52647505911496451</v>
      </c>
      <c r="I48" s="32">
        <f t="shared" si="10"/>
        <v>71048</v>
      </c>
      <c r="J48" s="255">
        <v>237518300</v>
      </c>
      <c r="K48" s="253">
        <f t="shared" si="13"/>
        <v>23751.83</v>
      </c>
      <c r="L48" s="253">
        <v>69205.72</v>
      </c>
      <c r="M48" s="253">
        <f t="shared" si="14"/>
        <v>45453.89</v>
      </c>
      <c r="N48" s="260">
        <f t="shared" si="15"/>
        <v>34.320616850745864</v>
      </c>
      <c r="O48" s="262">
        <f t="shared" si="16"/>
        <v>0.334306806665916</v>
      </c>
      <c r="P48" s="269">
        <v>0.65</v>
      </c>
      <c r="Q48" s="271">
        <v>6.6699999999999995E-2</v>
      </c>
      <c r="R48" s="272">
        <f t="shared" si="17"/>
        <v>0.35835</v>
      </c>
      <c r="S48" s="273">
        <v>4</v>
      </c>
      <c r="T48" s="281"/>
    </row>
    <row r="49" spans="1:20" s="3" customFormat="1" x14ac:dyDescent="0.25">
      <c r="A49" s="39">
        <v>15</v>
      </c>
      <c r="B49" s="11" t="s">
        <v>248</v>
      </c>
      <c r="C49" s="31">
        <v>1507</v>
      </c>
      <c r="D49" s="289" t="s">
        <v>255</v>
      </c>
      <c r="E49" s="32">
        <v>12228</v>
      </c>
      <c r="F49" s="42">
        <f t="shared" si="11"/>
        <v>0.48387479719836968</v>
      </c>
      <c r="G49" s="32">
        <v>13043</v>
      </c>
      <c r="H49" s="42">
        <f t="shared" si="12"/>
        <v>0.51612520280163032</v>
      </c>
      <c r="I49" s="32">
        <f t="shared" si="10"/>
        <v>25271</v>
      </c>
      <c r="J49" s="255">
        <v>81225300</v>
      </c>
      <c r="K49" s="253">
        <f t="shared" si="13"/>
        <v>8122.53</v>
      </c>
      <c r="L49" s="253">
        <v>22204.136999999999</v>
      </c>
      <c r="M49" s="253">
        <f t="shared" si="14"/>
        <v>14081.607</v>
      </c>
      <c r="N49" s="260">
        <f t="shared" si="15"/>
        <v>36.5811560251137</v>
      </c>
      <c r="O49" s="262">
        <f t="shared" si="16"/>
        <v>0.32141703929405246</v>
      </c>
      <c r="P49" s="269">
        <v>0.65</v>
      </c>
      <c r="Q49" s="271">
        <v>6.6699999999999995E-2</v>
      </c>
      <c r="R49" s="272">
        <f t="shared" si="17"/>
        <v>0.35835</v>
      </c>
      <c r="S49" s="273">
        <v>4</v>
      </c>
      <c r="T49" s="281"/>
    </row>
    <row r="50" spans="1:20" s="3" customFormat="1" x14ac:dyDescent="0.25">
      <c r="A50" s="39">
        <v>20</v>
      </c>
      <c r="B50" s="11" t="s">
        <v>302</v>
      </c>
      <c r="C50" s="31">
        <v>2001</v>
      </c>
      <c r="D50" s="289" t="s">
        <v>302</v>
      </c>
      <c r="E50" s="32">
        <v>48495</v>
      </c>
      <c r="F50" s="42">
        <f t="shared" si="11"/>
        <v>0.47256870005846813</v>
      </c>
      <c r="G50" s="32">
        <v>54125</v>
      </c>
      <c r="H50" s="42">
        <f t="shared" si="12"/>
        <v>0.52743129994153182</v>
      </c>
      <c r="I50" s="32">
        <f t="shared" si="10"/>
        <v>102620</v>
      </c>
      <c r="J50" s="255">
        <v>25272050</v>
      </c>
      <c r="K50" s="253">
        <f t="shared" si="13"/>
        <v>2527.2049999999999</v>
      </c>
      <c r="L50" s="253">
        <v>36594.805</v>
      </c>
      <c r="M50" s="253">
        <f t="shared" si="14"/>
        <v>34067.599999999999</v>
      </c>
      <c r="N50" s="260">
        <f t="shared" si="15"/>
        <v>6.9059119183720199</v>
      </c>
      <c r="O50" s="262">
        <f t="shared" si="16"/>
        <v>2.4626827129214577E-2</v>
      </c>
      <c r="P50" s="269">
        <v>0.65</v>
      </c>
      <c r="Q50" s="271">
        <v>6.6699999999999995E-2</v>
      </c>
      <c r="R50" s="272">
        <f t="shared" si="17"/>
        <v>0.35835</v>
      </c>
      <c r="S50" s="273">
        <v>4</v>
      </c>
      <c r="T50" s="281"/>
    </row>
    <row r="51" spans="1:20" s="3" customFormat="1" x14ac:dyDescent="0.25">
      <c r="A51" s="39">
        <v>20</v>
      </c>
      <c r="B51" s="11" t="s">
        <v>302</v>
      </c>
      <c r="C51" s="31">
        <v>2011</v>
      </c>
      <c r="D51" s="289" t="s">
        <v>312</v>
      </c>
      <c r="E51" s="32">
        <v>9627</v>
      </c>
      <c r="F51" s="42">
        <f t="shared" si="11"/>
        <v>0.47272280874048611</v>
      </c>
      <c r="G51" s="32">
        <v>10738</v>
      </c>
      <c r="H51" s="42">
        <f t="shared" si="12"/>
        <v>0.52727719125951389</v>
      </c>
      <c r="I51" s="32">
        <f t="shared" si="10"/>
        <v>20365</v>
      </c>
      <c r="J51" s="255">
        <v>11707200</v>
      </c>
      <c r="K51" s="253">
        <f t="shared" si="13"/>
        <v>1170.72</v>
      </c>
      <c r="L51" s="253">
        <v>23060.993999999999</v>
      </c>
      <c r="M51" s="253">
        <f t="shared" si="14"/>
        <v>21890.273999999998</v>
      </c>
      <c r="N51" s="260">
        <f t="shared" si="15"/>
        <v>5.0766241906138134</v>
      </c>
      <c r="O51" s="262">
        <f t="shared" si="16"/>
        <v>5.7486864718880433E-2</v>
      </c>
      <c r="P51" s="269">
        <v>0.65</v>
      </c>
      <c r="Q51" s="271">
        <v>6.6699999999999995E-2</v>
      </c>
      <c r="R51" s="272">
        <f t="shared" si="17"/>
        <v>0.35835</v>
      </c>
      <c r="S51" s="273">
        <v>4</v>
      </c>
      <c r="T51" s="281"/>
    </row>
    <row r="52" spans="1:20" s="3" customFormat="1" x14ac:dyDescent="0.25">
      <c r="A52" s="39">
        <v>21</v>
      </c>
      <c r="B52" s="11" t="s">
        <v>313</v>
      </c>
      <c r="C52" s="31">
        <v>2101</v>
      </c>
      <c r="D52" s="289" t="s">
        <v>313</v>
      </c>
      <c r="E52" s="32">
        <v>80990</v>
      </c>
      <c r="F52" s="42">
        <f t="shared" si="11"/>
        <v>0.48775052996723839</v>
      </c>
      <c r="G52" s="32">
        <v>85058</v>
      </c>
      <c r="H52" s="42">
        <f t="shared" si="12"/>
        <v>0.51224947003276156</v>
      </c>
      <c r="I52" s="32">
        <f t="shared" si="10"/>
        <v>166048</v>
      </c>
      <c r="J52" s="255">
        <v>86303000</v>
      </c>
      <c r="K52" s="253">
        <f t="shared" si="13"/>
        <v>8630.2999999999993</v>
      </c>
      <c r="L52" s="253">
        <v>68637.777000000002</v>
      </c>
      <c r="M52" s="253">
        <f t="shared" si="14"/>
        <v>60007.476999999999</v>
      </c>
      <c r="N52" s="260">
        <f t="shared" si="15"/>
        <v>12.573688101816</v>
      </c>
      <c r="O52" s="262">
        <f t="shared" si="16"/>
        <v>5.1974730198496813E-2</v>
      </c>
      <c r="P52" s="269">
        <v>0.65</v>
      </c>
      <c r="Q52" s="271">
        <v>6.6699999999999995E-2</v>
      </c>
      <c r="R52" s="272">
        <f t="shared" si="17"/>
        <v>0.35835</v>
      </c>
      <c r="S52" s="273">
        <v>4</v>
      </c>
      <c r="T52" s="281"/>
    </row>
    <row r="53" spans="1:20" s="3" customFormat="1" x14ac:dyDescent="0.25">
      <c r="A53" s="39">
        <v>15</v>
      </c>
      <c r="B53" s="11" t="s">
        <v>248</v>
      </c>
      <c r="C53" s="31">
        <v>1505</v>
      </c>
      <c r="D53" s="289" t="s">
        <v>253</v>
      </c>
      <c r="E53" s="32">
        <v>5432</v>
      </c>
      <c r="F53" s="42">
        <f t="shared" si="11"/>
        <v>0.47128231823702932</v>
      </c>
      <c r="G53" s="32">
        <v>6094</v>
      </c>
      <c r="H53" s="42">
        <f t="shared" si="12"/>
        <v>0.52871768176297063</v>
      </c>
      <c r="I53" s="32">
        <f t="shared" si="10"/>
        <v>11526</v>
      </c>
      <c r="J53" s="255">
        <v>64356525</v>
      </c>
      <c r="K53" s="253">
        <f t="shared" si="13"/>
        <v>6435.6525000000001</v>
      </c>
      <c r="L53" s="253">
        <v>15470.143</v>
      </c>
      <c r="M53" s="253">
        <f t="shared" si="14"/>
        <v>9034.4904999999999</v>
      </c>
      <c r="N53" s="260">
        <f t="shared" si="15"/>
        <v>41.600471954267</v>
      </c>
      <c r="O53" s="262">
        <f t="shared" si="16"/>
        <v>0.55835957834461214</v>
      </c>
      <c r="P53" s="269">
        <v>0.6</v>
      </c>
      <c r="Q53" s="271">
        <v>6.6699999999999995E-2</v>
      </c>
      <c r="R53" s="272">
        <f t="shared" si="17"/>
        <v>0.33334999999999998</v>
      </c>
      <c r="S53" s="273">
        <v>4</v>
      </c>
      <c r="T53" s="281"/>
    </row>
    <row r="54" spans="1:20" s="3" customFormat="1" x14ac:dyDescent="0.25">
      <c r="A54" s="35">
        <v>2</v>
      </c>
      <c r="B54" s="241" t="s">
        <v>19</v>
      </c>
      <c r="C54" s="30">
        <v>205</v>
      </c>
      <c r="D54" s="289" t="s">
        <v>24</v>
      </c>
      <c r="E54" s="32">
        <v>5456</v>
      </c>
      <c r="F54" s="42">
        <f t="shared" si="11"/>
        <v>0.48270370698044768</v>
      </c>
      <c r="G54" s="32">
        <v>5847</v>
      </c>
      <c r="H54" s="42">
        <f t="shared" si="12"/>
        <v>0.51729629301955238</v>
      </c>
      <c r="I54" s="32">
        <f t="shared" si="10"/>
        <v>11303</v>
      </c>
      <c r="J54" s="255">
        <v>1192750</v>
      </c>
      <c r="K54" s="253">
        <f t="shared" si="13"/>
        <v>119.27500000000001</v>
      </c>
      <c r="L54" s="253">
        <v>11463.41</v>
      </c>
      <c r="M54" s="253">
        <f t="shared" si="14"/>
        <v>11344.135</v>
      </c>
      <c r="N54" s="260">
        <f t="shared" si="15"/>
        <v>1.0404844631745702</v>
      </c>
      <c r="O54" s="262">
        <f t="shared" si="16"/>
        <v>1.0552508183668053E-2</v>
      </c>
      <c r="P54" s="269">
        <v>0.65</v>
      </c>
      <c r="Q54" s="271">
        <v>0</v>
      </c>
      <c r="R54" s="272">
        <f t="shared" si="17"/>
        <v>0.32500000000000001</v>
      </c>
      <c r="S54" s="273">
        <v>4</v>
      </c>
      <c r="T54" s="281"/>
    </row>
    <row r="55" spans="1:20" s="3" customFormat="1" x14ac:dyDescent="0.25">
      <c r="A55" s="35">
        <v>4</v>
      </c>
      <c r="B55" s="11" t="s">
        <v>45</v>
      </c>
      <c r="C55" s="30">
        <v>404</v>
      </c>
      <c r="D55" s="289" t="s">
        <v>48</v>
      </c>
      <c r="E55" s="32">
        <v>22787</v>
      </c>
      <c r="F55" s="42">
        <f t="shared" si="11"/>
        <v>0.39990523156841756</v>
      </c>
      <c r="G55" s="32">
        <v>23642</v>
      </c>
      <c r="H55" s="42">
        <f t="shared" si="12"/>
        <v>0.41491023323563997</v>
      </c>
      <c r="I55" s="32">
        <f>G56+E55</f>
        <v>56981</v>
      </c>
      <c r="J55" s="255">
        <v>36595875</v>
      </c>
      <c r="K55" s="253">
        <f t="shared" si="13"/>
        <v>3659.5875000000001</v>
      </c>
      <c r="L55" s="253">
        <v>8575.4</v>
      </c>
      <c r="M55" s="253">
        <f t="shared" si="14"/>
        <v>4915.8125</v>
      </c>
      <c r="N55" s="260">
        <f t="shared" si="15"/>
        <v>42.675414557921499</v>
      </c>
      <c r="O55" s="262">
        <f t="shared" si="16"/>
        <v>6.422469770625297E-2</v>
      </c>
      <c r="P55" s="269">
        <v>0.65</v>
      </c>
      <c r="Q55" s="271">
        <v>0</v>
      </c>
      <c r="R55" s="272">
        <f t="shared" si="17"/>
        <v>0.32500000000000001</v>
      </c>
      <c r="S55" s="273">
        <v>4</v>
      </c>
      <c r="T55" s="281"/>
    </row>
    <row r="56" spans="1:20" s="3" customFormat="1" x14ac:dyDescent="0.25">
      <c r="A56" s="35">
        <v>5</v>
      </c>
      <c r="B56" s="11" t="s">
        <v>61</v>
      </c>
      <c r="C56" s="30">
        <v>513</v>
      </c>
      <c r="D56" s="289" t="s">
        <v>72</v>
      </c>
      <c r="E56" s="32">
        <v>29609</v>
      </c>
      <c r="F56" s="42">
        <f t="shared" si="11"/>
        <v>0.46406908766045485</v>
      </c>
      <c r="G56" s="32">
        <v>34194</v>
      </c>
      <c r="H56" s="42">
        <f t="shared" si="12"/>
        <v>0.53593091233954515</v>
      </c>
      <c r="I56" s="32">
        <f t="shared" ref="I56:I89" si="18">G56+E56</f>
        <v>63803</v>
      </c>
      <c r="J56" s="255">
        <v>9217925</v>
      </c>
      <c r="K56" s="253">
        <f t="shared" si="13"/>
        <v>921.79250000000002</v>
      </c>
      <c r="L56" s="253">
        <v>52421.995000000003</v>
      </c>
      <c r="M56" s="253">
        <f t="shared" si="14"/>
        <v>51500.202499999999</v>
      </c>
      <c r="N56" s="260">
        <f t="shared" si="15"/>
        <v>1.758407897295782</v>
      </c>
      <c r="O56" s="262">
        <f t="shared" si="16"/>
        <v>1.4447478958669656E-2</v>
      </c>
      <c r="P56" s="269">
        <v>0.65</v>
      </c>
      <c r="Q56" s="271">
        <v>0</v>
      </c>
      <c r="R56" s="272">
        <f t="shared" si="17"/>
        <v>0.32500000000000001</v>
      </c>
      <c r="S56" s="273">
        <v>4</v>
      </c>
      <c r="T56" s="281"/>
    </row>
    <row r="57" spans="1:20" s="3" customFormat="1" x14ac:dyDescent="0.25">
      <c r="A57" s="35">
        <v>6</v>
      </c>
      <c r="B57" s="11" t="s">
        <v>73</v>
      </c>
      <c r="C57" s="30">
        <v>609</v>
      </c>
      <c r="D57" s="289" t="s">
        <v>82</v>
      </c>
      <c r="E57" s="32">
        <v>12295</v>
      </c>
      <c r="F57" s="42">
        <f t="shared" si="11"/>
        <v>0.5191706781521831</v>
      </c>
      <c r="G57" s="32">
        <v>11387</v>
      </c>
      <c r="H57" s="42">
        <f t="shared" si="12"/>
        <v>0.4808293218478169</v>
      </c>
      <c r="I57" s="32">
        <f t="shared" si="18"/>
        <v>23682</v>
      </c>
      <c r="J57" s="255">
        <v>121291575</v>
      </c>
      <c r="K57" s="253">
        <f t="shared" si="13"/>
        <v>12129.157499999999</v>
      </c>
      <c r="L57" s="253">
        <v>64057.216999999997</v>
      </c>
      <c r="M57" s="253">
        <f t="shared" si="14"/>
        <v>51928.059499999996</v>
      </c>
      <c r="N57" s="260">
        <f t="shared" si="15"/>
        <v>18.93488051471234</v>
      </c>
      <c r="O57" s="262">
        <f t="shared" si="16"/>
        <v>0.51216778565999488</v>
      </c>
      <c r="P57" s="269">
        <v>0.65</v>
      </c>
      <c r="Q57" s="271">
        <v>0</v>
      </c>
      <c r="R57" s="272">
        <f t="shared" si="17"/>
        <v>0.32500000000000001</v>
      </c>
      <c r="S57" s="273">
        <v>4</v>
      </c>
      <c r="T57" s="281"/>
    </row>
    <row r="58" spans="1:20" s="3" customFormat="1" x14ac:dyDescent="0.25">
      <c r="A58" s="35">
        <v>6</v>
      </c>
      <c r="B58" s="11" t="s">
        <v>73</v>
      </c>
      <c r="C58" s="30">
        <v>611</v>
      </c>
      <c r="D58" s="289" t="s">
        <v>84</v>
      </c>
      <c r="E58" s="32">
        <v>7387</v>
      </c>
      <c r="F58" s="42">
        <f t="shared" si="11"/>
        <v>0.46267067518476762</v>
      </c>
      <c r="G58" s="32">
        <v>8579</v>
      </c>
      <c r="H58" s="42">
        <f t="shared" si="12"/>
        <v>0.53732932481523232</v>
      </c>
      <c r="I58" s="32">
        <f t="shared" si="18"/>
        <v>15966</v>
      </c>
      <c r="J58" s="255">
        <v>25964375</v>
      </c>
      <c r="K58" s="253">
        <f t="shared" si="13"/>
        <v>2596.4375</v>
      </c>
      <c r="L58" s="253">
        <v>10964.07</v>
      </c>
      <c r="M58" s="253">
        <f t="shared" si="14"/>
        <v>8367.6324999999997</v>
      </c>
      <c r="N58" s="260">
        <f t="shared" si="15"/>
        <v>23.681329104976527</v>
      </c>
      <c r="O58" s="262">
        <f t="shared" si="16"/>
        <v>0.16262291744958035</v>
      </c>
      <c r="P58" s="269">
        <v>0.65</v>
      </c>
      <c r="Q58" s="271">
        <v>0</v>
      </c>
      <c r="R58" s="272">
        <f t="shared" si="17"/>
        <v>0.32500000000000001</v>
      </c>
      <c r="S58" s="273">
        <v>4</v>
      </c>
      <c r="T58" s="281"/>
    </row>
    <row r="59" spans="1:20" s="3" customFormat="1" x14ac:dyDescent="0.25">
      <c r="A59" s="35">
        <v>8</v>
      </c>
      <c r="B59" s="11" t="s">
        <v>107</v>
      </c>
      <c r="C59" s="30">
        <v>807</v>
      </c>
      <c r="D59" s="289" t="s">
        <v>113</v>
      </c>
      <c r="E59" s="32">
        <v>12394</v>
      </c>
      <c r="F59" s="42">
        <f t="shared" si="11"/>
        <v>0.47339673809250982</v>
      </c>
      <c r="G59" s="32">
        <v>13787</v>
      </c>
      <c r="H59" s="42">
        <f t="shared" si="12"/>
        <v>0.52660326190749018</v>
      </c>
      <c r="I59" s="32">
        <f t="shared" si="18"/>
        <v>26181</v>
      </c>
      <c r="J59" s="255">
        <v>10705100</v>
      </c>
      <c r="K59" s="253">
        <f t="shared" si="13"/>
        <v>1070.51</v>
      </c>
      <c r="L59" s="253">
        <v>4540.8490000000002</v>
      </c>
      <c r="M59" s="253">
        <f t="shared" si="14"/>
        <v>3470.3389999999999</v>
      </c>
      <c r="N59" s="260">
        <f t="shared" si="15"/>
        <v>23.575106769681174</v>
      </c>
      <c r="O59" s="262">
        <f t="shared" si="16"/>
        <v>4.0888812497612774E-2</v>
      </c>
      <c r="P59" s="269">
        <v>0.65</v>
      </c>
      <c r="Q59" s="271">
        <v>0</v>
      </c>
      <c r="R59" s="272">
        <f t="shared" si="17"/>
        <v>0.32500000000000001</v>
      </c>
      <c r="S59" s="273">
        <v>4</v>
      </c>
      <c r="T59" s="281"/>
    </row>
    <row r="60" spans="1:20" s="3" customFormat="1" x14ac:dyDescent="0.25">
      <c r="A60" s="35">
        <v>8</v>
      </c>
      <c r="B60" s="11" t="s">
        <v>107</v>
      </c>
      <c r="C60" s="30">
        <v>808</v>
      </c>
      <c r="D60" s="289" t="s">
        <v>114</v>
      </c>
      <c r="E60" s="32">
        <v>11459</v>
      </c>
      <c r="F60" s="42">
        <f t="shared" si="11"/>
        <v>0.48177422745427789</v>
      </c>
      <c r="G60" s="32">
        <v>12326</v>
      </c>
      <c r="H60" s="42">
        <f t="shared" si="12"/>
        <v>0.51822577254572211</v>
      </c>
      <c r="I60" s="32">
        <f t="shared" si="18"/>
        <v>23785</v>
      </c>
      <c r="J60" s="255">
        <v>17771800</v>
      </c>
      <c r="K60" s="253">
        <f t="shared" si="13"/>
        <v>1777.18</v>
      </c>
      <c r="L60" s="253">
        <v>5631.8410000000003</v>
      </c>
      <c r="M60" s="253">
        <f t="shared" si="14"/>
        <v>3854.6610000000001</v>
      </c>
      <c r="N60" s="260">
        <f t="shared" si="15"/>
        <v>31.555933486048342</v>
      </c>
      <c r="O60" s="262">
        <f t="shared" si="16"/>
        <v>7.4718520075677947E-2</v>
      </c>
      <c r="P60" s="269">
        <v>0.65</v>
      </c>
      <c r="Q60" s="271">
        <v>0</v>
      </c>
      <c r="R60" s="272">
        <f t="shared" si="17"/>
        <v>0.32500000000000001</v>
      </c>
      <c r="S60" s="273">
        <v>4</v>
      </c>
      <c r="T60" s="281"/>
    </row>
    <row r="61" spans="1:20" s="3" customFormat="1" x14ac:dyDescent="0.25">
      <c r="A61" s="39">
        <v>10</v>
      </c>
      <c r="B61" s="11" t="s">
        <v>139</v>
      </c>
      <c r="C61" s="31">
        <v>1006</v>
      </c>
      <c r="D61" s="289" t="s">
        <v>145</v>
      </c>
      <c r="E61" s="32">
        <v>18193</v>
      </c>
      <c r="F61" s="42">
        <f t="shared" si="11"/>
        <v>0.48335503068625629</v>
      </c>
      <c r="G61" s="32">
        <v>19446</v>
      </c>
      <c r="H61" s="42">
        <f t="shared" si="12"/>
        <v>0.51664496931374371</v>
      </c>
      <c r="I61" s="32">
        <f t="shared" si="18"/>
        <v>37639</v>
      </c>
      <c r="J61" s="255">
        <v>21925950</v>
      </c>
      <c r="K61" s="253">
        <f t="shared" si="13"/>
        <v>2192.5949999999998</v>
      </c>
      <c r="L61" s="253">
        <v>23609.445</v>
      </c>
      <c r="M61" s="253">
        <f t="shared" si="14"/>
        <v>21416.85</v>
      </c>
      <c r="N61" s="260">
        <f t="shared" si="15"/>
        <v>9.2869400360745438</v>
      </c>
      <c r="O61" s="262">
        <f t="shared" si="16"/>
        <v>5.8253274529078879E-2</v>
      </c>
      <c r="P61" s="269">
        <v>0.65</v>
      </c>
      <c r="Q61" s="271">
        <v>0</v>
      </c>
      <c r="R61" s="272">
        <f t="shared" si="17"/>
        <v>0.32500000000000001</v>
      </c>
      <c r="S61" s="273">
        <v>4</v>
      </c>
      <c r="T61" s="281"/>
    </row>
    <row r="62" spans="1:20" s="3" customFormat="1" x14ac:dyDescent="0.25">
      <c r="A62" s="39">
        <v>21</v>
      </c>
      <c r="B62" s="11" t="s">
        <v>313</v>
      </c>
      <c r="C62" s="31">
        <v>2102</v>
      </c>
      <c r="D62" s="289" t="s">
        <v>314</v>
      </c>
      <c r="E62" s="32">
        <v>33558</v>
      </c>
      <c r="F62" s="42">
        <f t="shared" si="11"/>
        <v>0.49451812555260832</v>
      </c>
      <c r="G62" s="32">
        <v>34302</v>
      </c>
      <c r="H62" s="42">
        <f t="shared" si="12"/>
        <v>0.50548187444739168</v>
      </c>
      <c r="I62" s="32">
        <f t="shared" si="18"/>
        <v>67860</v>
      </c>
      <c r="J62" s="255">
        <v>44970650</v>
      </c>
      <c r="K62" s="253">
        <f t="shared" si="13"/>
        <v>4497.0649999999996</v>
      </c>
      <c r="L62" s="253">
        <v>53181.517999999996</v>
      </c>
      <c r="M62" s="253">
        <f t="shared" si="14"/>
        <v>48684.452999999994</v>
      </c>
      <c r="N62" s="260">
        <f t="shared" si="15"/>
        <v>8.4560673879222463</v>
      </c>
      <c r="O62" s="262">
        <f t="shared" si="16"/>
        <v>6.6269746536987917E-2</v>
      </c>
      <c r="P62" s="269">
        <v>0.65</v>
      </c>
      <c r="Q62" s="271">
        <v>0</v>
      </c>
      <c r="R62" s="272">
        <f t="shared" si="17"/>
        <v>0.32500000000000001</v>
      </c>
      <c r="S62" s="273">
        <v>4</v>
      </c>
      <c r="T62" s="281"/>
    </row>
    <row r="63" spans="1:20" s="3" customFormat="1" x14ac:dyDescent="0.25">
      <c r="A63" s="39">
        <v>21</v>
      </c>
      <c r="B63" s="11" t="s">
        <v>313</v>
      </c>
      <c r="C63" s="31">
        <v>2103</v>
      </c>
      <c r="D63" s="289" t="s">
        <v>315</v>
      </c>
      <c r="E63" s="32">
        <v>12246</v>
      </c>
      <c r="F63" s="42">
        <f t="shared" si="11"/>
        <v>0.44698324634084025</v>
      </c>
      <c r="G63" s="32">
        <v>15151</v>
      </c>
      <c r="H63" s="42">
        <f t="shared" si="12"/>
        <v>0.55301675365915981</v>
      </c>
      <c r="I63" s="32">
        <f t="shared" si="18"/>
        <v>27397</v>
      </c>
      <c r="J63" s="255">
        <v>27657500</v>
      </c>
      <c r="K63" s="253">
        <f t="shared" si="13"/>
        <v>2765.75</v>
      </c>
      <c r="L63" s="253">
        <v>21047.063999999998</v>
      </c>
      <c r="M63" s="253">
        <f t="shared" si="14"/>
        <v>18281.313999999998</v>
      </c>
      <c r="N63" s="260">
        <f t="shared" si="15"/>
        <v>13.140787712718506</v>
      </c>
      <c r="O63" s="262">
        <f t="shared" si="16"/>
        <v>0.10095083403292331</v>
      </c>
      <c r="P63" s="269">
        <v>0.65</v>
      </c>
      <c r="Q63" s="271">
        <v>0</v>
      </c>
      <c r="R63" s="272">
        <f t="shared" si="17"/>
        <v>0.32500000000000001</v>
      </c>
      <c r="S63" s="273">
        <v>4</v>
      </c>
      <c r="T63" s="281"/>
    </row>
    <row r="64" spans="1:20" s="3" customFormat="1" x14ac:dyDescent="0.25">
      <c r="A64" s="39">
        <v>22</v>
      </c>
      <c r="B64" s="11" t="s">
        <v>320</v>
      </c>
      <c r="C64" s="31">
        <v>2215</v>
      </c>
      <c r="D64" s="289" t="s">
        <v>333</v>
      </c>
      <c r="E64" s="32">
        <v>4667</v>
      </c>
      <c r="F64" s="42">
        <f t="shared" si="11"/>
        <v>0.46772900380837845</v>
      </c>
      <c r="G64" s="32">
        <v>5311</v>
      </c>
      <c r="H64" s="42">
        <f t="shared" si="12"/>
        <v>0.53227099619162155</v>
      </c>
      <c r="I64" s="32">
        <f t="shared" si="18"/>
        <v>9978</v>
      </c>
      <c r="J64" s="255">
        <v>6499450</v>
      </c>
      <c r="K64" s="253">
        <f t="shared" si="13"/>
        <v>649.94500000000005</v>
      </c>
      <c r="L64" s="253">
        <v>14907.099</v>
      </c>
      <c r="M64" s="253">
        <f t="shared" si="14"/>
        <v>14257.154</v>
      </c>
      <c r="N64" s="260">
        <f t="shared" si="15"/>
        <v>4.3599697030253841</v>
      </c>
      <c r="O64" s="262">
        <f t="shared" si="16"/>
        <v>6.5137803166967337E-2</v>
      </c>
      <c r="P64" s="269">
        <v>0.65</v>
      </c>
      <c r="Q64" s="271">
        <v>0</v>
      </c>
      <c r="R64" s="272">
        <f t="shared" si="17"/>
        <v>0.32500000000000001</v>
      </c>
      <c r="S64" s="273">
        <v>4</v>
      </c>
      <c r="T64" s="281"/>
    </row>
    <row r="65" spans="1:144" s="3" customFormat="1" x14ac:dyDescent="0.25">
      <c r="A65" s="35">
        <v>2</v>
      </c>
      <c r="B65" s="241" t="s">
        <v>19</v>
      </c>
      <c r="C65" s="30">
        <v>203</v>
      </c>
      <c r="D65" s="289" t="s">
        <v>22</v>
      </c>
      <c r="E65" s="32">
        <v>21083</v>
      </c>
      <c r="F65" s="42">
        <f t="shared" si="11"/>
        <v>0.48840549493826302</v>
      </c>
      <c r="G65" s="32">
        <v>22084</v>
      </c>
      <c r="H65" s="42">
        <f t="shared" si="12"/>
        <v>0.51159450506173698</v>
      </c>
      <c r="I65" s="32">
        <f t="shared" si="18"/>
        <v>43167</v>
      </c>
      <c r="J65" s="255">
        <v>170460450</v>
      </c>
      <c r="K65" s="253">
        <f t="shared" si="13"/>
        <v>17046.044999999998</v>
      </c>
      <c r="L65" s="253">
        <v>42659.213000000003</v>
      </c>
      <c r="M65" s="253">
        <f t="shared" si="14"/>
        <v>25613.168000000005</v>
      </c>
      <c r="N65" s="260">
        <f t="shared" si="15"/>
        <v>39.958648557346798</v>
      </c>
      <c r="O65" s="262">
        <f t="shared" si="16"/>
        <v>0.39488602404614631</v>
      </c>
      <c r="P65" s="269">
        <v>0.45</v>
      </c>
      <c r="Q65" s="271">
        <v>6.6699999999999995E-2</v>
      </c>
      <c r="R65" s="272">
        <f t="shared" si="17"/>
        <v>0.25835000000000002</v>
      </c>
      <c r="S65" s="273">
        <v>5</v>
      </c>
      <c r="T65" s="280"/>
    </row>
    <row r="66" spans="1:144" s="3" customFormat="1" x14ac:dyDescent="0.25">
      <c r="A66" s="31">
        <v>1</v>
      </c>
      <c r="B66" s="274" t="s">
        <v>2</v>
      </c>
      <c r="C66" s="30">
        <v>104</v>
      </c>
      <c r="D66" s="19" t="s">
        <v>5</v>
      </c>
      <c r="E66" s="32">
        <v>2855</v>
      </c>
      <c r="F66" s="42">
        <f t="shared" si="11"/>
        <v>0.47409498505479908</v>
      </c>
      <c r="G66" s="32">
        <v>3167</v>
      </c>
      <c r="H66" s="42">
        <f t="shared" si="12"/>
        <v>0.52590501494520092</v>
      </c>
      <c r="I66" s="32">
        <f t="shared" si="18"/>
        <v>6022</v>
      </c>
      <c r="J66" s="255">
        <v>6440300</v>
      </c>
      <c r="K66" s="253">
        <f t="shared" si="13"/>
        <v>644.03</v>
      </c>
      <c r="L66" s="253">
        <v>7648.8429999999998</v>
      </c>
      <c r="M66" s="253">
        <f t="shared" si="14"/>
        <v>7004.8130000000001</v>
      </c>
      <c r="N66" s="260">
        <f t="shared" si="15"/>
        <v>8.4199662615640047</v>
      </c>
      <c r="O66" s="262">
        <f t="shared" si="16"/>
        <v>0.10694619727665228</v>
      </c>
      <c r="P66" s="269">
        <v>0.5</v>
      </c>
      <c r="Q66" s="271">
        <v>0</v>
      </c>
      <c r="R66" s="272">
        <f t="shared" si="17"/>
        <v>0.25</v>
      </c>
      <c r="S66" s="273">
        <v>5</v>
      </c>
      <c r="T66" s="280"/>
    </row>
    <row r="67" spans="1:144" s="3" customFormat="1" x14ac:dyDescent="0.25">
      <c r="A67" s="31">
        <v>1</v>
      </c>
      <c r="B67" s="274" t="s">
        <v>2</v>
      </c>
      <c r="C67" s="30">
        <v>107</v>
      </c>
      <c r="D67" s="19" t="s">
        <v>8</v>
      </c>
      <c r="E67" s="32">
        <v>42163</v>
      </c>
      <c r="F67" s="42">
        <f t="shared" si="11"/>
        <v>0.50773102767274392</v>
      </c>
      <c r="G67" s="32">
        <v>40879</v>
      </c>
      <c r="H67" s="42">
        <f t="shared" si="12"/>
        <v>0.49226897232725608</v>
      </c>
      <c r="I67" s="32">
        <f t="shared" si="18"/>
        <v>83042</v>
      </c>
      <c r="J67" s="255">
        <v>25543100</v>
      </c>
      <c r="K67" s="253">
        <f t="shared" si="13"/>
        <v>2554.31</v>
      </c>
      <c r="L67" s="253">
        <v>10682.924999999999</v>
      </c>
      <c r="M67" s="253">
        <f t="shared" si="14"/>
        <v>8128.6149999999998</v>
      </c>
      <c r="N67" s="260">
        <f t="shared" si="15"/>
        <v>23.91021185677144</v>
      </c>
      <c r="O67" s="262">
        <f t="shared" si="16"/>
        <v>3.0759254353218853E-2</v>
      </c>
      <c r="P67" s="269">
        <v>0.5</v>
      </c>
      <c r="Q67" s="271">
        <v>0</v>
      </c>
      <c r="R67" s="272">
        <f t="shared" si="17"/>
        <v>0.25</v>
      </c>
      <c r="S67" s="273">
        <v>5</v>
      </c>
      <c r="T67" s="280"/>
    </row>
    <row r="68" spans="1:144" s="3" customFormat="1" x14ac:dyDescent="0.25">
      <c r="A68" s="35">
        <v>2</v>
      </c>
      <c r="B68" s="241" t="s">
        <v>19</v>
      </c>
      <c r="C68" s="30">
        <v>208</v>
      </c>
      <c r="D68" s="289" t="s">
        <v>27</v>
      </c>
      <c r="E68" s="32">
        <v>9305</v>
      </c>
      <c r="F68" s="42">
        <f t="shared" si="11"/>
        <v>0.48628168278024564</v>
      </c>
      <c r="G68" s="32">
        <v>9830</v>
      </c>
      <c r="H68" s="42">
        <f t="shared" si="12"/>
        <v>0.51371831721975436</v>
      </c>
      <c r="I68" s="32">
        <f t="shared" si="18"/>
        <v>19135</v>
      </c>
      <c r="J68" s="255">
        <v>12197725</v>
      </c>
      <c r="K68" s="253">
        <f t="shared" si="13"/>
        <v>1219.7725</v>
      </c>
      <c r="L68" s="253">
        <v>14751.027</v>
      </c>
      <c r="M68" s="253">
        <f t="shared" si="14"/>
        <v>13531.254499999999</v>
      </c>
      <c r="N68" s="260">
        <f t="shared" si="15"/>
        <v>8.2690683163958685</v>
      </c>
      <c r="O68" s="262">
        <f t="shared" si="16"/>
        <v>6.3745623203553703E-2</v>
      </c>
      <c r="P68" s="269">
        <v>0.5</v>
      </c>
      <c r="Q68" s="271">
        <v>0</v>
      </c>
      <c r="R68" s="272">
        <f t="shared" si="17"/>
        <v>0.25</v>
      </c>
      <c r="S68" s="273">
        <v>5</v>
      </c>
      <c r="T68" s="280"/>
    </row>
    <row r="69" spans="1:144" s="3" customFormat="1" x14ac:dyDescent="0.25">
      <c r="A69" s="39">
        <v>14</v>
      </c>
      <c r="B69" s="11" t="s">
        <v>226</v>
      </c>
      <c r="C69" s="31">
        <v>1408</v>
      </c>
      <c r="D69" s="289" t="s">
        <v>234</v>
      </c>
      <c r="E69" s="32">
        <v>10292</v>
      </c>
      <c r="F69" s="42">
        <f t="shared" si="11"/>
        <v>0.46158676055074671</v>
      </c>
      <c r="G69" s="32">
        <v>12005</v>
      </c>
      <c r="H69" s="42">
        <f t="shared" si="12"/>
        <v>0.53841323944925323</v>
      </c>
      <c r="I69" s="32">
        <f t="shared" si="18"/>
        <v>22297</v>
      </c>
      <c r="J69" s="255">
        <v>30999875</v>
      </c>
      <c r="K69" s="253">
        <f t="shared" si="13"/>
        <v>3099.9875000000002</v>
      </c>
      <c r="L69" s="253">
        <v>13872.126</v>
      </c>
      <c r="M69" s="253">
        <f t="shared" si="14"/>
        <v>10772.138500000001</v>
      </c>
      <c r="N69" s="260">
        <f t="shared" si="15"/>
        <v>22.346881076483879</v>
      </c>
      <c r="O69" s="262">
        <f t="shared" si="16"/>
        <v>0.13903159617885816</v>
      </c>
      <c r="P69" s="269">
        <v>0.5</v>
      </c>
      <c r="Q69" s="271">
        <v>0</v>
      </c>
      <c r="R69" s="272">
        <f t="shared" si="17"/>
        <v>0.25</v>
      </c>
      <c r="S69" s="273">
        <v>5</v>
      </c>
      <c r="T69" s="280"/>
    </row>
    <row r="70" spans="1:144" s="3" customFormat="1" x14ac:dyDescent="0.25">
      <c r="A70" s="39">
        <v>14</v>
      </c>
      <c r="B70" s="11" t="s">
        <v>226</v>
      </c>
      <c r="C70" s="31">
        <v>1412</v>
      </c>
      <c r="D70" s="289" t="s">
        <v>238</v>
      </c>
      <c r="E70" s="32">
        <v>41109</v>
      </c>
      <c r="F70" s="42">
        <f t="shared" ref="F70:F89" si="19">E70/I70</f>
        <v>0.45458968716479969</v>
      </c>
      <c r="G70" s="32">
        <v>49322</v>
      </c>
      <c r="H70" s="42">
        <f t="shared" ref="H70:H89" si="20">G70/I70</f>
        <v>0.54541031283520036</v>
      </c>
      <c r="I70" s="32">
        <f t="shared" si="18"/>
        <v>90431</v>
      </c>
      <c r="J70" s="255">
        <v>149078200</v>
      </c>
      <c r="K70" s="253">
        <f t="shared" ref="K70:K89" si="21">J70/10000</f>
        <v>14907.82</v>
      </c>
      <c r="L70" s="253">
        <v>47285.491999999998</v>
      </c>
      <c r="M70" s="253">
        <f t="shared" ref="M70:M89" si="22">L70-K70</f>
        <v>32377.671999999999</v>
      </c>
      <c r="N70" s="260">
        <f t="shared" ref="N70:N89" si="23">K70*100/L70</f>
        <v>31.527259989173846</v>
      </c>
      <c r="O70" s="262">
        <f t="shared" ref="O70:O89" si="24">K70/I70</f>
        <v>0.16485298183145161</v>
      </c>
      <c r="P70" s="269">
        <v>0.5</v>
      </c>
      <c r="Q70" s="271">
        <v>0</v>
      </c>
      <c r="R70" s="272">
        <f t="shared" ref="R70:R85" si="25">(Q70+P70)/2</f>
        <v>0.25</v>
      </c>
      <c r="S70" s="273">
        <v>5</v>
      </c>
      <c r="T70" s="280"/>
    </row>
    <row r="71" spans="1:144" s="3" customFormat="1" x14ac:dyDescent="0.25">
      <c r="A71" s="39">
        <v>14</v>
      </c>
      <c r="B71" s="11" t="s">
        <v>226</v>
      </c>
      <c r="C71" s="31">
        <v>1414</v>
      </c>
      <c r="D71" s="289" t="s">
        <v>240</v>
      </c>
      <c r="E71" s="32">
        <v>13920</v>
      </c>
      <c r="F71" s="42">
        <f t="shared" si="19"/>
        <v>0.49401994534549454</v>
      </c>
      <c r="G71" s="32">
        <v>14257</v>
      </c>
      <c r="H71" s="42">
        <f t="shared" si="20"/>
        <v>0.50598005465450546</v>
      </c>
      <c r="I71" s="32">
        <f t="shared" si="18"/>
        <v>28177</v>
      </c>
      <c r="J71" s="255">
        <v>30730875</v>
      </c>
      <c r="K71" s="253">
        <f t="shared" si="21"/>
        <v>3073.0875000000001</v>
      </c>
      <c r="L71" s="253">
        <v>16938.391</v>
      </c>
      <c r="M71" s="253">
        <f t="shared" si="22"/>
        <v>13865.3035</v>
      </c>
      <c r="N71" s="260">
        <f t="shared" si="23"/>
        <v>18.142735635279646</v>
      </c>
      <c r="O71" s="262">
        <f t="shared" si="24"/>
        <v>0.10906368669482203</v>
      </c>
      <c r="P71" s="269">
        <v>0.5</v>
      </c>
      <c r="Q71" s="271">
        <v>0</v>
      </c>
      <c r="R71" s="272">
        <f t="shared" si="25"/>
        <v>0.25</v>
      </c>
      <c r="S71" s="273">
        <v>5</v>
      </c>
      <c r="T71" s="280"/>
    </row>
    <row r="72" spans="1:144" s="3" customFormat="1" x14ac:dyDescent="0.25">
      <c r="A72" s="39">
        <v>14</v>
      </c>
      <c r="B72" s="11" t="s">
        <v>226</v>
      </c>
      <c r="C72" s="31">
        <v>1415</v>
      </c>
      <c r="D72" s="289" t="s">
        <v>241</v>
      </c>
      <c r="E72" s="32">
        <v>40283</v>
      </c>
      <c r="F72" s="42">
        <f t="shared" si="19"/>
        <v>0.51876319991758102</v>
      </c>
      <c r="G72" s="32">
        <v>37369</v>
      </c>
      <c r="H72" s="42">
        <f t="shared" si="20"/>
        <v>0.48123680008241898</v>
      </c>
      <c r="I72" s="32">
        <f t="shared" si="18"/>
        <v>77652</v>
      </c>
      <c r="J72" s="255">
        <v>305027325</v>
      </c>
      <c r="K72" s="253">
        <f t="shared" si="21"/>
        <v>30502.732499999998</v>
      </c>
      <c r="L72" s="253">
        <v>83733.027000000002</v>
      </c>
      <c r="M72" s="253">
        <f t="shared" si="22"/>
        <v>53230.294500000004</v>
      </c>
      <c r="N72" s="260">
        <f t="shared" si="23"/>
        <v>36.428555843323331</v>
      </c>
      <c r="O72" s="262">
        <f t="shared" si="24"/>
        <v>0.39281322438572086</v>
      </c>
      <c r="P72" s="269">
        <v>0.5</v>
      </c>
      <c r="Q72" s="271">
        <v>0</v>
      </c>
      <c r="R72" s="272">
        <f t="shared" si="25"/>
        <v>0.25</v>
      </c>
      <c r="S72" s="273">
        <v>5</v>
      </c>
      <c r="T72" s="280"/>
    </row>
    <row r="73" spans="1:144" s="3" customFormat="1" x14ac:dyDescent="0.25">
      <c r="A73" s="39">
        <v>14</v>
      </c>
      <c r="B73" s="11" t="s">
        <v>226</v>
      </c>
      <c r="C73" s="31">
        <v>1416</v>
      </c>
      <c r="D73" s="289" t="s">
        <v>242</v>
      </c>
      <c r="E73" s="32">
        <v>26054</v>
      </c>
      <c r="F73" s="42">
        <f t="shared" si="19"/>
        <v>0.50398483441658926</v>
      </c>
      <c r="G73" s="32">
        <v>25642</v>
      </c>
      <c r="H73" s="42">
        <f t="shared" si="20"/>
        <v>0.49601516558341069</v>
      </c>
      <c r="I73" s="32">
        <f t="shared" si="18"/>
        <v>51696</v>
      </c>
      <c r="J73" s="255">
        <v>45793550</v>
      </c>
      <c r="K73" s="253">
        <f t="shared" si="21"/>
        <v>4579.3549999999996</v>
      </c>
      <c r="L73" s="253">
        <v>36823.538</v>
      </c>
      <c r="M73" s="253">
        <f t="shared" si="22"/>
        <v>32244.183000000001</v>
      </c>
      <c r="N73" s="260">
        <f t="shared" si="23"/>
        <v>12.435945182670929</v>
      </c>
      <c r="O73" s="262">
        <f t="shared" si="24"/>
        <v>8.8582385484370155E-2</v>
      </c>
      <c r="P73" s="269">
        <v>0.5</v>
      </c>
      <c r="Q73" s="271">
        <v>0</v>
      </c>
      <c r="R73" s="272">
        <f t="shared" si="25"/>
        <v>0.25</v>
      </c>
      <c r="S73" s="273">
        <v>5</v>
      </c>
      <c r="T73" s="280"/>
    </row>
    <row r="74" spans="1:144" s="3" customFormat="1" x14ac:dyDescent="0.25">
      <c r="A74" s="39">
        <v>14</v>
      </c>
      <c r="B74" s="11" t="s">
        <v>226</v>
      </c>
      <c r="C74" s="31">
        <v>1417</v>
      </c>
      <c r="D74" s="289" t="s">
        <v>243</v>
      </c>
      <c r="E74" s="32">
        <v>8364</v>
      </c>
      <c r="F74" s="42">
        <f t="shared" si="19"/>
        <v>0.4512300388433319</v>
      </c>
      <c r="G74" s="32">
        <v>10172</v>
      </c>
      <c r="H74" s="42">
        <f t="shared" si="20"/>
        <v>0.5487699611566681</v>
      </c>
      <c r="I74" s="32">
        <f t="shared" si="18"/>
        <v>18536</v>
      </c>
      <c r="J74" s="255">
        <v>31142400</v>
      </c>
      <c r="K74" s="253">
        <f t="shared" si="21"/>
        <v>3114.24</v>
      </c>
      <c r="L74" s="253">
        <v>10344.043</v>
      </c>
      <c r="M74" s="253">
        <f t="shared" si="22"/>
        <v>7229.8029999999999</v>
      </c>
      <c r="N74" s="260">
        <f t="shared" si="23"/>
        <v>30.106603385156077</v>
      </c>
      <c r="O74" s="262">
        <f t="shared" si="24"/>
        <v>0.16801035822183857</v>
      </c>
      <c r="P74" s="269">
        <v>0.5</v>
      </c>
      <c r="Q74" s="271">
        <v>0</v>
      </c>
      <c r="R74" s="272">
        <f t="shared" si="25"/>
        <v>0.25</v>
      </c>
      <c r="S74" s="273">
        <v>5</v>
      </c>
      <c r="T74" s="280"/>
    </row>
    <row r="75" spans="1:144" s="3" customFormat="1" x14ac:dyDescent="0.25">
      <c r="A75" s="39">
        <v>15</v>
      </c>
      <c r="B75" s="11" t="s">
        <v>248</v>
      </c>
      <c r="C75" s="31">
        <v>1502</v>
      </c>
      <c r="D75" s="289" t="s">
        <v>250</v>
      </c>
      <c r="E75" s="32">
        <v>14649</v>
      </c>
      <c r="F75" s="42">
        <f t="shared" si="19"/>
        <v>0.47916394086091851</v>
      </c>
      <c r="G75" s="32">
        <v>15923</v>
      </c>
      <c r="H75" s="42">
        <f t="shared" si="20"/>
        <v>0.52083605913908149</v>
      </c>
      <c r="I75" s="32">
        <f t="shared" si="18"/>
        <v>30572</v>
      </c>
      <c r="J75" s="255">
        <v>28098875</v>
      </c>
      <c r="K75" s="253">
        <f t="shared" si="21"/>
        <v>2809.8874999999998</v>
      </c>
      <c r="L75" s="253">
        <v>32744.412</v>
      </c>
      <c r="M75" s="253">
        <f t="shared" si="22"/>
        <v>29934.5245</v>
      </c>
      <c r="N75" s="260">
        <f t="shared" si="23"/>
        <v>8.5812733482586285</v>
      </c>
      <c r="O75" s="262">
        <f t="shared" si="24"/>
        <v>9.1910489990841282E-2</v>
      </c>
      <c r="P75" s="269">
        <v>0.45</v>
      </c>
      <c r="Q75" s="271">
        <v>0</v>
      </c>
      <c r="R75" s="272">
        <f t="shared" si="25"/>
        <v>0.22500000000000001</v>
      </c>
      <c r="S75" s="273">
        <v>5</v>
      </c>
      <c r="T75" s="280"/>
    </row>
    <row r="76" spans="1:144" s="38" customFormat="1" x14ac:dyDescent="0.25">
      <c r="A76" s="39">
        <v>15</v>
      </c>
      <c r="B76" s="34" t="s">
        <v>248</v>
      </c>
      <c r="C76" s="275">
        <v>1503</v>
      </c>
      <c r="D76" s="290" t="s">
        <v>251</v>
      </c>
      <c r="E76" s="32">
        <v>18265</v>
      </c>
      <c r="F76" s="42">
        <f t="shared" si="19"/>
        <v>0.47141566653761774</v>
      </c>
      <c r="G76" s="32">
        <v>20480</v>
      </c>
      <c r="H76" s="42">
        <f t="shared" si="20"/>
        <v>0.52858433346238221</v>
      </c>
      <c r="I76" s="32">
        <f t="shared" si="18"/>
        <v>38745</v>
      </c>
      <c r="J76" s="255">
        <v>77818175</v>
      </c>
      <c r="K76" s="253">
        <f t="shared" si="21"/>
        <v>7781.8175000000001</v>
      </c>
      <c r="L76" s="253">
        <v>31215.641</v>
      </c>
      <c r="M76" s="253">
        <f t="shared" si="22"/>
        <v>23433.823499999999</v>
      </c>
      <c r="N76" s="260">
        <f t="shared" si="23"/>
        <v>24.929225384159178</v>
      </c>
      <c r="O76" s="262">
        <f t="shared" si="24"/>
        <v>0.20084701251774423</v>
      </c>
      <c r="P76" s="269">
        <v>0.45</v>
      </c>
      <c r="Q76" s="271">
        <v>0</v>
      </c>
      <c r="R76" s="272">
        <f t="shared" si="25"/>
        <v>0.22500000000000001</v>
      </c>
      <c r="S76" s="273">
        <v>5</v>
      </c>
      <c r="T76" s="280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</row>
    <row r="77" spans="1:144" s="3" customFormat="1" x14ac:dyDescent="0.25">
      <c r="A77" s="39">
        <v>21</v>
      </c>
      <c r="B77" s="11" t="s">
        <v>313</v>
      </c>
      <c r="C77" s="31">
        <v>2104</v>
      </c>
      <c r="D77" s="289" t="s">
        <v>316</v>
      </c>
      <c r="E77" s="32">
        <v>4024</v>
      </c>
      <c r="F77" s="42">
        <f t="shared" si="19"/>
        <v>0.42908935807208359</v>
      </c>
      <c r="G77" s="32">
        <v>5354</v>
      </c>
      <c r="H77" s="42">
        <f t="shared" si="20"/>
        <v>0.57091064192791641</v>
      </c>
      <c r="I77" s="32">
        <f t="shared" si="18"/>
        <v>9378</v>
      </c>
      <c r="J77" s="255">
        <v>1101000</v>
      </c>
      <c r="K77" s="253">
        <f t="shared" si="21"/>
        <v>110.1</v>
      </c>
      <c r="L77" s="253">
        <v>12902.710999999999</v>
      </c>
      <c r="M77" s="253">
        <f t="shared" si="22"/>
        <v>12792.610999999999</v>
      </c>
      <c r="N77" s="260">
        <f t="shared" si="23"/>
        <v>0.85330904489761883</v>
      </c>
      <c r="O77" s="262">
        <f t="shared" si="24"/>
        <v>1.1740243122200894E-2</v>
      </c>
      <c r="P77" s="269">
        <v>0.45</v>
      </c>
      <c r="Q77" s="271">
        <v>0</v>
      </c>
      <c r="R77" s="272">
        <f t="shared" si="25"/>
        <v>0.22500000000000001</v>
      </c>
      <c r="S77" s="273">
        <v>5</v>
      </c>
      <c r="T77" s="280"/>
    </row>
    <row r="78" spans="1:144" s="3" customFormat="1" x14ac:dyDescent="0.25">
      <c r="A78" s="39">
        <v>21</v>
      </c>
      <c r="B78" s="11" t="s">
        <v>313</v>
      </c>
      <c r="C78" s="31">
        <v>2106</v>
      </c>
      <c r="D78" s="289" t="s">
        <v>318</v>
      </c>
      <c r="E78" s="32">
        <v>11878</v>
      </c>
      <c r="F78" s="42">
        <f t="shared" si="19"/>
        <v>0.44999242309440823</v>
      </c>
      <c r="G78" s="32">
        <v>14518</v>
      </c>
      <c r="H78" s="42">
        <f t="shared" si="20"/>
        <v>0.55000757690559177</v>
      </c>
      <c r="I78" s="32">
        <f t="shared" si="18"/>
        <v>26396</v>
      </c>
      <c r="J78" s="255">
        <v>3881125</v>
      </c>
      <c r="K78" s="253">
        <f t="shared" si="21"/>
        <v>388.11250000000001</v>
      </c>
      <c r="L78" s="253">
        <v>14836.396000000001</v>
      </c>
      <c r="M78" s="253">
        <f t="shared" si="22"/>
        <v>14448.283500000001</v>
      </c>
      <c r="N78" s="260">
        <f t="shared" si="23"/>
        <v>2.6159486441316342</v>
      </c>
      <c r="O78" s="262">
        <f t="shared" si="24"/>
        <v>1.4703458857402638E-2</v>
      </c>
      <c r="P78" s="269">
        <v>0.45</v>
      </c>
      <c r="Q78" s="271">
        <v>0</v>
      </c>
      <c r="R78" s="272">
        <f t="shared" si="25"/>
        <v>0.22500000000000001</v>
      </c>
      <c r="S78" s="273">
        <v>5</v>
      </c>
      <c r="T78" s="280"/>
    </row>
    <row r="79" spans="1:144" s="3" customFormat="1" x14ac:dyDescent="0.25">
      <c r="A79" s="31">
        <v>1</v>
      </c>
      <c r="B79" s="274" t="s">
        <v>2</v>
      </c>
      <c r="C79" s="30">
        <v>105</v>
      </c>
      <c r="D79" s="19" t="s">
        <v>6</v>
      </c>
      <c r="E79" s="32">
        <v>31650</v>
      </c>
      <c r="F79" s="42">
        <f t="shared" si="19"/>
        <v>0.49326725266504584</v>
      </c>
      <c r="G79" s="32">
        <v>32514</v>
      </c>
      <c r="H79" s="42">
        <f t="shared" si="20"/>
        <v>0.50673274733495421</v>
      </c>
      <c r="I79" s="32">
        <f t="shared" si="18"/>
        <v>64164</v>
      </c>
      <c r="J79" s="255">
        <v>54556300</v>
      </c>
      <c r="K79" s="253">
        <f t="shared" si="21"/>
        <v>5455.63</v>
      </c>
      <c r="L79" s="253">
        <v>21773.287</v>
      </c>
      <c r="M79" s="253">
        <f t="shared" si="22"/>
        <v>16317.656999999999</v>
      </c>
      <c r="N79" s="260">
        <f t="shared" si="23"/>
        <v>25.056529131315816</v>
      </c>
      <c r="O79" s="262">
        <f t="shared" si="24"/>
        <v>8.5026338756935355E-2</v>
      </c>
      <c r="P79" s="269">
        <v>0.3</v>
      </c>
      <c r="Q79" s="271">
        <v>0.1333</v>
      </c>
      <c r="R79" s="272">
        <f t="shared" si="25"/>
        <v>0.21665000000000001</v>
      </c>
      <c r="S79" s="273">
        <v>5</v>
      </c>
      <c r="T79" s="280"/>
    </row>
    <row r="80" spans="1:144" s="3" customFormat="1" x14ac:dyDescent="0.25">
      <c r="A80" s="39">
        <v>10</v>
      </c>
      <c r="B80" s="11" t="s">
        <v>139</v>
      </c>
      <c r="C80" s="31">
        <v>1002</v>
      </c>
      <c r="D80" s="289" t="s">
        <v>141</v>
      </c>
      <c r="E80" s="32">
        <v>13565</v>
      </c>
      <c r="F80" s="42">
        <f t="shared" si="19"/>
        <v>0.49675907276522502</v>
      </c>
      <c r="G80" s="32">
        <v>13742</v>
      </c>
      <c r="H80" s="42">
        <f t="shared" si="20"/>
        <v>0.50324092723477498</v>
      </c>
      <c r="I80" s="32">
        <f t="shared" si="18"/>
        <v>27307</v>
      </c>
      <c r="J80" s="255">
        <v>21030300</v>
      </c>
      <c r="K80" s="253">
        <f t="shared" si="21"/>
        <v>2103.0300000000002</v>
      </c>
      <c r="L80" s="253">
        <v>8919.7620000000006</v>
      </c>
      <c r="M80" s="253">
        <f t="shared" si="22"/>
        <v>6816.732</v>
      </c>
      <c r="N80" s="260">
        <f t="shared" si="23"/>
        <v>23.577198584446538</v>
      </c>
      <c r="O80" s="262">
        <f t="shared" si="24"/>
        <v>7.7014318672867774E-2</v>
      </c>
      <c r="P80" s="269">
        <v>0.3</v>
      </c>
      <c r="Q80" s="271">
        <v>6.6699999999999995E-2</v>
      </c>
      <c r="R80" s="272">
        <f t="shared" si="25"/>
        <v>0.18334999999999999</v>
      </c>
      <c r="S80" s="273">
        <v>5</v>
      </c>
      <c r="T80" s="280"/>
    </row>
    <row r="81" spans="1:20" s="3" customFormat="1" x14ac:dyDescent="0.25">
      <c r="A81" s="39">
        <v>14</v>
      </c>
      <c r="B81" s="11" t="s">
        <v>226</v>
      </c>
      <c r="C81" s="31">
        <v>1418</v>
      </c>
      <c r="D81" s="289" t="s">
        <v>244</v>
      </c>
      <c r="E81" s="32">
        <v>6233</v>
      </c>
      <c r="F81" s="42">
        <f t="shared" si="19"/>
        <v>0.45347399054201526</v>
      </c>
      <c r="G81" s="32">
        <v>7512</v>
      </c>
      <c r="H81" s="42">
        <f t="shared" si="20"/>
        <v>0.54652600945798469</v>
      </c>
      <c r="I81" s="32">
        <f t="shared" si="18"/>
        <v>13745</v>
      </c>
      <c r="J81" s="255">
        <v>14241150</v>
      </c>
      <c r="K81" s="253">
        <f t="shared" si="21"/>
        <v>1424.115</v>
      </c>
      <c r="L81" s="253">
        <v>10214.564</v>
      </c>
      <c r="M81" s="253">
        <f t="shared" si="22"/>
        <v>8790.4490000000005</v>
      </c>
      <c r="N81" s="260">
        <f t="shared" si="23"/>
        <v>13.942004768877066</v>
      </c>
      <c r="O81" s="262">
        <f t="shared" si="24"/>
        <v>0.1036096762459076</v>
      </c>
      <c r="P81" s="269">
        <v>0.3</v>
      </c>
      <c r="Q81" s="271">
        <v>6.6699999999999995E-2</v>
      </c>
      <c r="R81" s="272">
        <f t="shared" si="25"/>
        <v>0.18334999999999999</v>
      </c>
      <c r="S81" s="273">
        <v>5</v>
      </c>
      <c r="T81" s="280"/>
    </row>
    <row r="82" spans="1:20" s="3" customFormat="1" x14ac:dyDescent="0.25">
      <c r="A82" s="35">
        <v>8</v>
      </c>
      <c r="B82" s="11" t="s">
        <v>107</v>
      </c>
      <c r="C82" s="30">
        <v>806</v>
      </c>
      <c r="D82" s="289" t="s">
        <v>112</v>
      </c>
      <c r="E82" s="32">
        <v>25244</v>
      </c>
      <c r="F82" s="42">
        <f t="shared" si="19"/>
        <v>0.47012812872467225</v>
      </c>
      <c r="G82" s="32">
        <v>28452</v>
      </c>
      <c r="H82" s="42">
        <f t="shared" si="20"/>
        <v>0.52987187127532775</v>
      </c>
      <c r="I82" s="32">
        <f t="shared" si="18"/>
        <v>53696</v>
      </c>
      <c r="J82" s="255">
        <v>83660200</v>
      </c>
      <c r="K82" s="253">
        <f t="shared" si="21"/>
        <v>8366.02</v>
      </c>
      <c r="L82" s="253">
        <v>23750.312999999998</v>
      </c>
      <c r="M82" s="253">
        <f t="shared" si="22"/>
        <v>15384.292999999998</v>
      </c>
      <c r="N82" s="260">
        <f t="shared" si="23"/>
        <v>35.224883141540076</v>
      </c>
      <c r="O82" s="262">
        <f t="shared" si="24"/>
        <v>0.15580341179976162</v>
      </c>
      <c r="P82" s="269">
        <v>0.3</v>
      </c>
      <c r="Q82" s="271">
        <v>0</v>
      </c>
      <c r="R82" s="272">
        <f t="shared" si="25"/>
        <v>0.15</v>
      </c>
      <c r="S82" s="273">
        <v>5</v>
      </c>
      <c r="T82" s="280"/>
    </row>
    <row r="83" spans="1:20" s="3" customFormat="1" x14ac:dyDescent="0.25">
      <c r="A83" s="35">
        <v>9</v>
      </c>
      <c r="B83" s="11" t="s">
        <v>115</v>
      </c>
      <c r="C83" s="30">
        <v>904</v>
      </c>
      <c r="D83" s="289" t="s">
        <v>118</v>
      </c>
      <c r="E83" s="32">
        <v>18095</v>
      </c>
      <c r="F83" s="42">
        <f t="shared" si="19"/>
        <v>0.47112580712351593</v>
      </c>
      <c r="G83" s="32">
        <v>20313</v>
      </c>
      <c r="H83" s="42">
        <f t="shared" si="20"/>
        <v>0.52887419287648407</v>
      </c>
      <c r="I83" s="32">
        <f t="shared" si="18"/>
        <v>38408</v>
      </c>
      <c r="J83" s="255">
        <v>72622850</v>
      </c>
      <c r="K83" s="253">
        <f t="shared" si="21"/>
        <v>7262.2849999999999</v>
      </c>
      <c r="L83" s="253">
        <v>22654.054</v>
      </c>
      <c r="M83" s="253">
        <f t="shared" si="22"/>
        <v>15391.769</v>
      </c>
      <c r="N83" s="260">
        <f t="shared" si="23"/>
        <v>32.057330665849037</v>
      </c>
      <c r="O83" s="262">
        <f t="shared" si="24"/>
        <v>0.18908261299729223</v>
      </c>
      <c r="P83" s="269">
        <v>0.3</v>
      </c>
      <c r="Q83" s="271">
        <v>0</v>
      </c>
      <c r="R83" s="272">
        <f t="shared" si="25"/>
        <v>0.15</v>
      </c>
      <c r="S83" s="273">
        <v>5</v>
      </c>
      <c r="T83" s="280"/>
    </row>
    <row r="84" spans="1:20" s="3" customFormat="1" x14ac:dyDescent="0.25">
      <c r="A84" s="39">
        <v>10</v>
      </c>
      <c r="B84" s="11" t="s">
        <v>139</v>
      </c>
      <c r="C84" s="31">
        <v>1007</v>
      </c>
      <c r="D84" s="289" t="s">
        <v>146</v>
      </c>
      <c r="E84" s="32">
        <v>6947</v>
      </c>
      <c r="F84" s="42">
        <f t="shared" si="19"/>
        <v>0.52029658478130614</v>
      </c>
      <c r="G84" s="32">
        <v>6405</v>
      </c>
      <c r="H84" s="42">
        <f t="shared" si="20"/>
        <v>0.47970341521869381</v>
      </c>
      <c r="I84" s="32">
        <f t="shared" si="18"/>
        <v>13352</v>
      </c>
      <c r="J84" s="255">
        <v>13493550</v>
      </c>
      <c r="K84" s="253">
        <f t="shared" si="21"/>
        <v>1349.355</v>
      </c>
      <c r="L84" s="253">
        <v>28489.521000000001</v>
      </c>
      <c r="M84" s="253">
        <f t="shared" si="22"/>
        <v>27140.166000000001</v>
      </c>
      <c r="N84" s="260">
        <f t="shared" si="23"/>
        <v>4.7363204176019664</v>
      </c>
      <c r="O84" s="262">
        <f t="shared" si="24"/>
        <v>0.10106014080287598</v>
      </c>
      <c r="P84" s="269">
        <v>0.3</v>
      </c>
      <c r="Q84" s="271">
        <v>0</v>
      </c>
      <c r="R84" s="272">
        <f t="shared" si="25"/>
        <v>0.15</v>
      </c>
      <c r="S84" s="273">
        <v>5</v>
      </c>
      <c r="T84" s="280"/>
    </row>
    <row r="85" spans="1:20" s="3" customFormat="1" x14ac:dyDescent="0.25">
      <c r="A85" s="39">
        <v>22</v>
      </c>
      <c r="B85" s="11" t="s">
        <v>320</v>
      </c>
      <c r="C85" s="39">
        <v>2214</v>
      </c>
      <c r="D85" s="289" t="s">
        <v>332</v>
      </c>
      <c r="E85" s="32">
        <v>19323</v>
      </c>
      <c r="F85" s="42">
        <f t="shared" si="19"/>
        <v>0.46091644204851751</v>
      </c>
      <c r="G85" s="32">
        <v>22600</v>
      </c>
      <c r="H85" s="42">
        <f t="shared" si="20"/>
        <v>0.53908355795148244</v>
      </c>
      <c r="I85" s="32">
        <f t="shared" si="18"/>
        <v>41923</v>
      </c>
      <c r="J85" s="255">
        <v>35751425</v>
      </c>
      <c r="K85" s="253">
        <f t="shared" si="21"/>
        <v>3575.1424999999999</v>
      </c>
      <c r="L85" s="253">
        <v>41325.540999999997</v>
      </c>
      <c r="M85" s="253">
        <f t="shared" si="22"/>
        <v>37750.398499999996</v>
      </c>
      <c r="N85" s="260">
        <f t="shared" si="23"/>
        <v>8.6511692611598239</v>
      </c>
      <c r="O85" s="262">
        <f t="shared" si="24"/>
        <v>8.5278784915201675E-2</v>
      </c>
      <c r="P85" s="269">
        <v>0.3</v>
      </c>
      <c r="Q85" s="271">
        <v>0</v>
      </c>
      <c r="R85" s="272">
        <f t="shared" si="25"/>
        <v>0.15</v>
      </c>
      <c r="S85" s="273">
        <v>5</v>
      </c>
      <c r="T85" s="280"/>
    </row>
    <row r="86" spans="1:20" s="3" customFormat="1" x14ac:dyDescent="0.25">
      <c r="A86" s="39">
        <v>12</v>
      </c>
      <c r="B86" s="11" t="s">
        <v>169</v>
      </c>
      <c r="C86" s="31">
        <v>1218</v>
      </c>
      <c r="D86" s="289" t="s">
        <v>185</v>
      </c>
      <c r="E86" s="32">
        <v>9880</v>
      </c>
      <c r="F86" s="42">
        <f t="shared" si="19"/>
        <v>0.55715332994981104</v>
      </c>
      <c r="G86" s="32">
        <v>7853</v>
      </c>
      <c r="H86" s="42">
        <f t="shared" si="20"/>
        <v>0.44284667005018891</v>
      </c>
      <c r="I86" s="32">
        <f t="shared" si="18"/>
        <v>17733</v>
      </c>
      <c r="J86" s="255">
        <v>3212700</v>
      </c>
      <c r="K86" s="253">
        <f t="shared" si="21"/>
        <v>321.27</v>
      </c>
      <c r="L86" s="253">
        <v>5424.2929999999997</v>
      </c>
      <c r="M86" s="253">
        <f t="shared" si="22"/>
        <v>5103.0229999999992</v>
      </c>
      <c r="N86" s="260">
        <f t="shared" si="23"/>
        <v>5.9227995242882345</v>
      </c>
      <c r="O86" s="262">
        <f t="shared" si="24"/>
        <v>1.8117069869734392E-2</v>
      </c>
      <c r="P86" s="269"/>
      <c r="Q86" s="271"/>
      <c r="R86" s="272"/>
      <c r="S86" s="273"/>
      <c r="T86" s="243" t="s">
        <v>1470</v>
      </c>
    </row>
    <row r="87" spans="1:20" s="3" customFormat="1" x14ac:dyDescent="0.25">
      <c r="A87" s="39">
        <v>13</v>
      </c>
      <c r="B87" s="11" t="s">
        <v>196</v>
      </c>
      <c r="C87" s="31">
        <v>1327</v>
      </c>
      <c r="D87" s="289" t="s">
        <v>220</v>
      </c>
      <c r="E87" s="32">
        <v>24532</v>
      </c>
      <c r="F87" s="42">
        <f t="shared" si="19"/>
        <v>0.4257253921976954</v>
      </c>
      <c r="G87" s="32">
        <v>33092</v>
      </c>
      <c r="H87" s="42">
        <f t="shared" si="20"/>
        <v>0.57427460780230455</v>
      </c>
      <c r="I87" s="32">
        <f t="shared" si="18"/>
        <v>57624</v>
      </c>
      <c r="J87" s="255">
        <v>46989000</v>
      </c>
      <c r="K87" s="253">
        <f t="shared" si="21"/>
        <v>4698.8999999999996</v>
      </c>
      <c r="L87" s="253">
        <v>24781.736000000001</v>
      </c>
      <c r="M87" s="253">
        <f t="shared" si="22"/>
        <v>20082.836000000003</v>
      </c>
      <c r="N87" s="260">
        <f t="shared" si="23"/>
        <v>18.961141382508469</v>
      </c>
      <c r="O87" s="262">
        <f t="shared" si="24"/>
        <v>8.1544148271553513E-2</v>
      </c>
      <c r="P87" s="269"/>
      <c r="Q87" s="271"/>
      <c r="R87" s="272"/>
      <c r="S87" s="273"/>
      <c r="T87" s="243" t="s">
        <v>1470</v>
      </c>
    </row>
    <row r="88" spans="1:20" s="3" customFormat="1" x14ac:dyDescent="0.25">
      <c r="A88" s="39">
        <v>14</v>
      </c>
      <c r="B88" s="11" t="s">
        <v>226</v>
      </c>
      <c r="C88" s="31">
        <v>1404</v>
      </c>
      <c r="D88" s="289" t="s">
        <v>230</v>
      </c>
      <c r="E88" s="32">
        <v>26678</v>
      </c>
      <c r="F88" s="42">
        <f t="shared" si="19"/>
        <v>0.45590170377838918</v>
      </c>
      <c r="G88" s="32">
        <v>31839</v>
      </c>
      <c r="H88" s="42">
        <f t="shared" si="20"/>
        <v>0.54409829622161077</v>
      </c>
      <c r="I88" s="32">
        <f t="shared" si="18"/>
        <v>58517</v>
      </c>
      <c r="J88" s="255">
        <v>126713275</v>
      </c>
      <c r="K88" s="253">
        <f t="shared" si="21"/>
        <v>12671.327499999999</v>
      </c>
      <c r="L88" s="253">
        <v>24772.557000000001</v>
      </c>
      <c r="M88" s="253">
        <f t="shared" si="22"/>
        <v>12101.229500000001</v>
      </c>
      <c r="N88" s="260">
        <f t="shared" si="23"/>
        <v>51.150664422731978</v>
      </c>
      <c r="O88" s="262">
        <f t="shared" si="24"/>
        <v>0.21654096245535484</v>
      </c>
      <c r="P88" s="269"/>
      <c r="Q88" s="271"/>
      <c r="R88" s="272"/>
      <c r="S88" s="273"/>
      <c r="T88" s="243" t="s">
        <v>1470</v>
      </c>
    </row>
    <row r="89" spans="1:20" s="3" customFormat="1" x14ac:dyDescent="0.25">
      <c r="A89" s="39">
        <v>14</v>
      </c>
      <c r="B89" s="11" t="s">
        <v>226</v>
      </c>
      <c r="C89" s="31">
        <v>1409</v>
      </c>
      <c r="D89" s="289" t="s">
        <v>235</v>
      </c>
      <c r="E89" s="32">
        <v>15189</v>
      </c>
      <c r="F89" s="42">
        <f t="shared" si="19"/>
        <v>0.47831837505904584</v>
      </c>
      <c r="G89" s="32">
        <v>16566</v>
      </c>
      <c r="H89" s="42">
        <f t="shared" si="20"/>
        <v>0.52168162494095416</v>
      </c>
      <c r="I89" s="32">
        <f t="shared" si="18"/>
        <v>31755</v>
      </c>
      <c r="J89" s="255">
        <v>74525225</v>
      </c>
      <c r="K89" s="253">
        <f t="shared" si="21"/>
        <v>7452.5225</v>
      </c>
      <c r="L89" s="253">
        <v>29494.201000000001</v>
      </c>
      <c r="M89" s="253">
        <f t="shared" si="22"/>
        <v>22041.678500000002</v>
      </c>
      <c r="N89" s="260">
        <f t="shared" si="23"/>
        <v>25.267755176687103</v>
      </c>
      <c r="O89" s="262">
        <f t="shared" si="24"/>
        <v>0.23468815934498505</v>
      </c>
      <c r="P89" s="269"/>
      <c r="Q89" s="271"/>
      <c r="R89" s="272"/>
      <c r="S89" s="273"/>
      <c r="T89" s="243" t="s">
        <v>1470</v>
      </c>
    </row>
    <row r="90" spans="1:20" s="3" customFormat="1" x14ac:dyDescent="0.25">
      <c r="A90" s="21"/>
      <c r="C90" s="21"/>
      <c r="D90" s="22"/>
      <c r="F90" s="43"/>
      <c r="H90" s="43"/>
      <c r="O90" s="256"/>
      <c r="P90" s="21"/>
      <c r="Q90" s="21"/>
      <c r="S90" s="21"/>
    </row>
    <row r="91" spans="1:20" s="3" customFormat="1" x14ac:dyDescent="0.25">
      <c r="A91" s="21"/>
      <c r="B91" s="298" t="s">
        <v>1485</v>
      </c>
      <c r="C91" s="298"/>
      <c r="D91" s="298"/>
      <c r="E91" s="298"/>
      <c r="F91" s="298"/>
      <c r="G91" s="298"/>
      <c r="H91" s="298"/>
      <c r="I91" s="298"/>
      <c r="J91" s="298"/>
      <c r="K91" s="298"/>
      <c r="L91" s="298"/>
      <c r="M91" s="298"/>
      <c r="N91" s="298"/>
      <c r="O91" s="298"/>
      <c r="P91" s="298"/>
      <c r="Q91" s="298"/>
      <c r="R91" s="298"/>
      <c r="S91" s="21"/>
    </row>
    <row r="92" spans="1:20" s="3" customFormat="1" x14ac:dyDescent="0.25">
      <c r="A92" s="21"/>
      <c r="B92" s="298" t="s">
        <v>1478</v>
      </c>
      <c r="C92" s="298"/>
      <c r="D92" s="298"/>
      <c r="E92" s="298"/>
      <c r="F92" s="298"/>
      <c r="G92" s="298"/>
      <c r="H92" s="298"/>
      <c r="I92" s="298"/>
      <c r="J92" s="298"/>
      <c r="K92" s="298"/>
      <c r="L92" s="298"/>
      <c r="M92" s="298"/>
      <c r="O92" s="256"/>
      <c r="P92" s="21"/>
      <c r="Q92" s="21"/>
      <c r="S92" s="21"/>
    </row>
    <row r="93" spans="1:20" s="3" customFormat="1" x14ac:dyDescent="0.25">
      <c r="A93" s="21"/>
      <c r="B93" s="21"/>
      <c r="D93" s="21"/>
      <c r="E93" s="22"/>
      <c r="G93" s="43"/>
      <c r="I93" s="43"/>
      <c r="L93" s="21"/>
      <c r="O93" s="256"/>
      <c r="P93" s="21"/>
      <c r="Q93" s="21"/>
      <c r="S93" s="21"/>
    </row>
    <row r="94" spans="1:20" s="3" customFormat="1" x14ac:dyDescent="0.25">
      <c r="A94" s="300" t="s">
        <v>1468</v>
      </c>
      <c r="B94" s="301"/>
      <c r="C94" s="283" t="s">
        <v>1469</v>
      </c>
      <c r="D94" s="283" t="s">
        <v>1479</v>
      </c>
      <c r="G94" s="43"/>
      <c r="I94" s="43"/>
      <c r="L94" s="21"/>
      <c r="O94" s="256"/>
      <c r="P94" s="21"/>
      <c r="Q94" s="21"/>
      <c r="S94" s="21"/>
    </row>
    <row r="95" spans="1:20" s="3" customFormat="1" x14ac:dyDescent="0.25">
      <c r="A95" s="273">
        <v>5</v>
      </c>
      <c r="B95" s="241" t="s">
        <v>1472</v>
      </c>
      <c r="C95" s="280"/>
      <c r="D95" s="284" t="s">
        <v>1486</v>
      </c>
      <c r="G95" s="43"/>
      <c r="I95" s="43"/>
      <c r="L95" s="21"/>
      <c r="O95" s="256"/>
      <c r="P95" s="21"/>
      <c r="Q95" s="21"/>
      <c r="S95" s="21"/>
    </row>
    <row r="96" spans="1:20" s="3" customFormat="1" x14ac:dyDescent="0.25">
      <c r="A96" s="273">
        <v>4</v>
      </c>
      <c r="B96" s="241" t="s">
        <v>1473</v>
      </c>
      <c r="C96" s="281"/>
      <c r="D96" s="284" t="s">
        <v>1487</v>
      </c>
      <c r="G96" s="43"/>
      <c r="I96" s="43"/>
      <c r="L96" s="21"/>
      <c r="O96" s="256"/>
      <c r="P96" s="21"/>
      <c r="Q96" s="21"/>
      <c r="S96" s="21"/>
    </row>
    <row r="97" spans="1:19" s="3" customFormat="1" x14ac:dyDescent="0.25">
      <c r="A97" s="273">
        <v>3</v>
      </c>
      <c r="B97" s="241" t="s">
        <v>1474</v>
      </c>
      <c r="C97" s="278"/>
      <c r="D97" s="284" t="s">
        <v>1488</v>
      </c>
      <c r="G97" s="43"/>
      <c r="I97" s="43"/>
      <c r="L97" s="21"/>
      <c r="O97" s="256"/>
      <c r="P97" s="21"/>
      <c r="Q97" s="21"/>
      <c r="S97" s="21"/>
    </row>
    <row r="98" spans="1:19" s="3" customFormat="1" x14ac:dyDescent="0.25">
      <c r="A98" s="273">
        <v>2</v>
      </c>
      <c r="B98" s="241" t="s">
        <v>1475</v>
      </c>
      <c r="C98" s="277"/>
      <c r="D98" s="284" t="s">
        <v>1489</v>
      </c>
      <c r="G98" s="43"/>
      <c r="I98" s="43"/>
      <c r="L98" s="21"/>
      <c r="O98" s="256"/>
      <c r="P98" s="21"/>
      <c r="Q98" s="21"/>
      <c r="S98" s="21"/>
    </row>
    <row r="99" spans="1:19" s="3" customFormat="1" x14ac:dyDescent="0.25">
      <c r="A99" s="273">
        <v>1</v>
      </c>
      <c r="B99" s="241" t="s">
        <v>1476</v>
      </c>
      <c r="C99" s="276"/>
      <c r="D99" s="284" t="s">
        <v>1490</v>
      </c>
      <c r="G99" s="43"/>
      <c r="I99" s="43"/>
      <c r="L99" s="21"/>
      <c r="O99" s="256"/>
      <c r="P99" s="21"/>
      <c r="Q99" s="21"/>
      <c r="S99" s="21"/>
    </row>
    <row r="100" spans="1:19" s="3" customFormat="1" x14ac:dyDescent="0.25">
      <c r="A100" s="21"/>
      <c r="B100" s="21"/>
      <c r="D100" s="21"/>
      <c r="E100" s="22"/>
      <c r="G100" s="43"/>
      <c r="I100" s="43"/>
      <c r="L100" s="21"/>
      <c r="O100" s="256"/>
      <c r="P100" s="21"/>
      <c r="Q100" s="21"/>
      <c r="S100" s="21"/>
    </row>
    <row r="101" spans="1:19" s="3" customFormat="1" x14ac:dyDescent="0.25">
      <c r="A101" s="21"/>
      <c r="B101" s="299" t="s">
        <v>1480</v>
      </c>
      <c r="C101" s="299"/>
      <c r="D101" s="299"/>
      <c r="E101" s="299"/>
      <c r="F101" s="299"/>
      <c r="G101" s="43"/>
      <c r="I101" s="43"/>
      <c r="L101" s="21"/>
      <c r="O101" s="256"/>
      <c r="P101" s="21"/>
      <c r="Q101" s="21"/>
      <c r="S101" s="21"/>
    </row>
    <row r="102" spans="1:19" s="3" customFormat="1" x14ac:dyDescent="0.25">
      <c r="A102" s="21"/>
      <c r="B102" s="285" t="s">
        <v>1481</v>
      </c>
      <c r="C102" s="286"/>
      <c r="D102" s="21"/>
      <c r="E102" s="22"/>
      <c r="G102" s="43"/>
      <c r="I102" s="43"/>
      <c r="L102" s="21"/>
      <c r="O102" s="256"/>
      <c r="P102" s="21"/>
      <c r="Q102" s="21"/>
      <c r="S102" s="21"/>
    </row>
    <row r="103" spans="1:19" s="3" customFormat="1" x14ac:dyDescent="0.25">
      <c r="A103" s="21"/>
      <c r="B103" s="285" t="s">
        <v>1482</v>
      </c>
      <c r="C103" s="286"/>
      <c r="D103" s="21"/>
      <c r="E103" s="22"/>
      <c r="G103" s="43"/>
      <c r="I103" s="43"/>
      <c r="L103" s="21"/>
      <c r="O103" s="256"/>
      <c r="P103" s="21"/>
      <c r="Q103" s="21"/>
      <c r="S103" s="21"/>
    </row>
    <row r="104" spans="1:19" s="3" customFormat="1" x14ac:dyDescent="0.25">
      <c r="A104" s="21"/>
      <c r="B104" s="285" t="s">
        <v>1483</v>
      </c>
      <c r="C104" s="286"/>
      <c r="D104" s="21"/>
      <c r="E104" s="22"/>
      <c r="G104" s="43"/>
      <c r="I104" s="43"/>
      <c r="L104" s="21"/>
      <c r="O104" s="256"/>
      <c r="P104" s="21"/>
      <c r="Q104" s="21"/>
      <c r="S104" s="21"/>
    </row>
    <row r="105" spans="1:19" s="3" customFormat="1" x14ac:dyDescent="0.25">
      <c r="A105" s="21"/>
      <c r="B105" s="285" t="s">
        <v>1484</v>
      </c>
      <c r="C105" s="286"/>
      <c r="D105" s="21"/>
      <c r="E105" s="22"/>
      <c r="G105" s="43"/>
      <c r="I105" s="43"/>
      <c r="L105" s="21"/>
      <c r="O105" s="256"/>
      <c r="P105" s="21"/>
      <c r="Q105" s="21"/>
      <c r="S105" s="21"/>
    </row>
    <row r="106" spans="1:19" s="3" customFormat="1" x14ac:dyDescent="0.25">
      <c r="A106" s="21"/>
      <c r="C106" s="21"/>
      <c r="D106" s="22"/>
      <c r="F106" s="43"/>
      <c r="H106" s="43"/>
      <c r="O106" s="256"/>
      <c r="P106" s="21"/>
      <c r="Q106" s="21"/>
      <c r="S106" s="21"/>
    </row>
    <row r="107" spans="1:19" s="3" customFormat="1" x14ac:dyDescent="0.25">
      <c r="A107" s="21"/>
      <c r="C107" s="21"/>
      <c r="D107" s="22"/>
      <c r="F107" s="43"/>
      <c r="H107" s="43"/>
      <c r="O107" s="256"/>
      <c r="P107" s="21"/>
      <c r="Q107" s="21"/>
      <c r="S107" s="21"/>
    </row>
    <row r="108" spans="1:19" s="3" customFormat="1" x14ac:dyDescent="0.25">
      <c r="A108" s="21"/>
      <c r="C108" s="21"/>
      <c r="D108" s="22"/>
      <c r="F108" s="43"/>
      <c r="H108" s="43"/>
      <c r="O108" s="256"/>
      <c r="P108" s="21"/>
      <c r="Q108" s="21"/>
      <c r="S108" s="21"/>
    </row>
    <row r="109" spans="1:19" s="3" customFormat="1" x14ac:dyDescent="0.25">
      <c r="A109" s="21"/>
      <c r="C109" s="21"/>
      <c r="D109" s="22"/>
      <c r="F109" s="43"/>
      <c r="H109" s="43"/>
      <c r="O109" s="256"/>
      <c r="P109" s="21"/>
      <c r="Q109" s="21"/>
      <c r="S109" s="21"/>
    </row>
    <row r="110" spans="1:19" s="3" customFormat="1" ht="15.75" customHeight="1" x14ac:dyDescent="0.25">
      <c r="A110" s="21"/>
      <c r="C110" s="21"/>
      <c r="D110" s="22"/>
      <c r="F110" s="43"/>
      <c r="H110" s="43"/>
      <c r="O110" s="256"/>
      <c r="P110" s="21"/>
      <c r="Q110" s="21"/>
      <c r="S110" s="21"/>
    </row>
    <row r="111" spans="1:19" s="3" customFormat="1" x14ac:dyDescent="0.25">
      <c r="A111" s="21"/>
      <c r="C111" s="21"/>
      <c r="D111" s="22"/>
      <c r="F111" s="43"/>
      <c r="H111" s="43"/>
      <c r="O111" s="256"/>
      <c r="P111" s="21"/>
      <c r="Q111" s="21"/>
      <c r="S111" s="21"/>
    </row>
    <row r="112" spans="1:19" s="3" customFormat="1" x14ac:dyDescent="0.25">
      <c r="A112" s="21"/>
      <c r="C112" s="21"/>
      <c r="D112" s="22"/>
      <c r="F112" s="43"/>
      <c r="H112" s="43"/>
      <c r="O112" s="256"/>
      <c r="P112" s="21"/>
      <c r="Q112" s="21"/>
      <c r="S112" s="21"/>
    </row>
    <row r="113" spans="1:19" s="3" customFormat="1" x14ac:dyDescent="0.25">
      <c r="A113" s="21"/>
      <c r="C113" s="21"/>
      <c r="D113" s="22"/>
      <c r="F113" s="43"/>
      <c r="H113" s="43"/>
      <c r="O113" s="256"/>
      <c r="P113" s="21"/>
      <c r="Q113" s="21"/>
      <c r="S113" s="21"/>
    </row>
    <row r="114" spans="1:19" s="3" customFormat="1" x14ac:dyDescent="0.25">
      <c r="A114" s="21"/>
      <c r="C114" s="21"/>
      <c r="D114" s="22"/>
      <c r="F114" s="43"/>
      <c r="H114" s="43"/>
      <c r="O114" s="256"/>
      <c r="P114" s="21"/>
      <c r="Q114" s="21"/>
      <c r="S114" s="21"/>
    </row>
    <row r="115" spans="1:19" s="3" customFormat="1" x14ac:dyDescent="0.25">
      <c r="A115" s="21"/>
      <c r="C115" s="21"/>
      <c r="D115" s="22"/>
      <c r="F115" s="43"/>
      <c r="H115" s="43"/>
      <c r="O115" s="256"/>
      <c r="P115" s="21"/>
      <c r="Q115" s="21"/>
      <c r="S115" s="21"/>
    </row>
    <row r="116" spans="1:19" s="3" customFormat="1" x14ac:dyDescent="0.25">
      <c r="A116" s="21"/>
      <c r="C116" s="21"/>
      <c r="D116" s="22"/>
      <c r="F116" s="43"/>
      <c r="H116" s="43"/>
      <c r="O116" s="256"/>
      <c r="P116" s="21"/>
      <c r="Q116" s="21"/>
      <c r="S116" s="21"/>
    </row>
    <row r="117" spans="1:19" s="3" customFormat="1" x14ac:dyDescent="0.25">
      <c r="A117" s="21"/>
      <c r="C117" s="21"/>
      <c r="D117" s="22"/>
      <c r="F117" s="43"/>
      <c r="H117" s="43"/>
      <c r="O117" s="256"/>
      <c r="P117" s="21"/>
      <c r="Q117" s="21"/>
      <c r="S117" s="21"/>
    </row>
    <row r="118" spans="1:19" s="3" customFormat="1" x14ac:dyDescent="0.25">
      <c r="A118" s="21"/>
      <c r="C118" s="21"/>
      <c r="D118" s="22"/>
      <c r="F118" s="43"/>
      <c r="H118" s="43"/>
      <c r="O118" s="256"/>
      <c r="P118" s="21"/>
      <c r="Q118" s="21"/>
      <c r="S118" s="21"/>
    </row>
    <row r="119" spans="1:19" s="3" customFormat="1" x14ac:dyDescent="0.25">
      <c r="A119" s="21"/>
      <c r="C119" s="21"/>
      <c r="D119" s="22"/>
      <c r="F119" s="43"/>
      <c r="H119" s="43"/>
      <c r="O119" s="256"/>
      <c r="P119" s="21"/>
      <c r="Q119" s="21"/>
      <c r="S119" s="21"/>
    </row>
    <row r="120" spans="1:19" s="3" customFormat="1" x14ac:dyDescent="0.25">
      <c r="A120" s="21"/>
      <c r="C120" s="21"/>
      <c r="D120" s="22"/>
      <c r="F120" s="43"/>
      <c r="H120" s="43"/>
      <c r="O120" s="256"/>
      <c r="P120" s="21"/>
      <c r="Q120" s="21"/>
      <c r="S120" s="21"/>
    </row>
    <row r="121" spans="1:19" s="3" customFormat="1" x14ac:dyDescent="0.25">
      <c r="A121" s="21"/>
      <c r="C121" s="21"/>
      <c r="D121" s="22"/>
      <c r="F121" s="43"/>
      <c r="H121" s="43"/>
      <c r="O121" s="256"/>
      <c r="P121" s="21"/>
      <c r="Q121" s="21"/>
      <c r="S121" s="21"/>
    </row>
    <row r="122" spans="1:19" s="3" customFormat="1" x14ac:dyDescent="0.25">
      <c r="A122" s="21"/>
      <c r="C122" s="21"/>
      <c r="D122" s="22"/>
      <c r="F122" s="43"/>
      <c r="H122" s="43"/>
      <c r="O122" s="256"/>
      <c r="P122" s="21"/>
      <c r="Q122" s="21"/>
      <c r="S122" s="21"/>
    </row>
    <row r="123" spans="1:19" s="3" customFormat="1" x14ac:dyDescent="0.25">
      <c r="A123" s="21"/>
      <c r="C123" s="21"/>
      <c r="D123" s="22"/>
      <c r="F123" s="43"/>
      <c r="H123" s="43"/>
      <c r="O123" s="256"/>
      <c r="P123" s="21"/>
      <c r="Q123" s="21"/>
      <c r="S123" s="21"/>
    </row>
    <row r="124" spans="1:19" s="3" customFormat="1" x14ac:dyDescent="0.25">
      <c r="A124" s="21"/>
      <c r="C124" s="21"/>
      <c r="D124" s="22"/>
      <c r="F124" s="43"/>
      <c r="H124" s="43"/>
      <c r="O124" s="256"/>
      <c r="P124" s="21"/>
      <c r="Q124" s="21"/>
      <c r="S124" s="21"/>
    </row>
    <row r="125" spans="1:19" s="3" customFormat="1" x14ac:dyDescent="0.25">
      <c r="A125" s="21"/>
      <c r="C125" s="21"/>
      <c r="D125" s="22"/>
      <c r="F125" s="43"/>
      <c r="H125" s="43"/>
      <c r="O125" s="256"/>
      <c r="P125" s="21"/>
      <c r="Q125" s="21"/>
      <c r="S125" s="21"/>
    </row>
    <row r="126" spans="1:19" s="3" customFormat="1" x14ac:dyDescent="0.25">
      <c r="A126" s="21"/>
      <c r="C126" s="21"/>
      <c r="D126" s="22"/>
      <c r="F126" s="43"/>
      <c r="H126" s="43"/>
      <c r="O126" s="256"/>
      <c r="P126" s="21"/>
      <c r="Q126" s="21"/>
      <c r="S126" s="21"/>
    </row>
    <row r="127" spans="1:19" s="3" customFormat="1" x14ac:dyDescent="0.25">
      <c r="A127" s="21"/>
      <c r="C127" s="21"/>
      <c r="D127" s="22"/>
      <c r="F127" s="43"/>
      <c r="H127" s="43"/>
      <c r="O127" s="256"/>
      <c r="P127" s="21"/>
      <c r="Q127" s="21"/>
      <c r="S127" s="21"/>
    </row>
    <row r="128" spans="1:19" s="3" customFormat="1" x14ac:dyDescent="0.25">
      <c r="A128" s="21"/>
      <c r="C128" s="21"/>
      <c r="D128" s="22"/>
      <c r="F128" s="43"/>
      <c r="H128" s="43"/>
      <c r="O128" s="256"/>
      <c r="P128" s="21"/>
      <c r="Q128" s="21"/>
      <c r="S128" s="21"/>
    </row>
    <row r="129" spans="1:19" s="3" customFormat="1" x14ac:dyDescent="0.25">
      <c r="A129" s="21"/>
      <c r="C129" s="21"/>
      <c r="D129" s="22"/>
      <c r="F129" s="43"/>
      <c r="H129" s="43"/>
      <c r="O129" s="256"/>
      <c r="P129" s="21"/>
      <c r="Q129" s="21"/>
      <c r="S129" s="21"/>
    </row>
    <row r="130" spans="1:19" s="3" customFormat="1" x14ac:dyDescent="0.25">
      <c r="A130" s="21"/>
      <c r="C130" s="21"/>
      <c r="D130" s="22"/>
      <c r="F130" s="43"/>
      <c r="H130" s="43"/>
      <c r="O130" s="256"/>
      <c r="P130" s="21"/>
      <c r="Q130" s="21"/>
      <c r="S130" s="21"/>
    </row>
    <row r="131" spans="1:19" s="3" customFormat="1" x14ac:dyDescent="0.25">
      <c r="A131" s="21"/>
      <c r="C131" s="21"/>
      <c r="D131" s="22"/>
      <c r="F131" s="43"/>
      <c r="H131" s="43"/>
      <c r="O131" s="256"/>
      <c r="P131" s="21"/>
      <c r="Q131" s="21"/>
      <c r="S131" s="21"/>
    </row>
    <row r="132" spans="1:19" s="3" customFormat="1" x14ac:dyDescent="0.25">
      <c r="A132" s="21"/>
      <c r="C132" s="21"/>
      <c r="D132" s="22"/>
      <c r="F132" s="43"/>
      <c r="H132" s="43"/>
      <c r="O132" s="256"/>
      <c r="P132" s="21"/>
      <c r="Q132" s="21"/>
      <c r="S132" s="21"/>
    </row>
    <row r="133" spans="1:19" s="3" customFormat="1" x14ac:dyDescent="0.25">
      <c r="A133" s="21"/>
      <c r="C133" s="21"/>
      <c r="D133" s="22"/>
      <c r="F133" s="43"/>
      <c r="H133" s="43"/>
      <c r="O133" s="256"/>
      <c r="P133" s="21"/>
      <c r="Q133" s="21"/>
      <c r="S133" s="21"/>
    </row>
    <row r="134" spans="1:19" s="3" customFormat="1" x14ac:dyDescent="0.25">
      <c r="A134" s="21"/>
      <c r="C134" s="21"/>
      <c r="D134" s="22"/>
      <c r="F134" s="43"/>
      <c r="H134" s="43"/>
      <c r="O134" s="256"/>
      <c r="P134" s="21"/>
      <c r="Q134" s="21"/>
      <c r="S134" s="21"/>
    </row>
    <row r="135" spans="1:19" s="3" customFormat="1" x14ac:dyDescent="0.25">
      <c r="A135" s="21"/>
      <c r="C135" s="21"/>
      <c r="D135" s="22"/>
      <c r="F135" s="43"/>
      <c r="H135" s="43"/>
      <c r="O135" s="256"/>
      <c r="P135" s="21"/>
      <c r="Q135" s="21"/>
      <c r="S135" s="21"/>
    </row>
    <row r="136" spans="1:19" s="3" customFormat="1" x14ac:dyDescent="0.25">
      <c r="A136" s="21"/>
      <c r="C136" s="21"/>
      <c r="D136" s="22"/>
      <c r="F136" s="43"/>
      <c r="H136" s="43"/>
      <c r="O136" s="256"/>
      <c r="P136" s="21"/>
      <c r="Q136" s="21"/>
      <c r="S136" s="21"/>
    </row>
    <row r="137" spans="1:19" s="3" customFormat="1" x14ac:dyDescent="0.25">
      <c r="A137" s="21"/>
      <c r="C137" s="21"/>
      <c r="D137" s="22"/>
      <c r="F137" s="43"/>
      <c r="H137" s="43"/>
      <c r="O137" s="256"/>
      <c r="P137" s="21"/>
      <c r="Q137" s="21"/>
      <c r="S137" s="21"/>
    </row>
    <row r="138" spans="1:19" s="3" customFormat="1" x14ac:dyDescent="0.25">
      <c r="A138" s="21"/>
      <c r="C138" s="21"/>
      <c r="D138" s="22"/>
      <c r="F138" s="43"/>
      <c r="H138" s="43"/>
      <c r="O138" s="256"/>
      <c r="P138" s="21"/>
      <c r="Q138" s="21"/>
      <c r="S138" s="21"/>
    </row>
    <row r="139" spans="1:19" s="3" customFormat="1" x14ac:dyDescent="0.25">
      <c r="A139" s="21"/>
      <c r="C139" s="21"/>
      <c r="D139" s="22"/>
      <c r="F139" s="43"/>
      <c r="H139" s="43"/>
      <c r="O139" s="256"/>
      <c r="P139" s="21"/>
      <c r="Q139" s="21"/>
      <c r="S139" s="21"/>
    </row>
    <row r="140" spans="1:19" s="3" customFormat="1" x14ac:dyDescent="0.25">
      <c r="A140" s="21"/>
      <c r="C140" s="21"/>
      <c r="D140" s="22"/>
      <c r="F140" s="43"/>
      <c r="H140" s="43"/>
      <c r="O140" s="256"/>
      <c r="P140" s="21"/>
      <c r="Q140" s="21"/>
      <c r="S140" s="21"/>
    </row>
    <row r="141" spans="1:19" s="3" customFormat="1" x14ac:dyDescent="0.25">
      <c r="A141" s="21"/>
      <c r="C141" s="21"/>
      <c r="D141" s="22"/>
      <c r="F141" s="43"/>
      <c r="H141" s="43"/>
      <c r="O141" s="256"/>
      <c r="P141" s="21"/>
      <c r="Q141" s="21"/>
      <c r="S141" s="21"/>
    </row>
    <row r="142" spans="1:19" s="3" customFormat="1" x14ac:dyDescent="0.25">
      <c r="A142" s="21"/>
      <c r="C142" s="21"/>
      <c r="D142" s="22"/>
      <c r="F142" s="43"/>
      <c r="H142" s="43"/>
      <c r="O142" s="256"/>
      <c r="P142" s="21"/>
      <c r="Q142" s="21"/>
      <c r="S142" s="21"/>
    </row>
    <row r="143" spans="1:19" s="3" customFormat="1" x14ac:dyDescent="0.25">
      <c r="A143" s="21"/>
      <c r="C143" s="21"/>
      <c r="D143" s="22"/>
      <c r="F143" s="43"/>
      <c r="H143" s="43"/>
      <c r="O143" s="256"/>
      <c r="P143" s="21"/>
      <c r="Q143" s="21"/>
      <c r="S143" s="21"/>
    </row>
    <row r="144" spans="1:19" s="3" customFormat="1" x14ac:dyDescent="0.25">
      <c r="A144" s="21"/>
      <c r="C144" s="21"/>
      <c r="D144" s="22"/>
      <c r="F144" s="43"/>
      <c r="H144" s="43"/>
      <c r="O144" s="256"/>
      <c r="P144" s="21"/>
      <c r="Q144" s="21"/>
      <c r="S144" s="21"/>
    </row>
    <row r="145" spans="1:19" s="3" customFormat="1" x14ac:dyDescent="0.25">
      <c r="A145" s="21"/>
      <c r="C145" s="21"/>
      <c r="D145" s="22"/>
      <c r="F145" s="43"/>
      <c r="H145" s="43"/>
      <c r="O145" s="256"/>
      <c r="P145" s="21"/>
      <c r="Q145" s="21"/>
      <c r="S145" s="21"/>
    </row>
    <row r="146" spans="1:19" s="3" customFormat="1" x14ac:dyDescent="0.25">
      <c r="A146" s="21"/>
      <c r="C146" s="21"/>
      <c r="D146" s="22"/>
      <c r="F146" s="43"/>
      <c r="H146" s="43"/>
      <c r="O146" s="256"/>
      <c r="P146" s="21"/>
      <c r="Q146" s="21"/>
      <c r="S146" s="21"/>
    </row>
    <row r="147" spans="1:19" s="3" customFormat="1" x14ac:dyDescent="0.25">
      <c r="A147" s="21"/>
      <c r="C147" s="21"/>
      <c r="D147" s="22"/>
      <c r="F147" s="43"/>
      <c r="H147" s="43"/>
      <c r="O147" s="256"/>
      <c r="P147" s="21"/>
      <c r="Q147" s="21"/>
      <c r="S147" s="21"/>
    </row>
    <row r="148" spans="1:19" s="3" customFormat="1" x14ac:dyDescent="0.25">
      <c r="A148" s="21"/>
      <c r="C148" s="21"/>
      <c r="D148" s="22"/>
      <c r="F148" s="43"/>
      <c r="H148" s="43"/>
      <c r="O148" s="256"/>
      <c r="P148" s="21"/>
      <c r="Q148" s="21"/>
      <c r="S148" s="21"/>
    </row>
    <row r="149" spans="1:19" s="3" customFormat="1" x14ac:dyDescent="0.25">
      <c r="A149" s="21"/>
      <c r="C149" s="21"/>
      <c r="D149" s="22"/>
      <c r="F149" s="43"/>
      <c r="H149" s="43"/>
      <c r="O149" s="256"/>
      <c r="P149" s="21"/>
      <c r="Q149" s="21"/>
      <c r="S149" s="21"/>
    </row>
    <row r="150" spans="1:19" s="3" customFormat="1" x14ac:dyDescent="0.25">
      <c r="A150" s="21"/>
      <c r="C150" s="21"/>
      <c r="D150" s="22"/>
      <c r="F150" s="43"/>
      <c r="H150" s="43"/>
      <c r="O150" s="256"/>
      <c r="P150" s="21"/>
      <c r="Q150" s="21"/>
      <c r="S150" s="21"/>
    </row>
    <row r="151" spans="1:19" s="3" customFormat="1" x14ac:dyDescent="0.25">
      <c r="A151" s="21"/>
      <c r="C151" s="21"/>
      <c r="D151" s="22"/>
      <c r="F151" s="43"/>
      <c r="H151" s="43"/>
      <c r="O151" s="256"/>
      <c r="P151" s="21"/>
      <c r="Q151" s="21"/>
      <c r="S151" s="21"/>
    </row>
    <row r="152" spans="1:19" s="3" customFormat="1" x14ac:dyDescent="0.25">
      <c r="A152" s="21"/>
      <c r="C152" s="21"/>
      <c r="D152" s="22"/>
      <c r="F152" s="43"/>
      <c r="H152" s="43"/>
      <c r="O152" s="256"/>
      <c r="P152" s="21"/>
      <c r="Q152" s="21"/>
      <c r="S152" s="21"/>
    </row>
    <row r="153" spans="1:19" s="3" customFormat="1" x14ac:dyDescent="0.25">
      <c r="A153" s="21"/>
      <c r="C153" s="21"/>
      <c r="D153" s="22"/>
      <c r="F153" s="43"/>
      <c r="H153" s="43"/>
      <c r="O153" s="256"/>
      <c r="P153" s="21"/>
      <c r="Q153" s="21"/>
      <c r="S153" s="21"/>
    </row>
    <row r="154" spans="1:19" s="3" customFormat="1" x14ac:dyDescent="0.25">
      <c r="A154" s="21"/>
      <c r="C154" s="21"/>
      <c r="D154" s="22"/>
      <c r="F154" s="43"/>
      <c r="H154" s="43"/>
      <c r="O154" s="256"/>
      <c r="P154" s="21"/>
      <c r="Q154" s="21"/>
      <c r="S154" s="21"/>
    </row>
    <row r="155" spans="1:19" s="3" customFormat="1" x14ac:dyDescent="0.25">
      <c r="A155" s="21"/>
      <c r="C155" s="21"/>
      <c r="D155" s="22"/>
      <c r="F155" s="43"/>
      <c r="H155" s="43"/>
      <c r="O155" s="256"/>
      <c r="P155" s="21"/>
      <c r="Q155" s="21"/>
      <c r="S155" s="21"/>
    </row>
    <row r="156" spans="1:19" s="3" customFormat="1" x14ac:dyDescent="0.25">
      <c r="A156" s="21"/>
      <c r="C156" s="21"/>
      <c r="D156" s="22"/>
      <c r="F156" s="43"/>
      <c r="H156" s="43"/>
      <c r="O156" s="256"/>
      <c r="P156" s="21"/>
      <c r="Q156" s="21"/>
      <c r="S156" s="21"/>
    </row>
    <row r="157" spans="1:19" s="3" customFormat="1" x14ac:dyDescent="0.25">
      <c r="A157" s="21"/>
      <c r="C157" s="21"/>
      <c r="D157" s="22"/>
      <c r="F157" s="43"/>
      <c r="H157" s="43"/>
      <c r="O157" s="256"/>
      <c r="P157" s="21"/>
      <c r="Q157" s="21"/>
      <c r="S157" s="21"/>
    </row>
    <row r="158" spans="1:19" s="3" customFormat="1" x14ac:dyDescent="0.25">
      <c r="A158" s="21"/>
      <c r="C158" s="21"/>
      <c r="D158" s="22"/>
      <c r="F158" s="43"/>
      <c r="H158" s="43"/>
      <c r="O158" s="256"/>
      <c r="P158" s="21"/>
      <c r="Q158" s="21"/>
      <c r="S158" s="21"/>
    </row>
    <row r="159" spans="1:19" s="3" customFormat="1" x14ac:dyDescent="0.25">
      <c r="A159" s="21"/>
      <c r="C159" s="21"/>
      <c r="D159" s="22"/>
      <c r="F159" s="43"/>
      <c r="H159" s="43"/>
      <c r="O159" s="256"/>
      <c r="P159" s="21"/>
      <c r="Q159" s="21"/>
      <c r="S159" s="21"/>
    </row>
    <row r="160" spans="1:19" s="3" customFormat="1" x14ac:dyDescent="0.25">
      <c r="A160" s="21"/>
      <c r="C160" s="21"/>
      <c r="D160" s="22"/>
      <c r="F160" s="43"/>
      <c r="H160" s="43"/>
      <c r="O160" s="256"/>
      <c r="P160" s="21"/>
      <c r="Q160" s="21"/>
      <c r="S160" s="21"/>
    </row>
    <row r="161" spans="1:19" s="3" customFormat="1" x14ac:dyDescent="0.25">
      <c r="A161" s="21"/>
      <c r="C161" s="21"/>
      <c r="D161" s="22"/>
      <c r="F161" s="43"/>
      <c r="H161" s="43"/>
      <c r="O161" s="256"/>
      <c r="P161" s="21"/>
      <c r="Q161" s="21"/>
      <c r="S161" s="21"/>
    </row>
    <row r="162" spans="1:19" s="3" customFormat="1" x14ac:dyDescent="0.25">
      <c r="A162" s="21"/>
      <c r="C162" s="21"/>
      <c r="D162" s="22"/>
      <c r="F162" s="43"/>
      <c r="H162" s="43"/>
      <c r="O162" s="256"/>
      <c r="P162" s="21"/>
      <c r="Q162" s="21"/>
      <c r="S162" s="21"/>
    </row>
    <row r="163" spans="1:19" s="3" customFormat="1" x14ac:dyDescent="0.25">
      <c r="A163" s="21"/>
      <c r="C163" s="21"/>
      <c r="D163" s="22"/>
      <c r="F163" s="43"/>
      <c r="H163" s="43"/>
      <c r="O163" s="256"/>
      <c r="P163" s="21"/>
      <c r="Q163" s="21"/>
      <c r="S163" s="21"/>
    </row>
    <row r="164" spans="1:19" s="3" customFormat="1" x14ac:dyDescent="0.25">
      <c r="A164" s="21"/>
      <c r="C164" s="21"/>
      <c r="D164" s="22"/>
      <c r="F164" s="43"/>
      <c r="H164" s="43"/>
      <c r="O164" s="256"/>
      <c r="P164" s="21"/>
      <c r="Q164" s="21"/>
      <c r="S164" s="21"/>
    </row>
    <row r="165" spans="1:19" s="3" customFormat="1" x14ac:dyDescent="0.25">
      <c r="A165" s="21"/>
      <c r="C165" s="21"/>
      <c r="D165" s="22"/>
      <c r="F165" s="43"/>
      <c r="H165" s="43"/>
      <c r="O165" s="256"/>
      <c r="P165" s="21"/>
      <c r="Q165" s="21"/>
      <c r="S165" s="21"/>
    </row>
    <row r="166" spans="1:19" s="3" customFormat="1" x14ac:dyDescent="0.25">
      <c r="A166" s="21"/>
      <c r="C166" s="21"/>
      <c r="D166" s="22"/>
      <c r="F166" s="43"/>
      <c r="H166" s="43"/>
      <c r="O166" s="256"/>
      <c r="P166" s="21"/>
      <c r="Q166" s="21"/>
      <c r="S166" s="21"/>
    </row>
    <row r="167" spans="1:19" s="3" customFormat="1" x14ac:dyDescent="0.25">
      <c r="A167" s="21"/>
      <c r="C167" s="21"/>
      <c r="D167" s="22"/>
      <c r="F167" s="43"/>
      <c r="H167" s="43"/>
      <c r="O167" s="256"/>
      <c r="P167" s="21"/>
      <c r="Q167" s="21"/>
      <c r="S167" s="21"/>
    </row>
    <row r="168" spans="1:19" s="3" customFormat="1" x14ac:dyDescent="0.25">
      <c r="A168" s="21"/>
      <c r="C168" s="21"/>
      <c r="D168" s="22"/>
      <c r="F168" s="43"/>
      <c r="H168" s="43"/>
      <c r="O168" s="256"/>
      <c r="P168" s="21"/>
      <c r="Q168" s="21"/>
      <c r="S168" s="21"/>
    </row>
    <row r="169" spans="1:19" s="3" customFormat="1" x14ac:dyDescent="0.25">
      <c r="A169" s="21"/>
      <c r="C169" s="21"/>
      <c r="D169" s="22"/>
      <c r="F169" s="43"/>
      <c r="H169" s="43"/>
      <c r="O169" s="256"/>
      <c r="P169" s="21"/>
      <c r="Q169" s="21"/>
      <c r="S169" s="21"/>
    </row>
    <row r="170" spans="1:19" s="3" customFormat="1" x14ac:dyDescent="0.25">
      <c r="A170" s="21"/>
      <c r="C170" s="21"/>
      <c r="D170" s="22"/>
      <c r="F170" s="43"/>
      <c r="H170" s="43"/>
      <c r="O170" s="256"/>
      <c r="P170" s="21"/>
      <c r="Q170" s="21"/>
      <c r="S170" s="21"/>
    </row>
    <row r="171" spans="1:19" s="3" customFormat="1" x14ac:dyDescent="0.25">
      <c r="A171" s="21"/>
      <c r="C171" s="21"/>
      <c r="D171" s="22"/>
      <c r="F171" s="43"/>
      <c r="H171" s="43"/>
      <c r="O171" s="256"/>
      <c r="P171" s="21"/>
      <c r="Q171" s="21"/>
      <c r="S171" s="21"/>
    </row>
    <row r="172" spans="1:19" s="3" customFormat="1" x14ac:dyDescent="0.25">
      <c r="A172" s="21"/>
      <c r="C172" s="21"/>
      <c r="D172" s="22"/>
      <c r="F172" s="43"/>
      <c r="H172" s="43"/>
      <c r="O172" s="256"/>
      <c r="P172" s="21"/>
      <c r="Q172" s="21"/>
      <c r="S172" s="21"/>
    </row>
    <row r="173" spans="1:19" s="3" customFormat="1" x14ac:dyDescent="0.25">
      <c r="A173" s="21"/>
      <c r="C173" s="21"/>
      <c r="D173" s="22"/>
      <c r="F173" s="43"/>
      <c r="H173" s="43"/>
      <c r="O173" s="256"/>
      <c r="P173" s="21"/>
      <c r="Q173" s="21"/>
      <c r="S173" s="21"/>
    </row>
    <row r="174" spans="1:19" s="3" customFormat="1" x14ac:dyDescent="0.25">
      <c r="A174" s="21"/>
      <c r="C174" s="21"/>
      <c r="D174" s="22"/>
      <c r="F174" s="43"/>
      <c r="H174" s="43"/>
      <c r="O174" s="256"/>
      <c r="P174" s="21"/>
      <c r="Q174" s="21"/>
      <c r="S174" s="21"/>
    </row>
    <row r="175" spans="1:19" s="3" customFormat="1" x14ac:dyDescent="0.25">
      <c r="A175" s="21"/>
      <c r="C175" s="21"/>
      <c r="D175" s="22"/>
      <c r="F175" s="43"/>
      <c r="H175" s="43"/>
      <c r="O175" s="256"/>
      <c r="P175" s="21"/>
      <c r="Q175" s="21"/>
      <c r="S175" s="21"/>
    </row>
    <row r="176" spans="1:19" s="3" customFormat="1" x14ac:dyDescent="0.25">
      <c r="A176" s="21"/>
      <c r="C176" s="21"/>
      <c r="D176" s="22"/>
      <c r="F176" s="43"/>
      <c r="H176" s="43"/>
      <c r="O176" s="256"/>
      <c r="P176" s="21"/>
      <c r="Q176" s="21"/>
      <c r="S176" s="21"/>
    </row>
    <row r="177" spans="1:19" s="3" customFormat="1" x14ac:dyDescent="0.25">
      <c r="A177" s="21"/>
      <c r="C177" s="21"/>
      <c r="D177" s="22"/>
      <c r="F177" s="43"/>
      <c r="H177" s="43"/>
      <c r="O177" s="256"/>
      <c r="P177" s="21"/>
      <c r="Q177" s="21"/>
      <c r="S177" s="21"/>
    </row>
    <row r="178" spans="1:19" s="3" customFormat="1" x14ac:dyDescent="0.25">
      <c r="A178" s="21"/>
      <c r="C178" s="21"/>
      <c r="D178" s="22"/>
      <c r="F178" s="43"/>
      <c r="H178" s="43"/>
      <c r="O178" s="256"/>
      <c r="P178" s="21"/>
      <c r="Q178" s="21"/>
      <c r="S178" s="21"/>
    </row>
    <row r="179" spans="1:19" s="3" customFormat="1" x14ac:dyDescent="0.25">
      <c r="A179" s="21"/>
      <c r="C179" s="21"/>
      <c r="D179" s="22"/>
      <c r="F179" s="43"/>
      <c r="H179" s="43"/>
      <c r="O179" s="256"/>
      <c r="P179" s="21"/>
      <c r="Q179" s="21"/>
      <c r="S179" s="21"/>
    </row>
    <row r="180" spans="1:19" s="3" customFormat="1" x14ac:dyDescent="0.25">
      <c r="A180" s="21"/>
      <c r="C180" s="21"/>
      <c r="D180" s="22"/>
      <c r="F180" s="43"/>
      <c r="H180" s="43"/>
      <c r="O180" s="256"/>
      <c r="P180" s="21"/>
      <c r="Q180" s="21"/>
      <c r="S180" s="21"/>
    </row>
    <row r="181" spans="1:19" s="3" customFormat="1" x14ac:dyDescent="0.25">
      <c r="A181" s="21"/>
      <c r="C181" s="21"/>
      <c r="D181" s="22"/>
      <c r="F181" s="43"/>
      <c r="H181" s="43"/>
      <c r="O181" s="256"/>
      <c r="P181" s="21"/>
      <c r="Q181" s="21"/>
      <c r="S181" s="21"/>
    </row>
    <row r="182" spans="1:19" s="3" customFormat="1" x14ac:dyDescent="0.25">
      <c r="A182" s="21"/>
      <c r="C182" s="21"/>
      <c r="D182" s="22"/>
      <c r="F182" s="43"/>
      <c r="H182" s="43"/>
      <c r="O182" s="256"/>
      <c r="P182" s="21"/>
      <c r="Q182" s="21"/>
      <c r="S182" s="21"/>
    </row>
    <row r="183" spans="1:19" s="3" customFormat="1" x14ac:dyDescent="0.25">
      <c r="A183" s="21"/>
      <c r="C183" s="21"/>
      <c r="D183" s="22"/>
      <c r="F183" s="43"/>
      <c r="H183" s="43"/>
      <c r="O183" s="256"/>
      <c r="P183" s="21"/>
      <c r="Q183" s="21"/>
      <c r="S183" s="21"/>
    </row>
    <row r="184" spans="1:19" s="3" customFormat="1" x14ac:dyDescent="0.25">
      <c r="A184" s="21"/>
      <c r="C184" s="21"/>
      <c r="D184" s="22"/>
      <c r="F184" s="43"/>
      <c r="H184" s="43"/>
      <c r="O184" s="256"/>
      <c r="P184" s="21"/>
      <c r="Q184" s="21"/>
      <c r="S184" s="21"/>
    </row>
    <row r="185" spans="1:19" s="3" customFormat="1" x14ac:dyDescent="0.25">
      <c r="A185" s="21"/>
      <c r="C185" s="21"/>
      <c r="D185" s="22"/>
      <c r="F185" s="43"/>
      <c r="H185" s="43"/>
      <c r="O185" s="256"/>
      <c r="P185" s="21"/>
      <c r="Q185" s="21"/>
      <c r="S185" s="21"/>
    </row>
    <row r="186" spans="1:19" s="3" customFormat="1" x14ac:dyDescent="0.25">
      <c r="A186" s="21"/>
      <c r="C186" s="21"/>
      <c r="D186" s="22"/>
      <c r="F186" s="43"/>
      <c r="H186" s="43"/>
      <c r="O186" s="256"/>
      <c r="P186" s="21"/>
      <c r="Q186" s="21"/>
      <c r="S186" s="21"/>
    </row>
    <row r="187" spans="1:19" s="3" customFormat="1" x14ac:dyDescent="0.25">
      <c r="A187" s="21"/>
      <c r="C187" s="21"/>
      <c r="D187" s="22"/>
      <c r="F187" s="43"/>
      <c r="H187" s="43"/>
      <c r="O187" s="256"/>
      <c r="P187" s="21"/>
      <c r="Q187" s="21"/>
      <c r="S187" s="21"/>
    </row>
    <row r="188" spans="1:19" s="3" customFormat="1" x14ac:dyDescent="0.25">
      <c r="A188" s="21"/>
      <c r="C188" s="21"/>
      <c r="D188" s="22"/>
      <c r="F188" s="43"/>
      <c r="H188" s="43"/>
      <c r="O188" s="256"/>
      <c r="P188" s="21"/>
      <c r="Q188" s="21"/>
      <c r="S188" s="21"/>
    </row>
    <row r="189" spans="1:19" s="3" customFormat="1" x14ac:dyDescent="0.25">
      <c r="A189" s="21"/>
      <c r="C189" s="21"/>
      <c r="D189" s="22"/>
      <c r="F189" s="43"/>
      <c r="H189" s="43"/>
      <c r="O189" s="256"/>
      <c r="P189" s="21"/>
      <c r="Q189" s="21"/>
      <c r="S189" s="21"/>
    </row>
    <row r="190" spans="1:19" s="3" customFormat="1" x14ac:dyDescent="0.25">
      <c r="A190" s="21"/>
      <c r="C190" s="21"/>
      <c r="D190" s="22"/>
      <c r="F190" s="43"/>
      <c r="H190" s="43"/>
      <c r="O190" s="256"/>
      <c r="P190" s="21"/>
      <c r="Q190" s="21"/>
      <c r="S190" s="21"/>
    </row>
    <row r="191" spans="1:19" s="3" customFormat="1" x14ac:dyDescent="0.25">
      <c r="A191" s="21"/>
      <c r="C191" s="21"/>
      <c r="D191" s="22"/>
      <c r="F191" s="43"/>
      <c r="H191" s="43"/>
      <c r="O191" s="256"/>
      <c r="P191" s="21"/>
      <c r="Q191" s="21"/>
      <c r="S191" s="21"/>
    </row>
    <row r="192" spans="1:19" s="3" customFormat="1" x14ac:dyDescent="0.25">
      <c r="A192" s="21"/>
      <c r="C192" s="21"/>
      <c r="D192" s="22"/>
      <c r="F192" s="43"/>
      <c r="H192" s="43"/>
      <c r="O192" s="256"/>
      <c r="P192" s="21"/>
      <c r="Q192" s="21"/>
      <c r="S192" s="21"/>
    </row>
    <row r="193" spans="1:19" s="3" customFormat="1" x14ac:dyDescent="0.25">
      <c r="A193" s="21"/>
      <c r="C193" s="21"/>
      <c r="D193" s="22"/>
      <c r="F193" s="43"/>
      <c r="H193" s="43"/>
      <c r="O193" s="256"/>
      <c r="P193" s="21"/>
      <c r="Q193" s="21"/>
      <c r="S193" s="21"/>
    </row>
    <row r="194" spans="1:19" s="3" customFormat="1" x14ac:dyDescent="0.25">
      <c r="A194" s="21"/>
      <c r="C194" s="21"/>
      <c r="D194" s="22"/>
      <c r="F194" s="43"/>
      <c r="H194" s="43"/>
      <c r="O194" s="256"/>
      <c r="P194" s="21"/>
      <c r="Q194" s="21"/>
      <c r="S194" s="21"/>
    </row>
    <row r="195" spans="1:19" s="3" customFormat="1" x14ac:dyDescent="0.25">
      <c r="A195" s="21"/>
      <c r="C195" s="21"/>
      <c r="D195" s="22"/>
      <c r="F195" s="43"/>
      <c r="H195" s="43"/>
      <c r="O195" s="256"/>
      <c r="P195" s="21"/>
      <c r="Q195" s="21"/>
      <c r="S195" s="21"/>
    </row>
    <row r="196" spans="1:19" s="3" customFormat="1" x14ac:dyDescent="0.25">
      <c r="A196" s="21"/>
      <c r="C196" s="21"/>
      <c r="D196" s="22"/>
      <c r="F196" s="43"/>
      <c r="H196" s="43"/>
      <c r="O196" s="256"/>
      <c r="P196" s="21"/>
      <c r="Q196" s="21"/>
      <c r="S196" s="21"/>
    </row>
    <row r="197" spans="1:19" s="3" customFormat="1" x14ac:dyDescent="0.25">
      <c r="A197" s="21"/>
      <c r="C197" s="21"/>
      <c r="D197" s="22"/>
      <c r="F197" s="43"/>
      <c r="H197" s="43"/>
      <c r="O197" s="256"/>
      <c r="P197" s="21"/>
      <c r="Q197" s="21"/>
      <c r="S197" s="21"/>
    </row>
    <row r="198" spans="1:19" s="3" customFormat="1" x14ac:dyDescent="0.25">
      <c r="A198" s="21"/>
      <c r="C198" s="21"/>
      <c r="D198" s="22"/>
      <c r="F198" s="43"/>
      <c r="H198" s="43"/>
      <c r="O198" s="256"/>
      <c r="P198" s="21"/>
      <c r="Q198" s="21"/>
      <c r="S198" s="21"/>
    </row>
    <row r="199" spans="1:19" s="3" customFormat="1" x14ac:dyDescent="0.25">
      <c r="A199" s="21"/>
      <c r="C199" s="21"/>
      <c r="D199" s="22"/>
      <c r="F199" s="43"/>
      <c r="H199" s="43"/>
      <c r="O199" s="256"/>
      <c r="P199" s="21"/>
      <c r="Q199" s="21"/>
      <c r="S199" s="21"/>
    </row>
    <row r="200" spans="1:19" s="3" customFormat="1" x14ac:dyDescent="0.25">
      <c r="A200" s="21"/>
      <c r="C200" s="21"/>
      <c r="D200" s="22"/>
      <c r="F200" s="43"/>
      <c r="H200" s="43"/>
      <c r="O200" s="256"/>
      <c r="P200" s="21"/>
      <c r="Q200" s="21"/>
      <c r="S200" s="21"/>
    </row>
    <row r="201" spans="1:19" s="3" customFormat="1" x14ac:dyDescent="0.25">
      <c r="A201" s="21"/>
      <c r="C201" s="21"/>
      <c r="D201" s="22"/>
      <c r="F201" s="43"/>
      <c r="H201" s="43"/>
      <c r="O201" s="256"/>
      <c r="P201" s="21"/>
      <c r="Q201" s="21"/>
      <c r="S201" s="21"/>
    </row>
    <row r="202" spans="1:19" s="3" customFormat="1" x14ac:dyDescent="0.25">
      <c r="A202" s="21"/>
      <c r="C202" s="21"/>
      <c r="D202" s="22"/>
      <c r="F202" s="43"/>
      <c r="H202" s="43"/>
      <c r="O202" s="256"/>
      <c r="P202" s="21"/>
      <c r="Q202" s="21"/>
      <c r="S202" s="21"/>
    </row>
    <row r="203" spans="1:19" s="3" customFormat="1" x14ac:dyDescent="0.25">
      <c r="A203" s="21"/>
      <c r="C203" s="21"/>
      <c r="D203" s="22"/>
      <c r="F203" s="43"/>
      <c r="H203" s="43"/>
      <c r="O203" s="256"/>
      <c r="P203" s="21"/>
      <c r="Q203" s="21"/>
      <c r="S203" s="21"/>
    </row>
    <row r="204" spans="1:19" s="3" customFormat="1" x14ac:dyDescent="0.25">
      <c r="A204" s="21"/>
      <c r="C204" s="21"/>
      <c r="D204" s="22"/>
      <c r="F204" s="43"/>
      <c r="H204" s="43"/>
      <c r="O204" s="256"/>
      <c r="P204" s="21"/>
      <c r="Q204" s="21"/>
      <c r="S204" s="21"/>
    </row>
    <row r="205" spans="1:19" s="3" customFormat="1" x14ac:dyDescent="0.25">
      <c r="A205" s="21"/>
      <c r="C205" s="21"/>
      <c r="D205" s="22"/>
      <c r="F205" s="43"/>
      <c r="H205" s="43"/>
      <c r="O205" s="256"/>
      <c r="P205" s="21"/>
      <c r="Q205" s="21"/>
      <c r="S205" s="21"/>
    </row>
    <row r="206" spans="1:19" s="3" customFormat="1" x14ac:dyDescent="0.25">
      <c r="A206" s="21"/>
      <c r="C206" s="21"/>
      <c r="D206" s="22"/>
      <c r="F206" s="43"/>
      <c r="H206" s="43"/>
      <c r="O206" s="256"/>
      <c r="P206" s="21"/>
      <c r="Q206" s="21"/>
      <c r="S206" s="21"/>
    </row>
    <row r="207" spans="1:19" s="3" customFormat="1" x14ac:dyDescent="0.25">
      <c r="A207" s="21"/>
      <c r="C207" s="21"/>
      <c r="D207" s="22"/>
      <c r="F207" s="43"/>
      <c r="H207" s="43"/>
      <c r="O207" s="256"/>
      <c r="P207" s="21"/>
      <c r="Q207" s="21"/>
      <c r="S207" s="21"/>
    </row>
    <row r="208" spans="1:19" s="3" customFormat="1" x14ac:dyDescent="0.25">
      <c r="A208" s="21"/>
      <c r="C208" s="21"/>
      <c r="D208" s="22"/>
      <c r="F208" s="43"/>
      <c r="H208" s="43"/>
      <c r="O208" s="256"/>
      <c r="P208" s="21"/>
      <c r="Q208" s="21"/>
      <c r="S208" s="21"/>
    </row>
    <row r="209" spans="1:19" s="3" customFormat="1" x14ac:dyDescent="0.25">
      <c r="A209" s="21"/>
      <c r="C209" s="21"/>
      <c r="D209" s="22"/>
      <c r="F209" s="43"/>
      <c r="H209" s="43"/>
      <c r="O209" s="256"/>
      <c r="P209" s="21"/>
      <c r="Q209" s="21"/>
      <c r="S209" s="21"/>
    </row>
    <row r="210" spans="1:19" s="3" customFormat="1" x14ac:dyDescent="0.25">
      <c r="A210" s="21"/>
      <c r="C210" s="21"/>
      <c r="D210" s="22"/>
      <c r="F210" s="43"/>
      <c r="H210" s="43"/>
      <c r="O210" s="256"/>
      <c r="P210" s="21"/>
      <c r="Q210" s="21"/>
      <c r="S210" s="21"/>
    </row>
    <row r="211" spans="1:19" s="3" customFormat="1" x14ac:dyDescent="0.25">
      <c r="A211" s="21"/>
      <c r="C211" s="21"/>
      <c r="D211" s="22"/>
      <c r="F211" s="43"/>
      <c r="H211" s="43"/>
      <c r="O211" s="256"/>
      <c r="P211" s="21"/>
      <c r="Q211" s="21"/>
      <c r="S211" s="21"/>
    </row>
    <row r="212" spans="1:19" s="3" customFormat="1" x14ac:dyDescent="0.25">
      <c r="A212" s="21"/>
      <c r="C212" s="21"/>
      <c r="D212" s="22"/>
      <c r="F212" s="43"/>
      <c r="H212" s="43"/>
      <c r="O212" s="256"/>
      <c r="P212" s="21"/>
      <c r="Q212" s="21"/>
      <c r="S212" s="21"/>
    </row>
    <row r="213" spans="1:19" s="3" customFormat="1" x14ac:dyDescent="0.25">
      <c r="A213" s="21"/>
      <c r="C213" s="21"/>
      <c r="D213" s="22"/>
      <c r="F213" s="43"/>
      <c r="H213" s="43"/>
      <c r="O213" s="256"/>
      <c r="P213" s="21"/>
      <c r="Q213" s="21"/>
      <c r="S213" s="21"/>
    </row>
    <row r="214" spans="1:19" s="3" customFormat="1" x14ac:dyDescent="0.25">
      <c r="A214" s="21"/>
      <c r="C214" s="21"/>
      <c r="D214" s="22"/>
      <c r="F214" s="43"/>
      <c r="H214" s="43"/>
      <c r="O214" s="256"/>
      <c r="P214" s="21"/>
      <c r="Q214" s="21"/>
      <c r="S214" s="21"/>
    </row>
    <row r="215" spans="1:19" s="3" customFormat="1" x14ac:dyDescent="0.25">
      <c r="A215" s="21"/>
      <c r="C215" s="21"/>
      <c r="D215" s="22"/>
      <c r="F215" s="43"/>
      <c r="H215" s="43"/>
      <c r="O215" s="256"/>
      <c r="P215" s="21"/>
      <c r="Q215" s="21"/>
      <c r="S215" s="21"/>
    </row>
    <row r="216" spans="1:19" s="3" customFormat="1" x14ac:dyDescent="0.25">
      <c r="A216" s="21"/>
      <c r="C216" s="21"/>
      <c r="D216" s="22"/>
      <c r="F216" s="43"/>
      <c r="H216" s="43"/>
      <c r="O216" s="256"/>
      <c r="P216" s="21"/>
      <c r="Q216" s="21"/>
      <c r="S216" s="21"/>
    </row>
    <row r="217" spans="1:19" s="3" customFormat="1" x14ac:dyDescent="0.25">
      <c r="A217" s="21"/>
      <c r="C217" s="21"/>
      <c r="D217" s="22"/>
      <c r="F217" s="43"/>
      <c r="H217" s="43"/>
      <c r="O217" s="256"/>
      <c r="P217" s="21"/>
      <c r="Q217" s="21"/>
      <c r="S217" s="21"/>
    </row>
    <row r="218" spans="1:19" s="3" customFormat="1" x14ac:dyDescent="0.25">
      <c r="A218" s="21"/>
      <c r="C218" s="21"/>
      <c r="D218" s="22"/>
      <c r="F218" s="43"/>
      <c r="H218" s="43"/>
      <c r="O218" s="256"/>
      <c r="P218" s="21"/>
      <c r="Q218" s="21"/>
      <c r="S218" s="21"/>
    </row>
    <row r="219" spans="1:19" s="3" customFormat="1" x14ac:dyDescent="0.25">
      <c r="A219" s="21"/>
      <c r="C219" s="21"/>
      <c r="D219" s="22"/>
      <c r="F219" s="43"/>
      <c r="H219" s="43"/>
      <c r="O219" s="256"/>
      <c r="P219" s="21"/>
      <c r="Q219" s="21"/>
      <c r="S219" s="21"/>
    </row>
    <row r="220" spans="1:19" s="3" customFormat="1" x14ac:dyDescent="0.25">
      <c r="A220" s="21"/>
      <c r="C220" s="21"/>
      <c r="D220" s="22"/>
      <c r="F220" s="43"/>
      <c r="H220" s="43"/>
      <c r="O220" s="256"/>
      <c r="P220" s="21"/>
      <c r="Q220" s="21"/>
      <c r="S220" s="21"/>
    </row>
    <row r="221" spans="1:19" s="3" customFormat="1" x14ac:dyDescent="0.25">
      <c r="A221" s="21"/>
      <c r="C221" s="21"/>
      <c r="D221" s="22"/>
      <c r="F221" s="43"/>
      <c r="H221" s="43"/>
      <c r="O221" s="256"/>
      <c r="P221" s="21"/>
      <c r="Q221" s="21"/>
      <c r="S221" s="21"/>
    </row>
    <row r="222" spans="1:19" s="3" customFormat="1" x14ac:dyDescent="0.25">
      <c r="A222" s="21"/>
      <c r="C222" s="21"/>
      <c r="D222" s="22"/>
      <c r="F222" s="43"/>
      <c r="H222" s="43"/>
      <c r="O222" s="256"/>
      <c r="P222" s="21"/>
      <c r="Q222" s="21"/>
      <c r="S222" s="21"/>
    </row>
    <row r="223" spans="1:19" s="3" customFormat="1" x14ac:dyDescent="0.25">
      <c r="A223" s="21"/>
      <c r="C223" s="21"/>
      <c r="D223" s="22"/>
      <c r="F223" s="43"/>
      <c r="H223" s="43"/>
      <c r="O223" s="256"/>
      <c r="P223" s="21"/>
      <c r="Q223" s="21"/>
      <c r="S223" s="21"/>
    </row>
    <row r="224" spans="1:19" s="3" customFormat="1" x14ac:dyDescent="0.25">
      <c r="A224" s="21"/>
      <c r="C224" s="21"/>
      <c r="D224" s="22"/>
      <c r="F224" s="43"/>
      <c r="H224" s="43"/>
      <c r="O224" s="256"/>
      <c r="P224" s="21"/>
      <c r="Q224" s="21"/>
      <c r="S224" s="21"/>
    </row>
    <row r="225" spans="1:19" s="3" customFormat="1" x14ac:dyDescent="0.25">
      <c r="A225" s="21"/>
      <c r="C225" s="21"/>
      <c r="D225" s="22"/>
      <c r="F225" s="43"/>
      <c r="H225" s="43"/>
      <c r="O225" s="256"/>
      <c r="P225" s="21"/>
      <c r="Q225" s="21"/>
      <c r="S225" s="21"/>
    </row>
    <row r="226" spans="1:19" s="3" customFormat="1" x14ac:dyDescent="0.25">
      <c r="A226" s="21"/>
      <c r="C226" s="21"/>
      <c r="D226" s="22"/>
      <c r="F226" s="43"/>
      <c r="H226" s="43"/>
      <c r="O226" s="256"/>
      <c r="P226" s="21"/>
      <c r="Q226" s="21"/>
      <c r="S226" s="21"/>
    </row>
    <row r="227" spans="1:19" s="3" customFormat="1" x14ac:dyDescent="0.25">
      <c r="A227" s="21"/>
      <c r="C227" s="21"/>
      <c r="D227" s="22"/>
      <c r="F227" s="43"/>
      <c r="H227" s="43"/>
      <c r="O227" s="256"/>
      <c r="P227" s="21"/>
      <c r="Q227" s="21"/>
      <c r="S227" s="21"/>
    </row>
    <row r="228" spans="1:19" s="3" customFormat="1" x14ac:dyDescent="0.25">
      <c r="A228" s="21"/>
      <c r="C228" s="21"/>
      <c r="D228" s="22"/>
      <c r="F228" s="43"/>
      <c r="H228" s="43"/>
      <c r="O228" s="256"/>
      <c r="P228" s="21"/>
      <c r="Q228" s="21"/>
      <c r="S228" s="21"/>
    </row>
    <row r="229" spans="1:19" s="3" customFormat="1" x14ac:dyDescent="0.25">
      <c r="A229" s="21"/>
      <c r="C229" s="21"/>
      <c r="D229" s="22"/>
      <c r="F229" s="43"/>
      <c r="H229" s="43"/>
      <c r="O229" s="256"/>
      <c r="P229" s="21"/>
      <c r="Q229" s="21"/>
      <c r="S229" s="21"/>
    </row>
    <row r="230" spans="1:19" s="3" customFormat="1" x14ac:dyDescent="0.25">
      <c r="A230" s="21"/>
      <c r="C230" s="21"/>
      <c r="D230" s="22"/>
      <c r="F230" s="43"/>
      <c r="H230" s="43"/>
      <c r="O230" s="256"/>
      <c r="P230" s="21"/>
      <c r="Q230" s="21"/>
      <c r="S230" s="21"/>
    </row>
    <row r="231" spans="1:19" s="3" customFormat="1" x14ac:dyDescent="0.25">
      <c r="A231" s="21"/>
      <c r="C231" s="21"/>
      <c r="D231" s="22"/>
      <c r="F231" s="43"/>
      <c r="H231" s="43"/>
      <c r="O231" s="256"/>
      <c r="P231" s="21"/>
      <c r="Q231" s="21"/>
      <c r="S231" s="21"/>
    </row>
    <row r="232" spans="1:19" s="3" customFormat="1" x14ac:dyDescent="0.25">
      <c r="A232" s="21"/>
      <c r="C232" s="21"/>
      <c r="D232" s="22"/>
      <c r="F232" s="43"/>
      <c r="H232" s="43"/>
      <c r="O232" s="256"/>
      <c r="P232" s="21"/>
      <c r="Q232" s="21"/>
      <c r="S232" s="21"/>
    </row>
    <row r="233" spans="1:19" s="3" customFormat="1" x14ac:dyDescent="0.25">
      <c r="A233" s="21"/>
      <c r="C233" s="21"/>
      <c r="D233" s="22"/>
      <c r="F233" s="43"/>
      <c r="H233" s="43"/>
      <c r="O233" s="256"/>
      <c r="P233" s="21"/>
      <c r="Q233" s="21"/>
      <c r="S233" s="21"/>
    </row>
    <row r="234" spans="1:19" s="3" customFormat="1" x14ac:dyDescent="0.25">
      <c r="A234" s="21"/>
      <c r="C234" s="21"/>
      <c r="D234" s="22"/>
      <c r="F234" s="43"/>
      <c r="H234" s="43"/>
      <c r="O234" s="256"/>
      <c r="P234" s="21"/>
      <c r="Q234" s="21"/>
      <c r="S234" s="21"/>
    </row>
    <row r="235" spans="1:19" s="3" customFormat="1" x14ac:dyDescent="0.25">
      <c r="A235" s="21"/>
      <c r="C235" s="21"/>
      <c r="D235" s="22"/>
      <c r="F235" s="43"/>
      <c r="H235" s="43"/>
      <c r="O235" s="256"/>
      <c r="P235" s="21"/>
      <c r="Q235" s="21"/>
      <c r="S235" s="21"/>
    </row>
    <row r="236" spans="1:19" s="3" customFormat="1" x14ac:dyDescent="0.25">
      <c r="A236" s="21"/>
      <c r="C236" s="21"/>
      <c r="D236" s="22"/>
      <c r="F236" s="43"/>
      <c r="H236" s="43"/>
      <c r="O236" s="256"/>
      <c r="P236" s="21"/>
      <c r="Q236" s="21"/>
      <c r="S236" s="21"/>
    </row>
    <row r="237" spans="1:19" s="3" customFormat="1" x14ac:dyDescent="0.25">
      <c r="A237" s="21"/>
      <c r="C237" s="21"/>
      <c r="D237" s="22"/>
      <c r="F237" s="43"/>
      <c r="H237" s="43"/>
      <c r="O237" s="256"/>
      <c r="P237" s="21"/>
      <c r="Q237" s="21"/>
      <c r="S237" s="21"/>
    </row>
    <row r="238" spans="1:19" s="3" customFormat="1" x14ac:dyDescent="0.25">
      <c r="A238" s="21"/>
      <c r="C238" s="21"/>
      <c r="D238" s="22"/>
      <c r="F238" s="43"/>
      <c r="H238" s="43"/>
      <c r="O238" s="256"/>
      <c r="P238" s="21"/>
      <c r="Q238" s="21"/>
      <c r="S238" s="21"/>
    </row>
    <row r="239" spans="1:19" s="3" customFormat="1" x14ac:dyDescent="0.25">
      <c r="A239" s="21"/>
      <c r="C239" s="21"/>
      <c r="D239" s="22"/>
      <c r="F239" s="43"/>
      <c r="H239" s="43"/>
      <c r="O239" s="256"/>
      <c r="P239" s="21"/>
      <c r="Q239" s="21"/>
      <c r="S239" s="21"/>
    </row>
    <row r="240" spans="1:19" s="3" customFormat="1" x14ac:dyDescent="0.25">
      <c r="A240" s="21"/>
      <c r="C240" s="21"/>
      <c r="D240" s="22"/>
      <c r="F240" s="43"/>
      <c r="H240" s="43"/>
      <c r="O240" s="256"/>
      <c r="P240" s="21"/>
      <c r="Q240" s="21"/>
      <c r="S240" s="21"/>
    </row>
    <row r="241" spans="1:19" s="3" customFormat="1" x14ac:dyDescent="0.25">
      <c r="A241" s="21"/>
      <c r="C241" s="21"/>
      <c r="D241" s="22"/>
      <c r="F241" s="43"/>
      <c r="H241" s="43"/>
      <c r="O241" s="256"/>
      <c r="P241" s="21"/>
      <c r="Q241" s="21"/>
      <c r="S241" s="21"/>
    </row>
    <row r="242" spans="1:19" s="3" customFormat="1" x14ac:dyDescent="0.25">
      <c r="A242" s="21"/>
      <c r="C242" s="21"/>
      <c r="D242" s="22"/>
      <c r="F242" s="43"/>
      <c r="H242" s="43"/>
      <c r="O242" s="256"/>
      <c r="P242" s="21"/>
      <c r="Q242" s="21"/>
      <c r="S242" s="21"/>
    </row>
    <row r="243" spans="1:19" s="3" customFormat="1" x14ac:dyDescent="0.25">
      <c r="A243" s="21"/>
      <c r="C243" s="21"/>
      <c r="D243" s="22"/>
      <c r="F243" s="43"/>
      <c r="H243" s="43"/>
      <c r="O243" s="256"/>
      <c r="P243" s="21"/>
      <c r="Q243" s="21"/>
      <c r="S243" s="21"/>
    </row>
    <row r="244" spans="1:19" s="3" customFormat="1" x14ac:dyDescent="0.25">
      <c r="A244" s="21"/>
      <c r="C244" s="21"/>
      <c r="D244" s="22"/>
      <c r="F244" s="43"/>
      <c r="H244" s="43"/>
      <c r="O244" s="256"/>
      <c r="P244" s="21"/>
      <c r="Q244" s="21"/>
      <c r="S244" s="21"/>
    </row>
    <row r="245" spans="1:19" s="3" customFormat="1" x14ac:dyDescent="0.25">
      <c r="A245" s="21"/>
      <c r="C245" s="21"/>
      <c r="D245" s="22"/>
      <c r="F245" s="43"/>
      <c r="H245" s="43"/>
      <c r="O245" s="256"/>
      <c r="P245" s="21"/>
      <c r="Q245" s="21"/>
      <c r="S245" s="21"/>
    </row>
    <row r="246" spans="1:19" s="3" customFormat="1" x14ac:dyDescent="0.25">
      <c r="A246" s="21"/>
      <c r="C246" s="21"/>
      <c r="D246" s="22"/>
      <c r="F246" s="43"/>
      <c r="H246" s="43"/>
      <c r="O246" s="256"/>
      <c r="P246" s="21"/>
      <c r="Q246" s="21"/>
      <c r="S246" s="21"/>
    </row>
    <row r="247" spans="1:19" s="3" customFormat="1" x14ac:dyDescent="0.25">
      <c r="A247" s="21"/>
      <c r="C247" s="21"/>
      <c r="D247" s="22"/>
      <c r="F247" s="43"/>
      <c r="H247" s="43"/>
      <c r="O247" s="256"/>
      <c r="P247" s="21"/>
      <c r="Q247" s="21"/>
      <c r="S247" s="21"/>
    </row>
    <row r="248" spans="1:19" s="3" customFormat="1" x14ac:dyDescent="0.25">
      <c r="A248" s="21"/>
      <c r="C248" s="21"/>
      <c r="D248" s="22"/>
      <c r="F248" s="43"/>
      <c r="H248" s="43"/>
      <c r="O248" s="256"/>
      <c r="P248" s="21"/>
      <c r="Q248" s="21"/>
      <c r="S248" s="21"/>
    </row>
    <row r="249" spans="1:19" s="3" customFormat="1" x14ac:dyDescent="0.25">
      <c r="A249" s="21"/>
      <c r="C249" s="21"/>
      <c r="D249" s="22"/>
      <c r="F249" s="43"/>
      <c r="H249" s="43"/>
      <c r="O249" s="256"/>
      <c r="P249" s="21"/>
      <c r="Q249" s="21"/>
      <c r="S249" s="21"/>
    </row>
    <row r="250" spans="1:19" s="3" customFormat="1" x14ac:dyDescent="0.25">
      <c r="A250" s="21"/>
      <c r="C250" s="21"/>
      <c r="D250" s="22"/>
      <c r="F250" s="43"/>
      <c r="H250" s="43"/>
      <c r="O250" s="256"/>
      <c r="P250" s="21"/>
      <c r="Q250" s="21"/>
      <c r="S250" s="21"/>
    </row>
    <row r="251" spans="1:19" s="3" customFormat="1" x14ac:dyDescent="0.25">
      <c r="A251" s="21"/>
      <c r="C251" s="21"/>
      <c r="D251" s="22"/>
      <c r="F251" s="43"/>
      <c r="H251" s="43"/>
      <c r="O251" s="256"/>
      <c r="P251" s="21"/>
      <c r="Q251" s="21"/>
      <c r="S251" s="21"/>
    </row>
    <row r="252" spans="1:19" s="3" customFormat="1" x14ac:dyDescent="0.25">
      <c r="A252" s="21"/>
      <c r="C252" s="21"/>
      <c r="D252" s="22"/>
      <c r="F252" s="43"/>
      <c r="H252" s="43"/>
      <c r="O252" s="256"/>
      <c r="P252" s="21"/>
      <c r="Q252" s="21"/>
      <c r="S252" s="21"/>
    </row>
    <row r="253" spans="1:19" s="3" customFormat="1" x14ac:dyDescent="0.25">
      <c r="A253" s="21"/>
      <c r="C253" s="21"/>
      <c r="D253" s="22"/>
      <c r="F253" s="43"/>
      <c r="H253" s="43"/>
      <c r="O253" s="256"/>
      <c r="P253" s="21"/>
      <c r="Q253" s="21"/>
      <c r="S253" s="21"/>
    </row>
    <row r="254" spans="1:19" s="3" customFormat="1" x14ac:dyDescent="0.25">
      <c r="A254" s="21"/>
      <c r="C254" s="21"/>
      <c r="D254" s="22"/>
      <c r="F254" s="43"/>
      <c r="H254" s="43"/>
      <c r="O254" s="256"/>
      <c r="P254" s="21"/>
      <c r="Q254" s="21"/>
      <c r="S254" s="21"/>
    </row>
    <row r="255" spans="1:19" s="3" customFormat="1" x14ac:dyDescent="0.25">
      <c r="A255" s="21"/>
      <c r="C255" s="21"/>
      <c r="D255" s="22"/>
      <c r="F255" s="43"/>
      <c r="H255" s="43"/>
      <c r="O255" s="256"/>
      <c r="P255" s="21"/>
      <c r="Q255" s="21"/>
      <c r="S255" s="21"/>
    </row>
    <row r="256" spans="1:19" s="3" customFormat="1" x14ac:dyDescent="0.25">
      <c r="A256" s="21"/>
      <c r="C256" s="21"/>
      <c r="D256" s="22"/>
      <c r="F256" s="43"/>
      <c r="H256" s="43"/>
      <c r="O256" s="256"/>
      <c r="P256" s="21"/>
      <c r="Q256" s="21"/>
      <c r="S256" s="21"/>
    </row>
    <row r="257" spans="1:19" s="3" customFormat="1" x14ac:dyDescent="0.25">
      <c r="A257" s="21"/>
      <c r="C257" s="21"/>
      <c r="D257" s="22"/>
      <c r="F257" s="43"/>
      <c r="H257" s="43"/>
      <c r="O257" s="256"/>
      <c r="P257" s="21"/>
      <c r="Q257" s="21"/>
      <c r="S257" s="21"/>
    </row>
    <row r="258" spans="1:19" s="3" customFormat="1" x14ac:dyDescent="0.25">
      <c r="A258" s="21"/>
      <c r="C258" s="21"/>
      <c r="D258" s="22"/>
      <c r="F258" s="43"/>
      <c r="H258" s="43"/>
      <c r="O258" s="256"/>
      <c r="P258" s="21"/>
      <c r="Q258" s="21"/>
      <c r="S258" s="21"/>
    </row>
    <row r="259" spans="1:19" s="3" customFormat="1" x14ac:dyDescent="0.25">
      <c r="A259" s="21"/>
      <c r="C259" s="21"/>
      <c r="D259" s="22"/>
      <c r="F259" s="43"/>
      <c r="H259" s="43"/>
      <c r="O259" s="256"/>
      <c r="P259" s="21"/>
      <c r="Q259" s="21"/>
      <c r="S259" s="21"/>
    </row>
    <row r="260" spans="1:19" s="3" customFormat="1" x14ac:dyDescent="0.25">
      <c r="A260" s="21"/>
      <c r="C260" s="21"/>
      <c r="D260" s="22"/>
      <c r="F260" s="43"/>
      <c r="H260" s="43"/>
      <c r="O260" s="256"/>
      <c r="P260" s="21"/>
      <c r="Q260" s="21"/>
      <c r="S260" s="21"/>
    </row>
    <row r="261" spans="1:19" s="3" customFormat="1" x14ac:dyDescent="0.25">
      <c r="A261" s="21"/>
      <c r="C261" s="21"/>
      <c r="D261" s="22"/>
      <c r="F261" s="43"/>
      <c r="H261" s="43"/>
      <c r="O261" s="256"/>
      <c r="P261" s="21"/>
      <c r="Q261" s="21"/>
      <c r="S261" s="21"/>
    </row>
    <row r="262" spans="1:19" s="3" customFormat="1" x14ac:dyDescent="0.25">
      <c r="A262" s="21"/>
      <c r="C262" s="21"/>
      <c r="D262" s="22"/>
      <c r="F262" s="43"/>
      <c r="H262" s="43"/>
      <c r="O262" s="256"/>
      <c r="P262" s="21"/>
      <c r="Q262" s="21"/>
      <c r="S262" s="21"/>
    </row>
    <row r="263" spans="1:19" s="3" customFormat="1" x14ac:dyDescent="0.25">
      <c r="A263" s="21"/>
      <c r="C263" s="21"/>
      <c r="D263" s="22"/>
      <c r="F263" s="43"/>
      <c r="H263" s="43"/>
      <c r="O263" s="256"/>
      <c r="P263" s="21"/>
      <c r="Q263" s="21"/>
      <c r="S263" s="21"/>
    </row>
    <row r="264" spans="1:19" s="3" customFormat="1" x14ac:dyDescent="0.25">
      <c r="A264" s="21"/>
      <c r="C264" s="21"/>
      <c r="D264" s="22"/>
      <c r="F264" s="43"/>
      <c r="H264" s="43"/>
      <c r="O264" s="256"/>
      <c r="P264" s="21"/>
      <c r="Q264" s="21"/>
      <c r="S264" s="21"/>
    </row>
    <row r="265" spans="1:19" s="3" customFormat="1" x14ac:dyDescent="0.25">
      <c r="A265" s="21"/>
      <c r="C265" s="21"/>
      <c r="D265" s="22"/>
      <c r="F265" s="43"/>
      <c r="H265" s="43"/>
      <c r="O265" s="256"/>
      <c r="P265" s="21"/>
      <c r="Q265" s="21"/>
      <c r="S265" s="21"/>
    </row>
    <row r="266" spans="1:19" s="3" customFormat="1" x14ac:dyDescent="0.25">
      <c r="A266" s="21"/>
      <c r="C266" s="21"/>
      <c r="D266" s="22"/>
      <c r="F266" s="43"/>
      <c r="H266" s="43"/>
      <c r="O266" s="256"/>
      <c r="P266" s="21"/>
      <c r="Q266" s="21"/>
      <c r="S266" s="21"/>
    </row>
    <row r="267" spans="1:19" s="3" customFormat="1" x14ac:dyDescent="0.25">
      <c r="A267" s="21"/>
      <c r="C267" s="21"/>
      <c r="D267" s="22"/>
      <c r="F267" s="43"/>
      <c r="H267" s="43"/>
      <c r="O267" s="256"/>
      <c r="P267" s="21"/>
      <c r="Q267" s="21"/>
      <c r="S267" s="21"/>
    </row>
    <row r="268" spans="1:19" s="3" customFormat="1" x14ac:dyDescent="0.25">
      <c r="A268" s="21"/>
      <c r="C268" s="21"/>
      <c r="D268" s="22"/>
      <c r="F268" s="43"/>
      <c r="H268" s="43"/>
      <c r="O268" s="256"/>
      <c r="P268" s="21"/>
      <c r="Q268" s="21"/>
      <c r="S268" s="21"/>
    </row>
    <row r="269" spans="1:19" s="3" customFormat="1" x14ac:dyDescent="0.25">
      <c r="A269" s="21"/>
      <c r="C269" s="21"/>
      <c r="D269" s="22"/>
      <c r="F269" s="43"/>
      <c r="H269" s="43"/>
      <c r="O269" s="256"/>
      <c r="P269" s="21"/>
      <c r="Q269" s="21"/>
      <c r="S269" s="21"/>
    </row>
    <row r="270" spans="1:19" s="3" customFormat="1" x14ac:dyDescent="0.25">
      <c r="A270" s="21"/>
      <c r="C270" s="21"/>
      <c r="D270" s="22"/>
      <c r="F270" s="43"/>
      <c r="H270" s="43"/>
      <c r="O270" s="256"/>
      <c r="P270" s="21"/>
      <c r="Q270" s="21"/>
      <c r="S270" s="21"/>
    </row>
    <row r="271" spans="1:19" s="3" customFormat="1" x14ac:dyDescent="0.25">
      <c r="A271" s="21"/>
      <c r="C271" s="21"/>
      <c r="D271" s="22"/>
      <c r="F271" s="43"/>
      <c r="H271" s="43"/>
      <c r="O271" s="256"/>
      <c r="P271" s="21"/>
      <c r="Q271" s="21"/>
      <c r="S271" s="21"/>
    </row>
    <row r="272" spans="1:19" s="3" customFormat="1" x14ac:dyDescent="0.25">
      <c r="A272" s="21"/>
      <c r="C272" s="21"/>
      <c r="D272" s="22"/>
      <c r="F272" s="43"/>
      <c r="H272" s="43"/>
      <c r="O272" s="256"/>
      <c r="P272" s="21"/>
      <c r="Q272" s="21"/>
      <c r="S272" s="21"/>
    </row>
    <row r="273" spans="1:19" s="3" customFormat="1" x14ac:dyDescent="0.25">
      <c r="A273" s="21"/>
      <c r="C273" s="21"/>
      <c r="D273" s="22"/>
      <c r="F273" s="43"/>
      <c r="H273" s="43"/>
      <c r="O273" s="256"/>
      <c r="P273" s="21"/>
      <c r="Q273" s="21"/>
      <c r="S273" s="21"/>
    </row>
    <row r="274" spans="1:19" s="3" customFormat="1" x14ac:dyDescent="0.25">
      <c r="A274" s="21"/>
      <c r="C274" s="21"/>
      <c r="D274" s="22"/>
      <c r="F274" s="43"/>
      <c r="H274" s="43"/>
      <c r="O274" s="256"/>
      <c r="P274" s="21"/>
      <c r="Q274" s="21"/>
      <c r="S274" s="21"/>
    </row>
    <row r="275" spans="1:19" s="3" customFormat="1" x14ac:dyDescent="0.25">
      <c r="A275" s="21"/>
      <c r="C275" s="21"/>
      <c r="D275" s="22"/>
      <c r="F275" s="43"/>
      <c r="H275" s="43"/>
      <c r="O275" s="256"/>
      <c r="P275" s="21"/>
      <c r="Q275" s="21"/>
      <c r="S275" s="21"/>
    </row>
    <row r="276" spans="1:19" s="3" customFormat="1" x14ac:dyDescent="0.25">
      <c r="A276" s="21"/>
      <c r="C276" s="21"/>
      <c r="D276" s="22"/>
      <c r="F276" s="43"/>
      <c r="H276" s="43"/>
      <c r="O276" s="256"/>
      <c r="P276" s="21"/>
      <c r="Q276" s="21"/>
      <c r="S276" s="21"/>
    </row>
    <row r="277" spans="1:19" s="3" customFormat="1" x14ac:dyDescent="0.25">
      <c r="A277" s="21"/>
      <c r="C277" s="21"/>
      <c r="D277" s="22"/>
      <c r="F277" s="43"/>
      <c r="H277" s="43"/>
      <c r="O277" s="256"/>
      <c r="P277" s="21"/>
      <c r="Q277" s="21"/>
      <c r="S277" s="21"/>
    </row>
    <row r="278" spans="1:19" s="3" customFormat="1" x14ac:dyDescent="0.25">
      <c r="A278" s="21"/>
      <c r="C278" s="21"/>
      <c r="D278" s="22"/>
      <c r="F278" s="43"/>
      <c r="H278" s="43"/>
      <c r="O278" s="256"/>
      <c r="P278" s="21"/>
      <c r="Q278" s="21"/>
      <c r="S278" s="21"/>
    </row>
    <row r="279" spans="1:19" s="3" customFormat="1" x14ac:dyDescent="0.25">
      <c r="A279" s="21"/>
      <c r="C279" s="21"/>
      <c r="D279" s="22"/>
      <c r="F279" s="43"/>
      <c r="H279" s="43"/>
      <c r="O279" s="256"/>
      <c r="P279" s="21"/>
      <c r="Q279" s="21"/>
      <c r="S279" s="21"/>
    </row>
    <row r="280" spans="1:19" s="3" customFormat="1" x14ac:dyDescent="0.25">
      <c r="A280" s="21"/>
      <c r="C280" s="21"/>
      <c r="D280" s="22"/>
      <c r="F280" s="43"/>
      <c r="H280" s="43"/>
      <c r="O280" s="256"/>
      <c r="P280" s="21"/>
      <c r="Q280" s="21"/>
      <c r="S280" s="21"/>
    </row>
    <row r="281" spans="1:19" s="3" customFormat="1" x14ac:dyDescent="0.25">
      <c r="A281" s="21"/>
      <c r="C281" s="21"/>
      <c r="D281" s="22"/>
      <c r="F281" s="43"/>
      <c r="H281" s="43"/>
      <c r="O281" s="256"/>
      <c r="P281" s="21"/>
      <c r="Q281" s="21"/>
      <c r="S281" s="21"/>
    </row>
    <row r="282" spans="1:19" s="3" customFormat="1" x14ac:dyDescent="0.25">
      <c r="A282" s="21"/>
      <c r="C282" s="21"/>
      <c r="D282" s="22"/>
      <c r="F282" s="43"/>
      <c r="H282" s="43"/>
      <c r="O282" s="256"/>
      <c r="P282" s="21"/>
      <c r="Q282" s="21"/>
      <c r="S282" s="21"/>
    </row>
    <row r="283" spans="1:19" s="3" customFormat="1" x14ac:dyDescent="0.25">
      <c r="A283" s="21"/>
      <c r="C283" s="21"/>
      <c r="D283" s="22"/>
      <c r="F283" s="43"/>
      <c r="H283" s="43"/>
      <c r="O283" s="256"/>
      <c r="P283" s="21"/>
      <c r="Q283" s="21"/>
      <c r="S283" s="21"/>
    </row>
    <row r="284" spans="1:19" s="3" customFormat="1" x14ac:dyDescent="0.25">
      <c r="A284" s="21"/>
      <c r="C284" s="21"/>
      <c r="D284" s="22"/>
      <c r="F284" s="43"/>
      <c r="H284" s="43"/>
      <c r="O284" s="256"/>
      <c r="P284" s="21"/>
      <c r="Q284" s="21"/>
      <c r="S284" s="21"/>
    </row>
    <row r="285" spans="1:19" s="3" customFormat="1" x14ac:dyDescent="0.25">
      <c r="A285" s="21"/>
      <c r="C285" s="21"/>
      <c r="D285" s="22"/>
      <c r="F285" s="43"/>
      <c r="H285" s="43"/>
      <c r="O285" s="256"/>
      <c r="P285" s="21"/>
      <c r="Q285" s="21"/>
      <c r="S285" s="21"/>
    </row>
    <row r="286" spans="1:19" s="3" customFormat="1" x14ac:dyDescent="0.25">
      <c r="A286" s="21"/>
      <c r="C286" s="21"/>
      <c r="D286" s="22"/>
      <c r="F286" s="43"/>
      <c r="H286" s="43"/>
      <c r="O286" s="256"/>
      <c r="P286" s="21"/>
      <c r="Q286" s="21"/>
      <c r="S286" s="21"/>
    </row>
    <row r="287" spans="1:19" s="3" customFormat="1" x14ac:dyDescent="0.25">
      <c r="A287" s="21"/>
      <c r="C287" s="21"/>
      <c r="D287" s="22"/>
      <c r="F287" s="43"/>
      <c r="H287" s="43"/>
      <c r="O287" s="256"/>
      <c r="P287" s="21"/>
      <c r="Q287" s="21"/>
      <c r="S287" s="21"/>
    </row>
    <row r="288" spans="1:19" s="3" customFormat="1" x14ac:dyDescent="0.25">
      <c r="A288" s="21"/>
      <c r="C288" s="21"/>
      <c r="D288" s="22"/>
      <c r="F288" s="43"/>
      <c r="H288" s="43"/>
      <c r="O288" s="256"/>
      <c r="P288" s="21"/>
      <c r="Q288" s="21"/>
      <c r="S288" s="21"/>
    </row>
    <row r="289" spans="1:19" s="3" customFormat="1" x14ac:dyDescent="0.25">
      <c r="A289" s="21"/>
      <c r="C289" s="21"/>
      <c r="D289" s="22"/>
      <c r="F289" s="43"/>
      <c r="H289" s="43"/>
      <c r="O289" s="256"/>
      <c r="P289" s="21"/>
      <c r="Q289" s="21"/>
      <c r="S289" s="21"/>
    </row>
    <row r="290" spans="1:19" s="3" customFormat="1" x14ac:dyDescent="0.25">
      <c r="A290" s="21"/>
      <c r="C290" s="21"/>
      <c r="D290" s="22"/>
      <c r="F290" s="43"/>
      <c r="H290" s="43"/>
      <c r="O290" s="256"/>
      <c r="P290" s="21"/>
      <c r="Q290" s="21"/>
      <c r="S290" s="21"/>
    </row>
    <row r="291" spans="1:19" s="3" customFormat="1" x14ac:dyDescent="0.25">
      <c r="A291" s="21"/>
      <c r="C291" s="21"/>
      <c r="D291" s="22"/>
      <c r="F291" s="43"/>
      <c r="H291" s="43"/>
      <c r="O291" s="256"/>
      <c r="P291" s="21"/>
      <c r="Q291" s="21"/>
      <c r="S291" s="21"/>
    </row>
    <row r="292" spans="1:19" s="3" customFormat="1" x14ac:dyDescent="0.25">
      <c r="A292" s="21"/>
      <c r="C292" s="21"/>
      <c r="D292" s="22"/>
      <c r="F292" s="43"/>
      <c r="H292" s="43"/>
      <c r="O292" s="256"/>
      <c r="P292" s="21"/>
      <c r="Q292" s="21"/>
      <c r="S292" s="21"/>
    </row>
    <row r="293" spans="1:19" s="3" customFormat="1" x14ac:dyDescent="0.25">
      <c r="A293" s="21"/>
      <c r="C293" s="21"/>
      <c r="D293" s="22"/>
      <c r="F293" s="43"/>
      <c r="H293" s="43"/>
      <c r="O293" s="256"/>
      <c r="P293" s="21"/>
      <c r="Q293" s="21"/>
      <c r="S293" s="21"/>
    </row>
    <row r="294" spans="1:19" s="3" customFormat="1" x14ac:dyDescent="0.25">
      <c r="A294" s="21"/>
      <c r="C294" s="21"/>
      <c r="D294" s="22"/>
      <c r="F294" s="43"/>
      <c r="H294" s="43"/>
      <c r="O294" s="256"/>
      <c r="P294" s="21"/>
      <c r="Q294" s="21"/>
      <c r="S294" s="21"/>
    </row>
    <row r="295" spans="1:19" s="3" customFormat="1" x14ac:dyDescent="0.25">
      <c r="A295" s="21"/>
      <c r="C295" s="21"/>
      <c r="D295" s="22"/>
      <c r="F295" s="43"/>
      <c r="H295" s="43"/>
      <c r="O295" s="256"/>
      <c r="P295" s="21"/>
      <c r="Q295" s="21"/>
      <c r="S295" s="21"/>
    </row>
    <row r="296" spans="1:19" s="3" customFormat="1" x14ac:dyDescent="0.25">
      <c r="A296" s="21"/>
      <c r="C296" s="21"/>
      <c r="D296" s="22"/>
      <c r="F296" s="43"/>
      <c r="H296" s="43"/>
      <c r="O296" s="256"/>
      <c r="P296" s="21"/>
      <c r="Q296" s="21"/>
      <c r="S296" s="21"/>
    </row>
    <row r="297" spans="1:19" s="3" customFormat="1" x14ac:dyDescent="0.25">
      <c r="A297" s="21"/>
      <c r="C297" s="21"/>
      <c r="D297" s="22"/>
      <c r="F297" s="43"/>
      <c r="H297" s="43"/>
      <c r="O297" s="256"/>
      <c r="P297" s="21"/>
      <c r="Q297" s="21"/>
      <c r="S297" s="21"/>
    </row>
    <row r="298" spans="1:19" s="3" customFormat="1" x14ac:dyDescent="0.25">
      <c r="A298" s="21"/>
      <c r="C298" s="21"/>
      <c r="D298" s="22"/>
      <c r="F298" s="43"/>
      <c r="H298" s="43"/>
      <c r="O298" s="256"/>
      <c r="P298" s="21"/>
      <c r="Q298" s="21"/>
      <c r="S298" s="21"/>
    </row>
    <row r="299" spans="1:19" s="3" customFormat="1" x14ac:dyDescent="0.25">
      <c r="A299" s="21"/>
      <c r="C299" s="21"/>
      <c r="D299" s="22"/>
      <c r="F299" s="43"/>
      <c r="H299" s="43"/>
      <c r="O299" s="256"/>
      <c r="P299" s="21"/>
      <c r="Q299" s="21"/>
      <c r="S299" s="21"/>
    </row>
    <row r="300" spans="1:19" s="3" customFormat="1" x14ac:dyDescent="0.25">
      <c r="A300" s="21"/>
      <c r="C300" s="21"/>
      <c r="D300" s="22"/>
      <c r="F300" s="43"/>
      <c r="H300" s="43"/>
      <c r="O300" s="256"/>
      <c r="P300" s="21"/>
      <c r="Q300" s="21"/>
      <c r="S300" s="21"/>
    </row>
    <row r="301" spans="1:19" s="3" customFormat="1" x14ac:dyDescent="0.25">
      <c r="A301" s="21"/>
      <c r="C301" s="21"/>
      <c r="D301" s="22"/>
      <c r="F301" s="43"/>
      <c r="H301" s="43"/>
      <c r="O301" s="256"/>
      <c r="P301" s="21"/>
      <c r="Q301" s="21"/>
      <c r="S301" s="21"/>
    </row>
    <row r="302" spans="1:19" s="3" customFormat="1" x14ac:dyDescent="0.25">
      <c r="A302" s="21"/>
      <c r="C302" s="21"/>
      <c r="D302" s="22"/>
      <c r="F302" s="43"/>
      <c r="H302" s="43"/>
      <c r="O302" s="256"/>
      <c r="P302" s="21"/>
      <c r="Q302" s="21"/>
      <c r="S302" s="21"/>
    </row>
    <row r="303" spans="1:19" s="3" customFormat="1" x14ac:dyDescent="0.25">
      <c r="A303" s="21"/>
      <c r="C303" s="21"/>
      <c r="D303" s="22"/>
      <c r="F303" s="43"/>
      <c r="H303" s="43"/>
      <c r="O303" s="256"/>
      <c r="P303" s="21"/>
      <c r="Q303" s="21"/>
      <c r="S303" s="21"/>
    </row>
    <row r="304" spans="1:19" s="3" customFormat="1" x14ac:dyDescent="0.25">
      <c r="A304" s="21"/>
      <c r="C304" s="21"/>
      <c r="D304" s="22"/>
      <c r="F304" s="43"/>
      <c r="H304" s="43"/>
      <c r="O304" s="256"/>
      <c r="P304" s="21"/>
      <c r="Q304" s="21"/>
      <c r="S304" s="21"/>
    </row>
    <row r="305" spans="1:19" s="3" customFormat="1" x14ac:dyDescent="0.25">
      <c r="A305" s="21"/>
      <c r="C305" s="21"/>
      <c r="D305" s="22"/>
      <c r="F305" s="43"/>
      <c r="H305" s="43"/>
      <c r="O305" s="256"/>
      <c r="P305" s="21"/>
      <c r="Q305" s="21"/>
      <c r="S305" s="21"/>
    </row>
    <row r="306" spans="1:19" s="3" customFormat="1" x14ac:dyDescent="0.25">
      <c r="A306" s="21"/>
      <c r="C306" s="21"/>
      <c r="D306" s="22"/>
      <c r="F306" s="43"/>
      <c r="H306" s="43"/>
      <c r="O306" s="256"/>
      <c r="P306" s="21"/>
      <c r="Q306" s="21"/>
      <c r="S306" s="21"/>
    </row>
    <row r="307" spans="1:19" s="3" customFormat="1" x14ac:dyDescent="0.25">
      <c r="A307" s="21"/>
      <c r="C307" s="21"/>
      <c r="D307" s="22"/>
      <c r="F307" s="43"/>
      <c r="H307" s="43"/>
      <c r="O307" s="256"/>
      <c r="P307" s="21"/>
      <c r="Q307" s="21"/>
      <c r="S307" s="21"/>
    </row>
    <row r="308" spans="1:19" s="3" customFormat="1" x14ac:dyDescent="0.25">
      <c r="A308" s="21"/>
      <c r="C308" s="21"/>
      <c r="D308" s="22"/>
      <c r="F308" s="43"/>
      <c r="H308" s="43"/>
      <c r="O308" s="256"/>
      <c r="P308" s="21"/>
      <c r="Q308" s="21"/>
      <c r="S308" s="21"/>
    </row>
    <row r="309" spans="1:19" s="3" customFormat="1" x14ac:dyDescent="0.25">
      <c r="A309" s="21"/>
      <c r="C309" s="21"/>
      <c r="D309" s="22"/>
      <c r="F309" s="43"/>
      <c r="H309" s="43"/>
      <c r="O309" s="256"/>
      <c r="P309" s="21"/>
      <c r="Q309" s="21"/>
      <c r="S309" s="21"/>
    </row>
    <row r="310" spans="1:19" s="3" customFormat="1" x14ac:dyDescent="0.25">
      <c r="A310" s="21"/>
      <c r="C310" s="21"/>
      <c r="D310" s="22"/>
      <c r="F310" s="43"/>
      <c r="H310" s="43"/>
      <c r="O310" s="256"/>
      <c r="P310" s="21"/>
      <c r="Q310" s="21"/>
      <c r="S310" s="21"/>
    </row>
    <row r="311" spans="1:19" s="3" customFormat="1" x14ac:dyDescent="0.25">
      <c r="A311" s="21"/>
      <c r="C311" s="21"/>
      <c r="D311" s="22"/>
      <c r="F311" s="43"/>
      <c r="H311" s="43"/>
      <c r="O311" s="256"/>
      <c r="P311" s="21"/>
      <c r="Q311" s="21"/>
      <c r="S311" s="21"/>
    </row>
    <row r="312" spans="1:19" s="3" customFormat="1" x14ac:dyDescent="0.25">
      <c r="A312" s="21"/>
      <c r="C312" s="21"/>
      <c r="D312" s="22"/>
      <c r="F312" s="43"/>
      <c r="H312" s="43"/>
      <c r="O312" s="256"/>
      <c r="P312" s="21"/>
      <c r="Q312" s="21"/>
      <c r="S312" s="21"/>
    </row>
    <row r="313" spans="1:19" s="3" customFormat="1" x14ac:dyDescent="0.25">
      <c r="A313" s="21"/>
      <c r="C313" s="21"/>
      <c r="D313" s="22"/>
      <c r="F313" s="43"/>
      <c r="H313" s="43"/>
      <c r="O313" s="256"/>
      <c r="P313" s="21"/>
      <c r="Q313" s="21"/>
      <c r="S313" s="21"/>
    </row>
    <row r="314" spans="1:19" s="3" customFormat="1" x14ac:dyDescent="0.25">
      <c r="A314" s="21"/>
      <c r="C314" s="21"/>
      <c r="D314" s="22"/>
      <c r="F314" s="43"/>
      <c r="H314" s="43"/>
      <c r="O314" s="256"/>
      <c r="P314" s="21"/>
      <c r="Q314" s="21"/>
      <c r="S314" s="21"/>
    </row>
    <row r="315" spans="1:19" s="3" customFormat="1" x14ac:dyDescent="0.25">
      <c r="A315" s="21"/>
      <c r="C315" s="21"/>
      <c r="D315" s="22"/>
      <c r="F315" s="43"/>
      <c r="H315" s="43"/>
      <c r="O315" s="256"/>
      <c r="P315" s="21"/>
      <c r="Q315" s="21"/>
      <c r="S315" s="21"/>
    </row>
    <row r="316" spans="1:19" s="3" customFormat="1" x14ac:dyDescent="0.25">
      <c r="A316" s="21"/>
      <c r="C316" s="21"/>
      <c r="D316" s="22"/>
      <c r="F316" s="43"/>
      <c r="H316" s="43"/>
      <c r="O316" s="256"/>
      <c r="P316" s="21"/>
      <c r="Q316" s="21"/>
      <c r="S316" s="21"/>
    </row>
    <row r="317" spans="1:19" s="3" customFormat="1" x14ac:dyDescent="0.25">
      <c r="A317" s="21"/>
      <c r="C317" s="21"/>
      <c r="D317" s="22"/>
      <c r="F317" s="43"/>
      <c r="H317" s="43"/>
      <c r="O317" s="256"/>
      <c r="P317" s="21"/>
      <c r="Q317" s="21"/>
      <c r="S317" s="21"/>
    </row>
    <row r="318" spans="1:19" s="3" customFormat="1" x14ac:dyDescent="0.25">
      <c r="A318" s="21"/>
      <c r="C318" s="21"/>
      <c r="D318" s="22"/>
      <c r="F318" s="43"/>
      <c r="H318" s="43"/>
      <c r="O318" s="256"/>
      <c r="P318" s="21"/>
      <c r="Q318" s="21"/>
      <c r="S318" s="21"/>
    </row>
    <row r="319" spans="1:19" s="3" customFormat="1" x14ac:dyDescent="0.25">
      <c r="A319" s="21"/>
      <c r="C319" s="21"/>
      <c r="D319" s="22"/>
      <c r="F319" s="43"/>
      <c r="H319" s="43"/>
      <c r="O319" s="256"/>
      <c r="P319" s="21"/>
      <c r="Q319" s="21"/>
      <c r="S319" s="21"/>
    </row>
    <row r="320" spans="1:19" s="3" customFormat="1" x14ac:dyDescent="0.25">
      <c r="A320" s="21"/>
      <c r="C320" s="21"/>
      <c r="D320" s="22"/>
      <c r="F320" s="43"/>
      <c r="H320" s="43"/>
      <c r="O320" s="256"/>
      <c r="P320" s="21"/>
      <c r="Q320" s="21"/>
      <c r="S320" s="21"/>
    </row>
    <row r="321" spans="1:19" s="3" customFormat="1" x14ac:dyDescent="0.25">
      <c r="A321" s="21"/>
      <c r="C321" s="21"/>
      <c r="D321" s="22"/>
      <c r="F321" s="43"/>
      <c r="H321" s="43"/>
      <c r="O321" s="256"/>
      <c r="P321" s="21"/>
      <c r="Q321" s="21"/>
      <c r="S321" s="21"/>
    </row>
    <row r="322" spans="1:19" s="3" customFormat="1" x14ac:dyDescent="0.25">
      <c r="A322" s="21"/>
      <c r="C322" s="21"/>
      <c r="D322" s="22"/>
      <c r="F322" s="43"/>
      <c r="H322" s="43"/>
      <c r="O322" s="256"/>
      <c r="P322" s="21"/>
      <c r="Q322" s="21"/>
      <c r="S322" s="21"/>
    </row>
    <row r="323" spans="1:19" s="3" customFormat="1" x14ac:dyDescent="0.25">
      <c r="A323" s="21"/>
      <c r="C323" s="21"/>
      <c r="D323" s="22"/>
      <c r="F323" s="43"/>
      <c r="H323" s="43"/>
      <c r="O323" s="256"/>
      <c r="P323" s="21"/>
      <c r="Q323" s="21"/>
      <c r="S323" s="21"/>
    </row>
    <row r="324" spans="1:19" s="3" customFormat="1" x14ac:dyDescent="0.25">
      <c r="A324" s="21"/>
      <c r="C324" s="21"/>
      <c r="D324" s="22"/>
      <c r="F324" s="43"/>
      <c r="H324" s="43"/>
      <c r="O324" s="256"/>
      <c r="P324" s="21"/>
      <c r="Q324" s="21"/>
      <c r="S324" s="21"/>
    </row>
    <row r="325" spans="1:19" s="3" customFormat="1" x14ac:dyDescent="0.25">
      <c r="A325" s="21"/>
      <c r="C325" s="21"/>
      <c r="D325" s="22"/>
      <c r="F325" s="43"/>
      <c r="H325" s="43"/>
      <c r="O325" s="256"/>
      <c r="P325" s="21"/>
      <c r="Q325" s="21"/>
      <c r="S325" s="21"/>
    </row>
    <row r="326" spans="1:19" s="3" customFormat="1" x14ac:dyDescent="0.25">
      <c r="A326" s="21"/>
      <c r="C326" s="21"/>
      <c r="D326" s="22"/>
      <c r="F326" s="43"/>
      <c r="H326" s="43"/>
      <c r="O326" s="256"/>
      <c r="P326" s="21"/>
      <c r="Q326" s="21"/>
      <c r="S326" s="21"/>
    </row>
    <row r="327" spans="1:19" s="3" customFormat="1" x14ac:dyDescent="0.25">
      <c r="A327" s="21"/>
      <c r="C327" s="21"/>
      <c r="D327" s="22"/>
      <c r="F327" s="43"/>
      <c r="H327" s="43"/>
      <c r="O327" s="256"/>
      <c r="P327" s="21"/>
      <c r="Q327" s="21"/>
      <c r="S327" s="21"/>
    </row>
    <row r="328" spans="1:19" s="3" customFormat="1" x14ac:dyDescent="0.25">
      <c r="A328" s="21"/>
      <c r="C328" s="21"/>
      <c r="D328" s="22"/>
      <c r="F328" s="43"/>
      <c r="H328" s="43"/>
      <c r="O328" s="256"/>
      <c r="P328" s="21"/>
      <c r="Q328" s="21"/>
      <c r="S328" s="21"/>
    </row>
    <row r="329" spans="1:19" s="3" customFormat="1" x14ac:dyDescent="0.25">
      <c r="A329" s="21"/>
      <c r="C329" s="21"/>
      <c r="D329" s="22"/>
      <c r="F329" s="43"/>
      <c r="H329" s="43"/>
      <c r="O329" s="256"/>
      <c r="P329" s="21"/>
      <c r="Q329" s="21"/>
      <c r="S329" s="21"/>
    </row>
    <row r="330" spans="1:19" s="3" customFormat="1" x14ac:dyDescent="0.25">
      <c r="A330" s="21"/>
      <c r="C330" s="21"/>
      <c r="D330" s="22"/>
      <c r="F330" s="43"/>
      <c r="H330" s="43"/>
      <c r="O330" s="256"/>
      <c r="P330" s="21"/>
      <c r="Q330" s="21"/>
      <c r="S330" s="21"/>
    </row>
    <row r="331" spans="1:19" s="3" customFormat="1" x14ac:dyDescent="0.25">
      <c r="A331" s="21"/>
      <c r="C331" s="21"/>
      <c r="D331" s="22"/>
      <c r="F331" s="43"/>
      <c r="H331" s="43"/>
      <c r="O331" s="256"/>
      <c r="P331" s="21"/>
      <c r="Q331" s="21"/>
      <c r="S331" s="21"/>
    </row>
    <row r="332" spans="1:19" s="3" customFormat="1" x14ac:dyDescent="0.25">
      <c r="A332" s="21"/>
      <c r="C332" s="21"/>
      <c r="D332" s="22"/>
      <c r="F332" s="43"/>
      <c r="H332" s="43"/>
      <c r="O332" s="256"/>
      <c r="P332" s="21"/>
      <c r="Q332" s="21"/>
      <c r="S332" s="21"/>
    </row>
    <row r="333" spans="1:19" s="3" customFormat="1" x14ac:dyDescent="0.25">
      <c r="A333" s="21"/>
      <c r="C333" s="21"/>
      <c r="D333" s="22"/>
      <c r="F333" s="43"/>
      <c r="H333" s="43"/>
      <c r="O333" s="256"/>
      <c r="P333" s="21"/>
      <c r="Q333" s="21"/>
      <c r="S333" s="21"/>
    </row>
    <row r="334" spans="1:19" s="3" customFormat="1" x14ac:dyDescent="0.25">
      <c r="A334" s="21"/>
      <c r="C334" s="21"/>
      <c r="D334" s="22"/>
      <c r="F334" s="43"/>
      <c r="H334" s="43"/>
      <c r="O334" s="256"/>
      <c r="P334" s="21"/>
      <c r="Q334" s="21"/>
      <c r="S334" s="21"/>
    </row>
    <row r="335" spans="1:19" s="3" customFormat="1" x14ac:dyDescent="0.25">
      <c r="A335" s="21"/>
      <c r="C335" s="21"/>
      <c r="D335" s="22"/>
      <c r="F335" s="43"/>
      <c r="H335" s="43"/>
      <c r="O335" s="256"/>
      <c r="P335" s="21"/>
      <c r="Q335" s="21"/>
      <c r="S335" s="21"/>
    </row>
    <row r="336" spans="1:19" s="3" customFormat="1" x14ac:dyDescent="0.25">
      <c r="A336" s="21"/>
      <c r="C336" s="21"/>
      <c r="D336" s="22"/>
      <c r="F336" s="43"/>
      <c r="H336" s="43"/>
      <c r="O336" s="256"/>
      <c r="P336" s="21"/>
      <c r="Q336" s="21"/>
      <c r="S336" s="21"/>
    </row>
    <row r="337" spans="1:19" s="3" customFormat="1" x14ac:dyDescent="0.25">
      <c r="A337" s="21"/>
      <c r="C337" s="21"/>
      <c r="D337" s="22"/>
      <c r="F337" s="43"/>
      <c r="H337" s="43"/>
      <c r="O337" s="256"/>
      <c r="P337" s="21"/>
      <c r="Q337" s="21"/>
      <c r="S337" s="21"/>
    </row>
    <row r="338" spans="1:19" s="3" customFormat="1" x14ac:dyDescent="0.25">
      <c r="A338" s="21"/>
      <c r="C338" s="21"/>
      <c r="D338" s="22"/>
      <c r="F338" s="43"/>
      <c r="H338" s="43"/>
      <c r="O338" s="256"/>
      <c r="P338" s="21"/>
      <c r="Q338" s="21"/>
      <c r="S338" s="21"/>
    </row>
    <row r="339" spans="1:19" s="3" customFormat="1" x14ac:dyDescent="0.25">
      <c r="A339" s="21"/>
      <c r="C339" s="21"/>
      <c r="D339" s="22"/>
      <c r="F339" s="43"/>
      <c r="H339" s="43"/>
      <c r="O339" s="256"/>
      <c r="P339" s="21"/>
      <c r="Q339" s="21"/>
      <c r="S339" s="21"/>
    </row>
    <row r="340" spans="1:19" s="3" customFormat="1" x14ac:dyDescent="0.25">
      <c r="A340" s="21"/>
      <c r="C340" s="21"/>
      <c r="D340" s="22"/>
      <c r="F340" s="43"/>
      <c r="H340" s="43"/>
      <c r="O340" s="256"/>
      <c r="P340" s="21"/>
      <c r="Q340" s="21"/>
      <c r="S340" s="21"/>
    </row>
    <row r="341" spans="1:19" s="3" customFormat="1" x14ac:dyDescent="0.25">
      <c r="A341" s="21"/>
      <c r="C341" s="21"/>
      <c r="D341" s="22"/>
      <c r="F341" s="43"/>
      <c r="H341" s="43"/>
      <c r="O341" s="256"/>
      <c r="P341" s="21"/>
      <c r="Q341" s="21"/>
      <c r="S341" s="21"/>
    </row>
    <row r="342" spans="1:19" s="3" customFormat="1" x14ac:dyDescent="0.25">
      <c r="A342" s="21"/>
      <c r="C342" s="21"/>
      <c r="D342" s="22"/>
      <c r="F342" s="43"/>
      <c r="H342" s="43"/>
      <c r="O342" s="256"/>
      <c r="P342" s="21"/>
      <c r="Q342" s="21"/>
      <c r="S342" s="21"/>
    </row>
    <row r="343" spans="1:19" s="3" customFormat="1" x14ac:dyDescent="0.25">
      <c r="A343" s="21"/>
      <c r="C343" s="21"/>
      <c r="D343" s="22"/>
      <c r="F343" s="43"/>
      <c r="H343" s="43"/>
      <c r="O343" s="256"/>
      <c r="P343" s="21"/>
      <c r="Q343" s="21"/>
      <c r="S343" s="21"/>
    </row>
    <row r="344" spans="1:19" s="3" customFormat="1" x14ac:dyDescent="0.25">
      <c r="A344" s="21"/>
      <c r="C344" s="21"/>
      <c r="D344" s="22"/>
      <c r="F344" s="43"/>
      <c r="H344" s="43"/>
      <c r="O344" s="256"/>
      <c r="P344" s="21"/>
      <c r="Q344" s="21"/>
      <c r="S344" s="21"/>
    </row>
    <row r="345" spans="1:19" s="3" customFormat="1" x14ac:dyDescent="0.25">
      <c r="A345" s="21"/>
      <c r="C345" s="21"/>
      <c r="D345" s="22"/>
      <c r="F345" s="43"/>
      <c r="H345" s="43"/>
      <c r="O345" s="256"/>
      <c r="P345" s="21"/>
      <c r="Q345" s="21"/>
      <c r="S345" s="21"/>
    </row>
    <row r="346" spans="1:19" s="3" customFormat="1" x14ac:dyDescent="0.25">
      <c r="A346" s="21"/>
      <c r="C346" s="21"/>
      <c r="D346" s="22"/>
      <c r="F346" s="43"/>
      <c r="H346" s="43"/>
      <c r="O346" s="256"/>
      <c r="P346" s="21"/>
      <c r="Q346" s="21"/>
      <c r="S346" s="21"/>
    </row>
    <row r="347" spans="1:19" s="3" customFormat="1" x14ac:dyDescent="0.25">
      <c r="A347" s="21"/>
      <c r="C347" s="21"/>
      <c r="D347" s="22"/>
      <c r="F347" s="43"/>
      <c r="H347" s="43"/>
      <c r="O347" s="256"/>
      <c r="P347" s="21"/>
      <c r="Q347" s="21"/>
      <c r="S347" s="21"/>
    </row>
    <row r="348" spans="1:19" s="3" customFormat="1" x14ac:dyDescent="0.25">
      <c r="A348" s="21"/>
      <c r="C348" s="21"/>
      <c r="D348" s="22"/>
      <c r="F348" s="43"/>
      <c r="H348" s="43"/>
      <c r="O348" s="256"/>
      <c r="P348" s="21"/>
      <c r="Q348" s="21"/>
      <c r="S348" s="21"/>
    </row>
    <row r="349" spans="1:19" s="3" customFormat="1" x14ac:dyDescent="0.25">
      <c r="A349" s="21"/>
      <c r="C349" s="21"/>
      <c r="D349" s="22"/>
      <c r="F349" s="43"/>
      <c r="H349" s="43"/>
      <c r="O349" s="256"/>
      <c r="P349" s="21"/>
      <c r="Q349" s="21"/>
      <c r="S349" s="21"/>
    </row>
    <row r="350" spans="1:19" s="3" customFormat="1" x14ac:dyDescent="0.25">
      <c r="A350" s="21"/>
      <c r="C350" s="21"/>
      <c r="D350" s="22"/>
      <c r="F350" s="43"/>
      <c r="H350" s="43"/>
      <c r="O350" s="256"/>
      <c r="P350" s="21"/>
      <c r="Q350" s="21"/>
      <c r="S350" s="21"/>
    </row>
    <row r="351" spans="1:19" s="3" customFormat="1" x14ac:dyDescent="0.25">
      <c r="A351" s="21"/>
      <c r="C351" s="21"/>
      <c r="D351" s="22"/>
      <c r="F351" s="43"/>
      <c r="H351" s="43"/>
      <c r="O351" s="256"/>
      <c r="P351" s="21"/>
      <c r="Q351" s="21"/>
      <c r="S351" s="21"/>
    </row>
    <row r="352" spans="1:19" s="3" customFormat="1" x14ac:dyDescent="0.25">
      <c r="A352" s="21"/>
      <c r="C352" s="21"/>
      <c r="D352" s="22"/>
      <c r="F352" s="43"/>
      <c r="H352" s="43"/>
      <c r="O352" s="256"/>
      <c r="P352" s="21"/>
      <c r="Q352" s="21"/>
      <c r="S352" s="21"/>
    </row>
    <row r="353" spans="1:19" s="3" customFormat="1" x14ac:dyDescent="0.25">
      <c r="A353" s="21"/>
      <c r="C353" s="21"/>
      <c r="D353" s="22"/>
      <c r="F353" s="43"/>
      <c r="H353" s="43"/>
      <c r="O353" s="256"/>
      <c r="P353" s="21"/>
      <c r="Q353" s="21"/>
      <c r="S353" s="21"/>
    </row>
    <row r="354" spans="1:19" s="3" customFormat="1" x14ac:dyDescent="0.25">
      <c r="A354" s="21"/>
      <c r="C354" s="21"/>
      <c r="D354" s="22"/>
      <c r="F354" s="43"/>
      <c r="H354" s="43"/>
      <c r="O354" s="256"/>
      <c r="P354" s="21"/>
      <c r="Q354" s="21"/>
      <c r="S354" s="21"/>
    </row>
    <row r="355" spans="1:19" s="3" customFormat="1" x14ac:dyDescent="0.25">
      <c r="A355" s="21"/>
      <c r="C355" s="21"/>
      <c r="D355" s="22"/>
      <c r="F355" s="43"/>
      <c r="H355" s="43"/>
      <c r="O355" s="256"/>
      <c r="P355" s="21"/>
      <c r="Q355" s="21"/>
      <c r="S355" s="21"/>
    </row>
    <row r="356" spans="1:19" s="3" customFormat="1" x14ac:dyDescent="0.25">
      <c r="A356" s="21"/>
      <c r="C356" s="21"/>
      <c r="D356" s="22"/>
      <c r="F356" s="43"/>
      <c r="H356" s="43"/>
      <c r="O356" s="256"/>
      <c r="P356" s="21"/>
      <c r="Q356" s="21"/>
      <c r="S356" s="21"/>
    </row>
    <row r="357" spans="1:19" s="3" customFormat="1" x14ac:dyDescent="0.25">
      <c r="A357" s="21"/>
      <c r="C357" s="21"/>
      <c r="D357" s="22"/>
      <c r="F357" s="43"/>
      <c r="H357" s="43"/>
      <c r="O357" s="256"/>
      <c r="P357" s="21"/>
      <c r="Q357" s="21"/>
      <c r="S357" s="21"/>
    </row>
    <row r="358" spans="1:19" s="3" customFormat="1" x14ac:dyDescent="0.25">
      <c r="A358" s="21"/>
      <c r="C358" s="21"/>
      <c r="D358" s="22"/>
      <c r="F358" s="43"/>
      <c r="H358" s="43"/>
      <c r="O358" s="256"/>
      <c r="P358" s="21"/>
      <c r="Q358" s="21"/>
      <c r="S358" s="21"/>
    </row>
    <row r="359" spans="1:19" s="3" customFormat="1" x14ac:dyDescent="0.25">
      <c r="A359" s="21"/>
      <c r="C359" s="21"/>
      <c r="D359" s="22"/>
      <c r="F359" s="43"/>
      <c r="H359" s="43"/>
      <c r="O359" s="256"/>
      <c r="P359" s="21"/>
      <c r="Q359" s="21"/>
      <c r="S359" s="21"/>
    </row>
    <row r="360" spans="1:19" s="3" customFormat="1" x14ac:dyDescent="0.25">
      <c r="A360" s="21"/>
      <c r="C360" s="21"/>
      <c r="D360" s="22"/>
      <c r="F360" s="43"/>
      <c r="H360" s="43"/>
      <c r="O360" s="256"/>
      <c r="P360" s="21"/>
      <c r="Q360" s="21"/>
      <c r="S360" s="21"/>
    </row>
    <row r="361" spans="1:19" s="3" customFormat="1" x14ac:dyDescent="0.25">
      <c r="A361" s="21"/>
      <c r="C361" s="21"/>
      <c r="D361" s="22"/>
      <c r="F361" s="43"/>
      <c r="H361" s="43"/>
      <c r="O361" s="256"/>
      <c r="P361" s="21"/>
      <c r="Q361" s="21"/>
      <c r="S361" s="21"/>
    </row>
    <row r="362" spans="1:19" s="3" customFormat="1" x14ac:dyDescent="0.25">
      <c r="A362" s="21"/>
      <c r="C362" s="21"/>
      <c r="D362" s="22"/>
      <c r="F362" s="43"/>
      <c r="H362" s="43"/>
      <c r="O362" s="256"/>
      <c r="P362" s="21"/>
      <c r="Q362" s="21"/>
      <c r="S362" s="21"/>
    </row>
    <row r="363" spans="1:19" s="3" customFormat="1" x14ac:dyDescent="0.25">
      <c r="A363" s="21"/>
      <c r="C363" s="21"/>
      <c r="D363" s="22"/>
      <c r="F363" s="43"/>
      <c r="H363" s="43"/>
      <c r="O363" s="256"/>
      <c r="P363" s="21"/>
      <c r="Q363" s="21"/>
      <c r="S363" s="21"/>
    </row>
    <row r="364" spans="1:19" s="3" customFormat="1" x14ac:dyDescent="0.25">
      <c r="A364" s="21"/>
      <c r="C364" s="21"/>
      <c r="D364" s="22"/>
      <c r="F364" s="43"/>
      <c r="H364" s="43"/>
      <c r="O364" s="256"/>
      <c r="P364" s="21"/>
      <c r="Q364" s="21"/>
      <c r="S364" s="21"/>
    </row>
    <row r="365" spans="1:19" s="3" customFormat="1" x14ac:dyDescent="0.25">
      <c r="A365" s="21"/>
      <c r="C365" s="21"/>
      <c r="D365" s="22"/>
      <c r="F365" s="43"/>
      <c r="H365" s="43"/>
      <c r="O365" s="256"/>
      <c r="P365" s="21"/>
      <c r="Q365" s="21"/>
      <c r="S365" s="21"/>
    </row>
    <row r="366" spans="1:19" s="3" customFormat="1" x14ac:dyDescent="0.25">
      <c r="A366" s="21"/>
      <c r="C366" s="21"/>
      <c r="D366" s="22"/>
      <c r="F366" s="43"/>
      <c r="H366" s="43"/>
      <c r="O366" s="256"/>
      <c r="P366" s="21"/>
      <c r="Q366" s="21"/>
      <c r="S366" s="21"/>
    </row>
    <row r="367" spans="1:19" s="3" customFormat="1" x14ac:dyDescent="0.25">
      <c r="A367" s="21"/>
      <c r="C367" s="21"/>
      <c r="D367" s="22"/>
      <c r="F367" s="43"/>
      <c r="H367" s="43"/>
      <c r="O367" s="256"/>
      <c r="P367" s="21"/>
      <c r="Q367" s="21"/>
      <c r="S367" s="21"/>
    </row>
    <row r="368" spans="1:19" s="3" customFormat="1" x14ac:dyDescent="0.25">
      <c r="A368" s="21"/>
      <c r="C368" s="21"/>
      <c r="D368" s="22"/>
      <c r="F368" s="43"/>
      <c r="H368" s="43"/>
      <c r="O368" s="256"/>
      <c r="P368" s="21"/>
      <c r="Q368" s="21"/>
      <c r="S368" s="21"/>
    </row>
    <row r="369" spans="1:19" s="3" customFormat="1" x14ac:dyDescent="0.25">
      <c r="A369" s="21"/>
      <c r="C369" s="21"/>
      <c r="D369" s="22"/>
      <c r="F369" s="43"/>
      <c r="H369" s="43"/>
      <c r="O369" s="256"/>
      <c r="P369" s="21"/>
      <c r="Q369" s="21"/>
      <c r="S369" s="21"/>
    </row>
    <row r="370" spans="1:19" s="3" customFormat="1" x14ac:dyDescent="0.25">
      <c r="A370" s="21"/>
      <c r="C370" s="21"/>
      <c r="D370" s="22"/>
      <c r="F370" s="43"/>
      <c r="H370" s="43"/>
      <c r="O370" s="256"/>
      <c r="P370" s="21"/>
      <c r="Q370" s="21"/>
      <c r="S370" s="21"/>
    </row>
    <row r="371" spans="1:19" s="3" customFormat="1" x14ac:dyDescent="0.25">
      <c r="A371" s="21"/>
      <c r="C371" s="21"/>
      <c r="D371" s="22"/>
      <c r="F371" s="43"/>
      <c r="H371" s="43"/>
      <c r="O371" s="256"/>
      <c r="P371" s="21"/>
      <c r="Q371" s="21"/>
      <c r="S371" s="21"/>
    </row>
    <row r="372" spans="1:19" s="3" customFormat="1" x14ac:dyDescent="0.25">
      <c r="A372" s="21"/>
      <c r="C372" s="21"/>
      <c r="D372" s="22"/>
      <c r="F372" s="43"/>
      <c r="H372" s="43"/>
      <c r="O372" s="256"/>
      <c r="P372" s="21"/>
      <c r="Q372" s="21"/>
      <c r="S372" s="21"/>
    </row>
    <row r="373" spans="1:19" s="3" customFormat="1" x14ac:dyDescent="0.25">
      <c r="A373" s="21"/>
      <c r="C373" s="21"/>
      <c r="D373" s="22"/>
      <c r="F373" s="43"/>
      <c r="H373" s="43"/>
      <c r="O373" s="256"/>
      <c r="P373" s="21"/>
      <c r="Q373" s="21"/>
      <c r="S373" s="21"/>
    </row>
    <row r="374" spans="1:19" s="3" customFormat="1" x14ac:dyDescent="0.25">
      <c r="A374" s="21"/>
      <c r="C374" s="21"/>
      <c r="D374" s="22"/>
      <c r="F374" s="43"/>
      <c r="H374" s="43"/>
      <c r="O374" s="256"/>
      <c r="P374" s="21"/>
      <c r="Q374" s="21"/>
      <c r="S374" s="21"/>
    </row>
    <row r="375" spans="1:19" s="3" customFormat="1" x14ac:dyDescent="0.25">
      <c r="A375" s="21"/>
      <c r="C375" s="21"/>
      <c r="D375" s="22"/>
      <c r="F375" s="43"/>
      <c r="H375" s="43"/>
      <c r="O375" s="256"/>
      <c r="P375" s="21"/>
      <c r="Q375" s="21"/>
      <c r="S375" s="21"/>
    </row>
    <row r="376" spans="1:19" s="3" customFormat="1" x14ac:dyDescent="0.25">
      <c r="A376" s="21"/>
      <c r="C376" s="21"/>
      <c r="D376" s="22"/>
      <c r="F376" s="43"/>
      <c r="H376" s="43"/>
      <c r="O376" s="256"/>
      <c r="P376" s="21"/>
      <c r="Q376" s="21"/>
      <c r="S376" s="21"/>
    </row>
    <row r="377" spans="1:19" s="3" customFormat="1" x14ac:dyDescent="0.25">
      <c r="A377" s="21"/>
      <c r="C377" s="21"/>
      <c r="D377" s="22"/>
      <c r="F377" s="43"/>
      <c r="H377" s="43"/>
      <c r="O377" s="256"/>
      <c r="P377" s="21"/>
      <c r="Q377" s="21"/>
      <c r="S377" s="21"/>
    </row>
    <row r="378" spans="1:19" s="3" customFormat="1" x14ac:dyDescent="0.25">
      <c r="A378" s="21"/>
      <c r="C378" s="21"/>
      <c r="D378" s="22"/>
      <c r="F378" s="43"/>
      <c r="H378" s="43"/>
      <c r="O378" s="256"/>
      <c r="P378" s="21"/>
      <c r="Q378" s="21"/>
      <c r="S378" s="21"/>
    </row>
    <row r="379" spans="1:19" s="3" customFormat="1" x14ac:dyDescent="0.25">
      <c r="A379" s="21"/>
      <c r="C379" s="21"/>
      <c r="D379" s="22"/>
      <c r="F379" s="43"/>
      <c r="H379" s="43"/>
      <c r="O379" s="256"/>
      <c r="P379" s="21"/>
      <c r="Q379" s="21"/>
      <c r="S379" s="21"/>
    </row>
    <row r="380" spans="1:19" s="3" customFormat="1" x14ac:dyDescent="0.25">
      <c r="A380" s="21"/>
      <c r="C380" s="21"/>
      <c r="D380" s="22"/>
      <c r="F380" s="43"/>
      <c r="H380" s="43"/>
      <c r="O380" s="256"/>
      <c r="P380" s="21"/>
      <c r="Q380" s="21"/>
      <c r="S380" s="21"/>
    </row>
    <row r="381" spans="1:19" s="3" customFormat="1" x14ac:dyDescent="0.25">
      <c r="A381" s="21"/>
      <c r="C381" s="21"/>
      <c r="D381" s="22"/>
      <c r="F381" s="43"/>
      <c r="H381" s="43"/>
      <c r="O381" s="256"/>
      <c r="P381" s="21"/>
      <c r="Q381" s="21"/>
      <c r="S381" s="21"/>
    </row>
    <row r="382" spans="1:19" s="3" customFormat="1" x14ac:dyDescent="0.25">
      <c r="A382" s="21"/>
      <c r="C382" s="21"/>
      <c r="D382" s="22"/>
      <c r="F382" s="43"/>
      <c r="H382" s="43"/>
      <c r="O382" s="256"/>
      <c r="P382" s="21"/>
      <c r="Q382" s="21"/>
      <c r="S382" s="21"/>
    </row>
    <row r="383" spans="1:19" s="3" customFormat="1" x14ac:dyDescent="0.25">
      <c r="A383" s="21"/>
      <c r="C383" s="21"/>
      <c r="D383" s="22"/>
      <c r="F383" s="43"/>
      <c r="H383" s="43"/>
      <c r="O383" s="256"/>
      <c r="P383" s="21"/>
      <c r="Q383" s="21"/>
      <c r="S383" s="21"/>
    </row>
    <row r="384" spans="1:19" s="3" customFormat="1" x14ac:dyDescent="0.25">
      <c r="A384" s="21"/>
      <c r="C384" s="21"/>
      <c r="D384" s="22"/>
      <c r="F384" s="43"/>
      <c r="H384" s="43"/>
      <c r="O384" s="256"/>
      <c r="P384" s="21"/>
      <c r="Q384" s="21"/>
      <c r="S384" s="21"/>
    </row>
    <row r="385" spans="1:19" s="3" customFormat="1" x14ac:dyDescent="0.25">
      <c r="A385" s="21"/>
      <c r="C385" s="21"/>
      <c r="D385" s="22"/>
      <c r="F385" s="43"/>
      <c r="H385" s="43"/>
      <c r="O385" s="256"/>
      <c r="P385" s="21"/>
      <c r="Q385" s="21"/>
      <c r="S385" s="21"/>
    </row>
    <row r="386" spans="1:19" s="3" customFormat="1" x14ac:dyDescent="0.25">
      <c r="A386" s="21"/>
      <c r="C386" s="21"/>
      <c r="D386" s="22"/>
      <c r="F386" s="43"/>
      <c r="H386" s="43"/>
      <c r="O386" s="256"/>
      <c r="P386" s="21"/>
      <c r="Q386" s="21"/>
      <c r="S386" s="21"/>
    </row>
    <row r="387" spans="1:19" s="3" customFormat="1" x14ac:dyDescent="0.25">
      <c r="A387" s="21"/>
      <c r="C387" s="21"/>
      <c r="D387" s="22"/>
      <c r="F387" s="43"/>
      <c r="H387" s="43"/>
      <c r="O387" s="256"/>
      <c r="P387" s="21"/>
      <c r="Q387" s="21"/>
      <c r="S387" s="21"/>
    </row>
    <row r="388" spans="1:19" s="3" customFormat="1" x14ac:dyDescent="0.25">
      <c r="A388" s="21"/>
      <c r="C388" s="21"/>
      <c r="D388" s="22"/>
      <c r="F388" s="43"/>
      <c r="H388" s="43"/>
      <c r="O388" s="256"/>
      <c r="P388" s="21"/>
      <c r="Q388" s="21"/>
      <c r="S388" s="21"/>
    </row>
    <row r="389" spans="1:19" s="3" customFormat="1" x14ac:dyDescent="0.25">
      <c r="A389" s="21"/>
      <c r="C389" s="21"/>
      <c r="D389" s="22"/>
      <c r="F389" s="43"/>
      <c r="H389" s="43"/>
      <c r="O389" s="256"/>
      <c r="P389" s="21"/>
      <c r="Q389" s="21"/>
      <c r="S389" s="21"/>
    </row>
    <row r="390" spans="1:19" s="3" customFormat="1" x14ac:dyDescent="0.25">
      <c r="A390" s="21"/>
      <c r="C390" s="21"/>
      <c r="D390" s="22"/>
      <c r="F390" s="43"/>
      <c r="H390" s="43"/>
      <c r="O390" s="256"/>
      <c r="P390" s="21"/>
      <c r="Q390" s="21"/>
      <c r="S390" s="21"/>
    </row>
    <row r="391" spans="1:19" s="3" customFormat="1" x14ac:dyDescent="0.25">
      <c r="A391" s="21"/>
      <c r="C391" s="21"/>
      <c r="D391" s="22"/>
      <c r="F391" s="43"/>
      <c r="H391" s="43"/>
      <c r="O391" s="256"/>
      <c r="P391" s="21"/>
      <c r="Q391" s="21"/>
      <c r="S391" s="21"/>
    </row>
    <row r="392" spans="1:19" s="3" customFormat="1" x14ac:dyDescent="0.25">
      <c r="A392" s="21"/>
      <c r="C392" s="21"/>
      <c r="D392" s="22"/>
      <c r="F392" s="43"/>
      <c r="H392" s="43"/>
      <c r="O392" s="256"/>
      <c r="P392" s="21"/>
      <c r="Q392" s="21"/>
      <c r="S392" s="21"/>
    </row>
    <row r="393" spans="1:19" s="3" customFormat="1" x14ac:dyDescent="0.25">
      <c r="A393" s="21"/>
      <c r="C393" s="21"/>
      <c r="D393" s="22"/>
      <c r="F393" s="43"/>
      <c r="H393" s="43"/>
      <c r="O393" s="256"/>
      <c r="P393" s="21"/>
      <c r="Q393" s="21"/>
      <c r="S393" s="21"/>
    </row>
    <row r="394" spans="1:19" s="3" customFormat="1" x14ac:dyDescent="0.25">
      <c r="A394" s="21"/>
      <c r="C394" s="21"/>
      <c r="D394" s="22"/>
      <c r="F394" s="43"/>
      <c r="H394" s="43"/>
      <c r="O394" s="256"/>
      <c r="P394" s="21"/>
      <c r="Q394" s="21"/>
      <c r="S394" s="21"/>
    </row>
    <row r="395" spans="1:19" s="3" customFormat="1" x14ac:dyDescent="0.25">
      <c r="A395" s="21"/>
      <c r="C395" s="21"/>
      <c r="D395" s="22"/>
      <c r="F395" s="43"/>
      <c r="H395" s="43"/>
      <c r="O395" s="256"/>
      <c r="P395" s="21"/>
      <c r="Q395" s="21"/>
      <c r="S395" s="21"/>
    </row>
    <row r="396" spans="1:19" s="3" customFormat="1" x14ac:dyDescent="0.25">
      <c r="A396" s="21"/>
      <c r="C396" s="21"/>
      <c r="D396" s="22"/>
      <c r="F396" s="43"/>
      <c r="H396" s="43"/>
      <c r="O396" s="256"/>
      <c r="P396" s="21"/>
      <c r="Q396" s="21"/>
      <c r="S396" s="21"/>
    </row>
    <row r="397" spans="1:19" s="3" customFormat="1" x14ac:dyDescent="0.25">
      <c r="A397" s="21"/>
      <c r="C397" s="21"/>
      <c r="D397" s="22"/>
      <c r="F397" s="43"/>
      <c r="H397" s="43"/>
      <c r="O397" s="256"/>
      <c r="P397" s="21"/>
      <c r="Q397" s="21"/>
      <c r="S397" s="21"/>
    </row>
    <row r="398" spans="1:19" s="3" customFormat="1" x14ac:dyDescent="0.25">
      <c r="A398" s="21"/>
      <c r="C398" s="21"/>
      <c r="D398" s="22"/>
      <c r="F398" s="43"/>
      <c r="H398" s="43"/>
      <c r="O398" s="256"/>
      <c r="P398" s="21"/>
      <c r="Q398" s="21"/>
      <c r="S398" s="21"/>
    </row>
    <row r="399" spans="1:19" s="3" customFormat="1" x14ac:dyDescent="0.25">
      <c r="A399" s="21"/>
      <c r="C399" s="21"/>
      <c r="D399" s="22"/>
      <c r="F399" s="43"/>
      <c r="H399" s="43"/>
      <c r="O399" s="256"/>
      <c r="P399" s="21"/>
      <c r="Q399" s="21"/>
      <c r="S399" s="21"/>
    </row>
    <row r="400" spans="1:19" s="3" customFormat="1" x14ac:dyDescent="0.25">
      <c r="A400" s="21"/>
      <c r="C400" s="21"/>
      <c r="D400" s="22"/>
      <c r="F400" s="43"/>
      <c r="H400" s="43"/>
      <c r="O400" s="256"/>
      <c r="P400" s="21"/>
      <c r="Q400" s="21"/>
      <c r="S400" s="21"/>
    </row>
    <row r="401" spans="1:19" s="3" customFormat="1" x14ac:dyDescent="0.25">
      <c r="A401" s="21"/>
      <c r="C401" s="21"/>
      <c r="D401" s="22"/>
      <c r="F401" s="43"/>
      <c r="H401" s="43"/>
      <c r="O401" s="256"/>
      <c r="P401" s="21"/>
      <c r="Q401" s="21"/>
      <c r="S401" s="21"/>
    </row>
    <row r="402" spans="1:19" s="3" customFormat="1" x14ac:dyDescent="0.25">
      <c r="A402" s="21"/>
      <c r="C402" s="21"/>
      <c r="D402" s="22"/>
      <c r="F402" s="43"/>
      <c r="H402" s="43"/>
      <c r="O402" s="256"/>
      <c r="P402" s="21"/>
      <c r="Q402" s="21"/>
      <c r="S402" s="21"/>
    </row>
    <row r="403" spans="1:19" s="3" customFormat="1" x14ac:dyDescent="0.25">
      <c r="A403" s="21"/>
      <c r="C403" s="21"/>
      <c r="D403" s="22"/>
      <c r="F403" s="43"/>
      <c r="H403" s="43"/>
      <c r="O403" s="256"/>
      <c r="P403" s="21"/>
      <c r="Q403" s="21"/>
      <c r="S403" s="21"/>
    </row>
    <row r="404" spans="1:19" s="3" customFormat="1" x14ac:dyDescent="0.25">
      <c r="A404" s="21"/>
      <c r="C404" s="21"/>
      <c r="D404" s="22"/>
      <c r="F404" s="43"/>
      <c r="H404" s="43"/>
      <c r="O404" s="256"/>
      <c r="P404" s="21"/>
      <c r="Q404" s="21"/>
      <c r="S404" s="21"/>
    </row>
    <row r="405" spans="1:19" s="3" customFormat="1" x14ac:dyDescent="0.25">
      <c r="A405" s="21"/>
      <c r="C405" s="21"/>
      <c r="D405" s="22"/>
      <c r="F405" s="43"/>
      <c r="H405" s="43"/>
      <c r="O405" s="256"/>
      <c r="P405" s="21"/>
      <c r="Q405" s="21"/>
      <c r="S405" s="21"/>
    </row>
    <row r="406" spans="1:19" s="3" customFormat="1" x14ac:dyDescent="0.25">
      <c r="A406" s="21"/>
      <c r="C406" s="21"/>
      <c r="D406" s="22"/>
      <c r="F406" s="43"/>
      <c r="H406" s="43"/>
      <c r="O406" s="256"/>
      <c r="P406" s="21"/>
      <c r="Q406" s="21"/>
      <c r="S406" s="21"/>
    </row>
    <row r="407" spans="1:19" s="3" customFormat="1" x14ac:dyDescent="0.25">
      <c r="A407" s="21"/>
      <c r="C407" s="21"/>
      <c r="D407" s="22"/>
      <c r="F407" s="43"/>
      <c r="H407" s="43"/>
      <c r="O407" s="256"/>
      <c r="P407" s="21"/>
      <c r="Q407" s="21"/>
      <c r="S407" s="21"/>
    </row>
    <row r="408" spans="1:19" s="3" customFormat="1" x14ac:dyDescent="0.25">
      <c r="A408" s="21"/>
      <c r="C408" s="21"/>
      <c r="D408" s="22"/>
      <c r="F408" s="43"/>
      <c r="H408" s="43"/>
      <c r="O408" s="256"/>
      <c r="P408" s="21"/>
      <c r="Q408" s="21"/>
      <c r="S408" s="21"/>
    </row>
    <row r="409" spans="1:19" s="3" customFormat="1" x14ac:dyDescent="0.25">
      <c r="A409" s="21"/>
      <c r="C409" s="21"/>
      <c r="D409" s="22"/>
      <c r="F409" s="43"/>
      <c r="H409" s="43"/>
      <c r="O409" s="256"/>
      <c r="P409" s="21"/>
      <c r="Q409" s="21"/>
      <c r="S409" s="21"/>
    </row>
    <row r="410" spans="1:19" s="3" customFormat="1" x14ac:dyDescent="0.25">
      <c r="A410" s="21"/>
      <c r="C410" s="21"/>
      <c r="D410" s="22"/>
      <c r="F410" s="43"/>
      <c r="H410" s="43"/>
      <c r="O410" s="256"/>
      <c r="P410" s="21"/>
      <c r="Q410" s="21"/>
      <c r="S410" s="21"/>
    </row>
    <row r="411" spans="1:19" s="3" customFormat="1" x14ac:dyDescent="0.25">
      <c r="A411" s="21"/>
      <c r="C411" s="21"/>
      <c r="D411" s="22"/>
      <c r="F411" s="43"/>
      <c r="H411" s="43"/>
      <c r="O411" s="256"/>
      <c r="P411" s="21"/>
      <c r="Q411" s="21"/>
      <c r="S411" s="21"/>
    </row>
    <row r="412" spans="1:19" s="3" customFormat="1" x14ac:dyDescent="0.25">
      <c r="A412" s="21"/>
      <c r="C412" s="21"/>
      <c r="D412" s="22"/>
      <c r="F412" s="43"/>
      <c r="H412" s="43"/>
      <c r="O412" s="256"/>
      <c r="P412" s="21"/>
      <c r="Q412" s="21"/>
      <c r="S412" s="21"/>
    </row>
    <row r="413" spans="1:19" s="3" customFormat="1" x14ac:dyDescent="0.25">
      <c r="A413" s="21"/>
      <c r="C413" s="21"/>
      <c r="D413" s="22"/>
      <c r="F413" s="43"/>
      <c r="H413" s="43"/>
      <c r="O413" s="256"/>
      <c r="P413" s="21"/>
      <c r="Q413" s="21"/>
      <c r="S413" s="21"/>
    </row>
    <row r="414" spans="1:19" s="3" customFormat="1" x14ac:dyDescent="0.25">
      <c r="A414" s="21"/>
      <c r="C414" s="21"/>
      <c r="D414" s="22"/>
      <c r="F414" s="43"/>
      <c r="H414" s="43"/>
      <c r="O414" s="256"/>
      <c r="P414" s="21"/>
      <c r="Q414" s="21"/>
      <c r="S414" s="21"/>
    </row>
    <row r="415" spans="1:19" s="3" customFormat="1" x14ac:dyDescent="0.25">
      <c r="A415" s="21"/>
      <c r="C415" s="21"/>
      <c r="D415" s="22"/>
      <c r="F415" s="43"/>
      <c r="H415" s="43"/>
      <c r="O415" s="256"/>
      <c r="P415" s="21"/>
      <c r="Q415" s="21"/>
      <c r="S415" s="21"/>
    </row>
    <row r="416" spans="1:19" s="3" customFormat="1" x14ac:dyDescent="0.25">
      <c r="A416" s="21"/>
      <c r="C416" s="21"/>
      <c r="D416" s="22"/>
      <c r="F416" s="43"/>
      <c r="H416" s="43"/>
      <c r="O416" s="256"/>
      <c r="P416" s="21"/>
      <c r="Q416" s="21"/>
      <c r="S416" s="21"/>
    </row>
    <row r="417" spans="1:19" s="3" customFormat="1" x14ac:dyDescent="0.25">
      <c r="A417" s="21"/>
      <c r="C417" s="21"/>
      <c r="D417" s="22"/>
      <c r="F417" s="43"/>
      <c r="H417" s="43"/>
      <c r="O417" s="256"/>
      <c r="P417" s="21"/>
      <c r="Q417" s="21"/>
      <c r="S417" s="21"/>
    </row>
    <row r="418" spans="1:19" s="3" customFormat="1" x14ac:dyDescent="0.25">
      <c r="A418" s="21"/>
      <c r="C418" s="21"/>
      <c r="D418" s="22"/>
      <c r="F418" s="43"/>
      <c r="H418" s="43"/>
      <c r="O418" s="256"/>
      <c r="P418" s="21"/>
      <c r="Q418" s="21"/>
      <c r="S418" s="21"/>
    </row>
    <row r="419" spans="1:19" s="3" customFormat="1" x14ac:dyDescent="0.25">
      <c r="A419" s="21"/>
      <c r="C419" s="21"/>
      <c r="D419" s="22"/>
      <c r="F419" s="43"/>
      <c r="H419" s="43"/>
      <c r="O419" s="256"/>
      <c r="P419" s="21"/>
      <c r="Q419" s="21"/>
      <c r="S419" s="21"/>
    </row>
    <row r="420" spans="1:19" s="3" customFormat="1" x14ac:dyDescent="0.25">
      <c r="A420" s="21"/>
      <c r="C420" s="21"/>
      <c r="D420" s="22"/>
      <c r="F420" s="43"/>
      <c r="H420" s="43"/>
      <c r="O420" s="256"/>
      <c r="P420" s="21"/>
      <c r="Q420" s="21"/>
      <c r="S420" s="21"/>
    </row>
    <row r="421" spans="1:19" s="3" customFormat="1" x14ac:dyDescent="0.25">
      <c r="A421" s="21"/>
      <c r="C421" s="21"/>
      <c r="D421" s="22"/>
      <c r="F421" s="43"/>
      <c r="H421" s="43"/>
      <c r="O421" s="256"/>
      <c r="P421" s="21"/>
      <c r="Q421" s="21"/>
      <c r="S421" s="21"/>
    </row>
    <row r="422" spans="1:19" s="3" customFormat="1" x14ac:dyDescent="0.25">
      <c r="A422" s="21"/>
      <c r="C422" s="21"/>
      <c r="D422" s="22"/>
      <c r="F422" s="43"/>
      <c r="H422" s="43"/>
      <c r="O422" s="256"/>
      <c r="P422" s="21"/>
      <c r="Q422" s="21"/>
      <c r="S422" s="21"/>
    </row>
    <row r="423" spans="1:19" s="3" customFormat="1" x14ac:dyDescent="0.25">
      <c r="A423" s="21"/>
      <c r="C423" s="21"/>
      <c r="D423" s="22"/>
      <c r="F423" s="43"/>
      <c r="H423" s="43"/>
      <c r="O423" s="256"/>
      <c r="P423" s="21"/>
      <c r="Q423" s="21"/>
      <c r="S423" s="21"/>
    </row>
    <row r="424" spans="1:19" s="3" customFormat="1" x14ac:dyDescent="0.25">
      <c r="A424" s="21"/>
      <c r="C424" s="21"/>
      <c r="D424" s="22"/>
      <c r="F424" s="43"/>
      <c r="H424" s="43"/>
      <c r="O424" s="256"/>
      <c r="P424" s="21"/>
      <c r="Q424" s="21"/>
      <c r="S424" s="21"/>
    </row>
    <row r="425" spans="1:19" s="3" customFormat="1" x14ac:dyDescent="0.25">
      <c r="A425" s="21"/>
      <c r="C425" s="21"/>
      <c r="D425" s="22"/>
      <c r="F425" s="43"/>
      <c r="H425" s="43"/>
      <c r="O425" s="256"/>
      <c r="P425" s="21"/>
      <c r="Q425" s="21"/>
      <c r="S425" s="21"/>
    </row>
    <row r="426" spans="1:19" s="3" customFormat="1" x14ac:dyDescent="0.25">
      <c r="A426" s="21"/>
      <c r="C426" s="21"/>
      <c r="D426" s="22"/>
      <c r="F426" s="43"/>
      <c r="H426" s="43"/>
      <c r="O426" s="256"/>
      <c r="P426" s="21"/>
      <c r="Q426" s="21"/>
      <c r="S426" s="21"/>
    </row>
    <row r="427" spans="1:19" s="3" customFormat="1" x14ac:dyDescent="0.25">
      <c r="A427" s="21"/>
      <c r="C427" s="21"/>
      <c r="D427" s="22"/>
      <c r="F427" s="43"/>
      <c r="H427" s="43"/>
      <c r="O427" s="256"/>
      <c r="P427" s="21"/>
      <c r="Q427" s="21"/>
      <c r="S427" s="21"/>
    </row>
    <row r="428" spans="1:19" s="3" customFormat="1" x14ac:dyDescent="0.25">
      <c r="A428" s="21"/>
      <c r="C428" s="21"/>
      <c r="D428" s="22"/>
      <c r="F428" s="43"/>
      <c r="H428" s="43"/>
      <c r="O428" s="256"/>
      <c r="P428" s="21"/>
      <c r="Q428" s="21"/>
      <c r="S428" s="21"/>
    </row>
    <row r="429" spans="1:19" s="3" customFormat="1" x14ac:dyDescent="0.25">
      <c r="A429" s="21"/>
      <c r="C429" s="21"/>
      <c r="D429" s="22"/>
      <c r="F429" s="43"/>
      <c r="H429" s="43"/>
      <c r="O429" s="256"/>
      <c r="P429" s="21"/>
      <c r="Q429" s="21"/>
      <c r="S429" s="21"/>
    </row>
    <row r="430" spans="1:19" s="3" customFormat="1" x14ac:dyDescent="0.25">
      <c r="A430" s="21"/>
      <c r="C430" s="21"/>
      <c r="D430" s="22"/>
      <c r="F430" s="43"/>
      <c r="H430" s="43"/>
      <c r="O430" s="256"/>
      <c r="P430" s="21"/>
      <c r="Q430" s="21"/>
      <c r="S430" s="21"/>
    </row>
    <row r="431" spans="1:19" s="3" customFormat="1" x14ac:dyDescent="0.25">
      <c r="A431" s="21"/>
      <c r="C431" s="21"/>
      <c r="D431" s="22"/>
      <c r="F431" s="43"/>
      <c r="H431" s="43"/>
      <c r="O431" s="256"/>
      <c r="P431" s="21"/>
      <c r="Q431" s="21"/>
      <c r="S431" s="21"/>
    </row>
    <row r="432" spans="1:19" s="3" customFormat="1" x14ac:dyDescent="0.25">
      <c r="A432" s="21"/>
      <c r="C432" s="21"/>
      <c r="D432" s="22"/>
      <c r="F432" s="43"/>
      <c r="H432" s="43"/>
      <c r="O432" s="256"/>
      <c r="P432" s="21"/>
      <c r="Q432" s="21"/>
      <c r="S432" s="21"/>
    </row>
    <row r="433" spans="1:19" s="3" customFormat="1" x14ac:dyDescent="0.25">
      <c r="A433" s="21"/>
      <c r="C433" s="21"/>
      <c r="D433" s="22"/>
      <c r="F433" s="43"/>
      <c r="H433" s="43"/>
      <c r="O433" s="256"/>
      <c r="P433" s="21"/>
      <c r="Q433" s="21"/>
      <c r="S433" s="21"/>
    </row>
    <row r="434" spans="1:19" s="3" customFormat="1" x14ac:dyDescent="0.25">
      <c r="A434" s="21"/>
      <c r="C434" s="21"/>
      <c r="D434" s="22"/>
      <c r="F434" s="43"/>
      <c r="H434" s="43"/>
      <c r="O434" s="256"/>
      <c r="P434" s="21"/>
      <c r="Q434" s="21"/>
      <c r="S434" s="21"/>
    </row>
    <row r="435" spans="1:19" s="3" customFormat="1" x14ac:dyDescent="0.25">
      <c r="A435" s="21"/>
      <c r="C435" s="21"/>
      <c r="D435" s="22"/>
      <c r="F435" s="43"/>
      <c r="H435" s="43"/>
      <c r="O435" s="256"/>
      <c r="P435" s="21"/>
      <c r="Q435" s="21"/>
      <c r="S435" s="21"/>
    </row>
    <row r="436" spans="1:19" s="3" customFormat="1" x14ac:dyDescent="0.25">
      <c r="A436" s="21"/>
      <c r="C436" s="21"/>
      <c r="D436" s="22"/>
      <c r="F436" s="43"/>
      <c r="H436" s="43"/>
      <c r="O436" s="256"/>
      <c r="P436" s="21"/>
      <c r="Q436" s="21"/>
      <c r="S436" s="21"/>
    </row>
    <row r="437" spans="1:19" s="3" customFormat="1" x14ac:dyDescent="0.25">
      <c r="A437" s="21"/>
      <c r="C437" s="21"/>
      <c r="D437" s="22"/>
      <c r="F437" s="43"/>
      <c r="H437" s="43"/>
      <c r="O437" s="256"/>
      <c r="P437" s="21"/>
      <c r="Q437" s="21"/>
      <c r="S437" s="21"/>
    </row>
    <row r="438" spans="1:19" s="3" customFormat="1" x14ac:dyDescent="0.25">
      <c r="A438" s="21"/>
      <c r="C438" s="21"/>
      <c r="D438" s="22"/>
      <c r="F438" s="43"/>
      <c r="H438" s="43"/>
      <c r="O438" s="256"/>
      <c r="P438" s="21"/>
      <c r="Q438" s="21"/>
      <c r="S438" s="21"/>
    </row>
    <row r="439" spans="1:19" s="3" customFormat="1" x14ac:dyDescent="0.25">
      <c r="A439" s="21"/>
      <c r="C439" s="21"/>
      <c r="D439" s="22"/>
      <c r="F439" s="43"/>
      <c r="H439" s="43"/>
      <c r="O439" s="256"/>
      <c r="P439" s="21"/>
      <c r="Q439" s="21"/>
      <c r="S439" s="21"/>
    </row>
    <row r="440" spans="1:19" s="3" customFormat="1" x14ac:dyDescent="0.25">
      <c r="A440" s="21"/>
      <c r="C440" s="21"/>
      <c r="D440" s="22"/>
      <c r="F440" s="43"/>
      <c r="H440" s="43"/>
      <c r="O440" s="256"/>
      <c r="P440" s="21"/>
      <c r="Q440" s="21"/>
      <c r="S440" s="21"/>
    </row>
    <row r="441" spans="1:19" s="3" customFormat="1" x14ac:dyDescent="0.25">
      <c r="A441" s="21"/>
      <c r="C441" s="21"/>
      <c r="D441" s="22"/>
      <c r="F441" s="43"/>
      <c r="H441" s="43"/>
      <c r="O441" s="256"/>
      <c r="P441" s="21"/>
      <c r="Q441" s="21"/>
      <c r="S441" s="21"/>
    </row>
    <row r="442" spans="1:19" s="3" customFormat="1" x14ac:dyDescent="0.25">
      <c r="A442" s="21"/>
      <c r="C442" s="21"/>
      <c r="D442" s="22"/>
      <c r="F442" s="43"/>
      <c r="H442" s="43"/>
      <c r="O442" s="256"/>
      <c r="P442" s="21"/>
      <c r="Q442" s="21"/>
      <c r="S442" s="21"/>
    </row>
    <row r="443" spans="1:19" s="3" customFormat="1" x14ac:dyDescent="0.25">
      <c r="A443" s="21"/>
      <c r="C443" s="21"/>
      <c r="D443" s="22"/>
      <c r="F443" s="43"/>
      <c r="H443" s="43"/>
      <c r="O443" s="256"/>
      <c r="P443" s="21"/>
      <c r="Q443" s="21"/>
      <c r="S443" s="21"/>
    </row>
    <row r="444" spans="1:19" s="3" customFormat="1" x14ac:dyDescent="0.25">
      <c r="A444" s="21"/>
      <c r="C444" s="21"/>
      <c r="D444" s="22"/>
      <c r="F444" s="43"/>
      <c r="H444" s="43"/>
      <c r="O444" s="256"/>
      <c r="P444" s="21"/>
      <c r="Q444" s="21"/>
      <c r="S444" s="21"/>
    </row>
    <row r="445" spans="1:19" s="3" customFormat="1" x14ac:dyDescent="0.25">
      <c r="A445" s="21"/>
      <c r="C445" s="21"/>
      <c r="D445" s="22"/>
      <c r="F445" s="43"/>
      <c r="H445" s="43"/>
      <c r="O445" s="256"/>
      <c r="P445" s="21"/>
      <c r="Q445" s="21"/>
      <c r="S445" s="21"/>
    </row>
    <row r="446" spans="1:19" s="3" customFormat="1" x14ac:dyDescent="0.25">
      <c r="A446" s="21"/>
      <c r="C446" s="21"/>
      <c r="D446" s="22"/>
      <c r="F446" s="43"/>
      <c r="H446" s="43"/>
      <c r="O446" s="256"/>
      <c r="P446" s="21"/>
      <c r="Q446" s="21"/>
      <c r="S446" s="21"/>
    </row>
    <row r="447" spans="1:19" s="3" customFormat="1" x14ac:dyDescent="0.25">
      <c r="A447" s="21"/>
      <c r="C447" s="21"/>
      <c r="D447" s="22"/>
      <c r="F447" s="43"/>
      <c r="H447" s="43"/>
      <c r="O447" s="256"/>
      <c r="P447" s="21"/>
      <c r="Q447" s="21"/>
      <c r="S447" s="21"/>
    </row>
    <row r="448" spans="1:19" s="3" customFormat="1" x14ac:dyDescent="0.25">
      <c r="A448" s="21"/>
      <c r="C448" s="21"/>
      <c r="D448" s="22"/>
      <c r="F448" s="43"/>
      <c r="H448" s="43"/>
      <c r="O448" s="256"/>
      <c r="P448" s="21"/>
      <c r="Q448" s="21"/>
      <c r="S448" s="21"/>
    </row>
    <row r="449" spans="1:19" s="3" customFormat="1" x14ac:dyDescent="0.25">
      <c r="A449" s="21"/>
      <c r="C449" s="21"/>
      <c r="D449" s="22"/>
      <c r="F449" s="43"/>
      <c r="H449" s="43"/>
      <c r="O449" s="256"/>
      <c r="P449" s="21"/>
      <c r="Q449" s="21"/>
      <c r="S449" s="21"/>
    </row>
    <row r="450" spans="1:19" s="3" customFormat="1" x14ac:dyDescent="0.25">
      <c r="A450" s="21"/>
      <c r="C450" s="21"/>
      <c r="D450" s="22"/>
      <c r="F450" s="43"/>
      <c r="H450" s="43"/>
      <c r="O450" s="256"/>
      <c r="P450" s="21"/>
      <c r="Q450" s="21"/>
      <c r="S450" s="21"/>
    </row>
    <row r="451" spans="1:19" s="3" customFormat="1" x14ac:dyDescent="0.25">
      <c r="A451" s="21"/>
      <c r="C451" s="21"/>
      <c r="D451" s="22"/>
      <c r="F451" s="43"/>
      <c r="H451" s="43"/>
      <c r="O451" s="256"/>
      <c r="P451" s="21"/>
      <c r="Q451" s="21"/>
      <c r="S451" s="21"/>
    </row>
    <row r="452" spans="1:19" s="3" customFormat="1" x14ac:dyDescent="0.25">
      <c r="A452" s="21"/>
      <c r="C452" s="21"/>
      <c r="D452" s="22"/>
      <c r="F452" s="43"/>
      <c r="H452" s="43"/>
      <c r="O452" s="256"/>
      <c r="P452" s="21"/>
      <c r="Q452" s="21"/>
      <c r="S452" s="21"/>
    </row>
    <row r="453" spans="1:19" s="3" customFormat="1" x14ac:dyDescent="0.25">
      <c r="A453" s="21"/>
      <c r="C453" s="21"/>
      <c r="D453" s="22"/>
      <c r="F453" s="43"/>
      <c r="H453" s="43"/>
      <c r="O453" s="256"/>
      <c r="P453" s="21"/>
      <c r="Q453" s="21"/>
      <c r="S453" s="21"/>
    </row>
    <row r="454" spans="1:19" s="3" customFormat="1" x14ac:dyDescent="0.25">
      <c r="A454" s="21"/>
      <c r="C454" s="21"/>
      <c r="D454" s="22"/>
      <c r="F454" s="43"/>
      <c r="H454" s="43"/>
      <c r="O454" s="256"/>
      <c r="P454" s="21"/>
      <c r="Q454" s="21"/>
      <c r="S454" s="21"/>
    </row>
    <row r="455" spans="1:19" s="3" customFormat="1" x14ac:dyDescent="0.25">
      <c r="A455" s="21"/>
      <c r="C455" s="21"/>
      <c r="D455" s="22"/>
      <c r="F455" s="43"/>
      <c r="H455" s="43"/>
      <c r="O455" s="256"/>
      <c r="P455" s="21"/>
      <c r="Q455" s="21"/>
      <c r="S455" s="21"/>
    </row>
    <row r="456" spans="1:19" s="3" customFormat="1" x14ac:dyDescent="0.25">
      <c r="A456" s="21"/>
      <c r="C456" s="21"/>
      <c r="D456" s="22"/>
      <c r="F456" s="43"/>
      <c r="H456" s="43"/>
      <c r="O456" s="256"/>
      <c r="P456" s="21"/>
      <c r="Q456" s="21"/>
      <c r="S456" s="21"/>
    </row>
    <row r="457" spans="1:19" s="3" customFormat="1" x14ac:dyDescent="0.25">
      <c r="A457" s="21"/>
      <c r="C457" s="21"/>
      <c r="D457" s="22"/>
      <c r="F457" s="43"/>
      <c r="H457" s="43"/>
      <c r="O457" s="256"/>
      <c r="P457" s="21"/>
      <c r="Q457" s="21"/>
      <c r="S457" s="21"/>
    </row>
    <row r="458" spans="1:19" s="3" customFormat="1" x14ac:dyDescent="0.25">
      <c r="A458" s="21"/>
      <c r="C458" s="21"/>
      <c r="D458" s="22"/>
      <c r="F458" s="43"/>
      <c r="H458" s="43"/>
      <c r="O458" s="256"/>
      <c r="P458" s="21"/>
      <c r="Q458" s="21"/>
      <c r="S458" s="21"/>
    </row>
    <row r="459" spans="1:19" s="3" customFormat="1" x14ac:dyDescent="0.25">
      <c r="A459" s="21"/>
      <c r="C459" s="21"/>
      <c r="D459" s="22"/>
      <c r="F459" s="43"/>
      <c r="H459" s="43"/>
      <c r="O459" s="256"/>
      <c r="P459" s="21"/>
      <c r="Q459" s="21"/>
      <c r="S459" s="21"/>
    </row>
    <row r="460" spans="1:19" s="3" customFormat="1" x14ac:dyDescent="0.25">
      <c r="A460" s="21"/>
      <c r="C460" s="21"/>
      <c r="D460" s="22"/>
      <c r="F460" s="43"/>
      <c r="H460" s="43"/>
      <c r="O460" s="256"/>
      <c r="P460" s="21"/>
      <c r="Q460" s="21"/>
      <c r="S460" s="21"/>
    </row>
    <row r="461" spans="1:19" s="3" customFormat="1" x14ac:dyDescent="0.25">
      <c r="A461" s="21"/>
      <c r="C461" s="21"/>
      <c r="D461" s="22"/>
      <c r="F461" s="43"/>
      <c r="H461" s="43"/>
      <c r="O461" s="256"/>
      <c r="P461" s="21"/>
      <c r="Q461" s="21"/>
      <c r="S461" s="21"/>
    </row>
    <row r="462" spans="1:19" s="3" customFormat="1" x14ac:dyDescent="0.25">
      <c r="A462" s="21"/>
      <c r="C462" s="21"/>
      <c r="D462" s="22"/>
      <c r="F462" s="43"/>
      <c r="H462" s="43"/>
      <c r="O462" s="256"/>
      <c r="P462" s="21"/>
      <c r="Q462" s="21"/>
      <c r="S462" s="21"/>
    </row>
    <row r="463" spans="1:19" s="3" customFormat="1" x14ac:dyDescent="0.25">
      <c r="A463" s="21"/>
      <c r="C463" s="21"/>
      <c r="D463" s="22"/>
      <c r="F463" s="43"/>
      <c r="H463" s="43"/>
      <c r="O463" s="256"/>
      <c r="P463" s="21"/>
      <c r="Q463" s="21"/>
      <c r="S463" s="21"/>
    </row>
    <row r="464" spans="1:19" s="3" customFormat="1" x14ac:dyDescent="0.25">
      <c r="A464" s="21"/>
      <c r="C464" s="21"/>
      <c r="D464" s="22"/>
      <c r="F464" s="43"/>
      <c r="H464" s="43"/>
      <c r="O464" s="256"/>
      <c r="P464" s="21"/>
      <c r="Q464" s="21"/>
      <c r="S464" s="21"/>
    </row>
    <row r="465" spans="1:19" s="3" customFormat="1" x14ac:dyDescent="0.25">
      <c r="A465" s="21"/>
      <c r="C465" s="21"/>
      <c r="D465" s="22"/>
      <c r="F465" s="43"/>
      <c r="H465" s="43"/>
      <c r="O465" s="256"/>
      <c r="P465" s="21"/>
      <c r="Q465" s="21"/>
      <c r="S465" s="21"/>
    </row>
    <row r="466" spans="1:19" s="3" customFormat="1" x14ac:dyDescent="0.25">
      <c r="A466" s="21"/>
      <c r="C466" s="21"/>
      <c r="D466" s="22"/>
      <c r="F466" s="43"/>
      <c r="H466" s="43"/>
      <c r="O466" s="256"/>
      <c r="P466" s="21"/>
      <c r="Q466" s="21"/>
      <c r="S466" s="21"/>
    </row>
    <row r="467" spans="1:19" s="3" customFormat="1" x14ac:dyDescent="0.25">
      <c r="A467" s="21"/>
      <c r="C467" s="21"/>
      <c r="D467" s="22"/>
      <c r="F467" s="43"/>
      <c r="H467" s="43"/>
      <c r="O467" s="256"/>
      <c r="P467" s="21"/>
      <c r="Q467" s="21"/>
      <c r="S467" s="21"/>
    </row>
    <row r="468" spans="1:19" s="3" customFormat="1" x14ac:dyDescent="0.25">
      <c r="A468" s="21"/>
      <c r="C468" s="21"/>
      <c r="D468" s="22"/>
      <c r="F468" s="43"/>
      <c r="H468" s="43"/>
      <c r="O468" s="256"/>
      <c r="P468" s="21"/>
      <c r="Q468" s="21"/>
      <c r="S468" s="21"/>
    </row>
    <row r="469" spans="1:19" s="3" customFormat="1" x14ac:dyDescent="0.25">
      <c r="A469" s="21"/>
      <c r="C469" s="21"/>
      <c r="D469" s="22"/>
      <c r="F469" s="43"/>
      <c r="H469" s="43"/>
      <c r="O469" s="256"/>
      <c r="P469" s="21"/>
      <c r="Q469" s="21"/>
      <c r="S469" s="21"/>
    </row>
    <row r="470" spans="1:19" s="3" customFormat="1" x14ac:dyDescent="0.25">
      <c r="A470" s="21"/>
      <c r="C470" s="21"/>
      <c r="D470" s="22"/>
      <c r="F470" s="43"/>
      <c r="H470" s="43"/>
      <c r="O470" s="256"/>
      <c r="P470" s="21"/>
      <c r="Q470" s="21"/>
      <c r="S470" s="21"/>
    </row>
    <row r="471" spans="1:19" s="3" customFormat="1" x14ac:dyDescent="0.25">
      <c r="A471" s="21"/>
      <c r="C471" s="21"/>
      <c r="D471" s="22"/>
      <c r="F471" s="43"/>
      <c r="H471" s="43"/>
      <c r="O471" s="256"/>
      <c r="P471" s="21"/>
      <c r="Q471" s="21"/>
      <c r="S471" s="21"/>
    </row>
    <row r="472" spans="1:19" s="3" customFormat="1" x14ac:dyDescent="0.25">
      <c r="A472" s="21"/>
      <c r="C472" s="21"/>
      <c r="D472" s="22"/>
      <c r="F472" s="43"/>
      <c r="H472" s="43"/>
      <c r="O472" s="256"/>
      <c r="P472" s="21"/>
      <c r="Q472" s="21"/>
      <c r="S472" s="21"/>
    </row>
    <row r="473" spans="1:19" s="3" customFormat="1" x14ac:dyDescent="0.25">
      <c r="A473" s="21"/>
      <c r="C473" s="21"/>
      <c r="D473" s="22"/>
      <c r="F473" s="43"/>
      <c r="H473" s="43"/>
      <c r="O473" s="256"/>
      <c r="P473" s="21"/>
      <c r="Q473" s="21"/>
      <c r="S473" s="21"/>
    </row>
    <row r="474" spans="1:19" s="3" customFormat="1" x14ac:dyDescent="0.25">
      <c r="A474" s="21"/>
      <c r="C474" s="21"/>
      <c r="D474" s="22"/>
      <c r="F474" s="43"/>
      <c r="H474" s="43"/>
      <c r="O474" s="256"/>
      <c r="P474" s="21"/>
      <c r="Q474" s="21"/>
      <c r="S474" s="21"/>
    </row>
    <row r="475" spans="1:19" s="3" customFormat="1" x14ac:dyDescent="0.25">
      <c r="A475" s="21"/>
      <c r="C475" s="21"/>
      <c r="D475" s="22"/>
      <c r="F475" s="43"/>
      <c r="H475" s="43"/>
      <c r="O475" s="256"/>
      <c r="P475" s="21"/>
      <c r="Q475" s="21"/>
      <c r="S475" s="21"/>
    </row>
    <row r="476" spans="1:19" s="3" customFormat="1" x14ac:dyDescent="0.25">
      <c r="A476" s="21"/>
      <c r="C476" s="21"/>
      <c r="D476" s="22"/>
      <c r="F476" s="43"/>
      <c r="H476" s="43"/>
      <c r="O476" s="256"/>
      <c r="P476" s="21"/>
      <c r="Q476" s="21"/>
      <c r="S476" s="21"/>
    </row>
    <row r="477" spans="1:19" s="3" customFormat="1" x14ac:dyDescent="0.25">
      <c r="A477" s="21"/>
      <c r="C477" s="21"/>
      <c r="D477" s="22"/>
      <c r="F477" s="43"/>
      <c r="H477" s="43"/>
      <c r="O477" s="256"/>
      <c r="P477" s="21"/>
      <c r="Q477" s="21"/>
      <c r="S477" s="21"/>
    </row>
    <row r="478" spans="1:19" s="3" customFormat="1" x14ac:dyDescent="0.25">
      <c r="A478" s="21"/>
      <c r="C478" s="21"/>
      <c r="D478" s="22"/>
      <c r="F478" s="43"/>
      <c r="H478" s="43"/>
      <c r="O478" s="256"/>
      <c r="P478" s="21"/>
      <c r="Q478" s="21"/>
      <c r="S478" s="21"/>
    </row>
    <row r="479" spans="1:19" s="3" customFormat="1" x14ac:dyDescent="0.25">
      <c r="A479" s="21"/>
      <c r="C479" s="21"/>
      <c r="D479" s="22"/>
      <c r="F479" s="43"/>
      <c r="H479" s="43"/>
      <c r="O479" s="256"/>
      <c r="P479" s="21"/>
      <c r="Q479" s="21"/>
      <c r="S479" s="21"/>
    </row>
    <row r="480" spans="1:19" s="3" customFormat="1" x14ac:dyDescent="0.25">
      <c r="A480" s="21"/>
      <c r="C480" s="21"/>
      <c r="D480" s="22"/>
      <c r="F480" s="43"/>
      <c r="H480" s="43"/>
      <c r="O480" s="256"/>
      <c r="P480" s="21"/>
      <c r="Q480" s="21"/>
      <c r="S480" s="21"/>
    </row>
    <row r="481" spans="1:19" s="3" customFormat="1" x14ac:dyDescent="0.25">
      <c r="A481" s="21"/>
      <c r="C481" s="21"/>
      <c r="D481" s="22"/>
      <c r="F481" s="43"/>
      <c r="H481" s="43"/>
      <c r="O481" s="256"/>
      <c r="P481" s="21"/>
      <c r="Q481" s="21"/>
      <c r="S481" s="21"/>
    </row>
    <row r="482" spans="1:19" s="3" customFormat="1" x14ac:dyDescent="0.25">
      <c r="A482" s="21"/>
      <c r="C482" s="21"/>
      <c r="D482" s="22"/>
      <c r="F482" s="43"/>
      <c r="H482" s="43"/>
      <c r="O482" s="256"/>
      <c r="P482" s="21"/>
      <c r="Q482" s="21"/>
      <c r="S482" s="21"/>
    </row>
    <row r="483" spans="1:19" s="3" customFormat="1" x14ac:dyDescent="0.25">
      <c r="A483" s="21"/>
      <c r="C483" s="21"/>
      <c r="D483" s="22"/>
      <c r="F483" s="43"/>
      <c r="H483" s="43"/>
      <c r="O483" s="256"/>
      <c r="P483" s="21"/>
      <c r="Q483" s="21"/>
      <c r="S483" s="21"/>
    </row>
    <row r="484" spans="1:19" s="3" customFormat="1" x14ac:dyDescent="0.25">
      <c r="A484" s="21"/>
      <c r="C484" s="21"/>
      <c r="D484" s="22"/>
      <c r="F484" s="43"/>
      <c r="H484" s="43"/>
      <c r="O484" s="256"/>
      <c r="P484" s="21"/>
      <c r="Q484" s="21"/>
      <c r="S484" s="21"/>
    </row>
    <row r="485" spans="1:19" s="3" customFormat="1" x14ac:dyDescent="0.25">
      <c r="A485" s="21"/>
      <c r="C485" s="21"/>
      <c r="D485" s="22"/>
      <c r="F485" s="43"/>
      <c r="H485" s="43"/>
      <c r="O485" s="256"/>
      <c r="P485" s="21"/>
      <c r="Q485" s="21"/>
      <c r="S485" s="21"/>
    </row>
    <row r="486" spans="1:19" s="3" customFormat="1" x14ac:dyDescent="0.25">
      <c r="A486" s="21"/>
      <c r="C486" s="21"/>
      <c r="D486" s="22"/>
      <c r="F486" s="43"/>
      <c r="H486" s="43"/>
      <c r="O486" s="256"/>
      <c r="P486" s="21"/>
      <c r="Q486" s="21"/>
      <c r="S486" s="21"/>
    </row>
    <row r="487" spans="1:19" s="3" customFormat="1" x14ac:dyDescent="0.25">
      <c r="A487" s="21"/>
      <c r="C487" s="21"/>
      <c r="D487" s="22"/>
      <c r="F487" s="43"/>
      <c r="H487" s="43"/>
      <c r="O487" s="256"/>
      <c r="P487" s="21"/>
      <c r="Q487" s="21"/>
      <c r="S487" s="21"/>
    </row>
    <row r="488" spans="1:19" s="3" customFormat="1" x14ac:dyDescent="0.25">
      <c r="A488" s="21"/>
      <c r="C488" s="21"/>
      <c r="D488" s="22"/>
      <c r="F488" s="43"/>
      <c r="H488" s="43"/>
      <c r="O488" s="256"/>
      <c r="P488" s="21"/>
      <c r="Q488" s="21"/>
      <c r="S488" s="21"/>
    </row>
    <row r="489" spans="1:19" s="3" customFormat="1" x14ac:dyDescent="0.25">
      <c r="A489" s="21"/>
      <c r="C489" s="21"/>
      <c r="D489" s="22"/>
      <c r="F489" s="43"/>
      <c r="H489" s="43"/>
      <c r="O489" s="256"/>
      <c r="P489" s="21"/>
      <c r="Q489" s="21"/>
      <c r="S489" s="21"/>
    </row>
    <row r="490" spans="1:19" s="3" customFormat="1" x14ac:dyDescent="0.25">
      <c r="A490" s="21"/>
      <c r="C490" s="21"/>
      <c r="D490" s="22"/>
      <c r="F490" s="43"/>
      <c r="H490" s="43"/>
      <c r="O490" s="256"/>
      <c r="P490" s="21"/>
      <c r="Q490" s="21"/>
      <c r="S490" s="21"/>
    </row>
    <row r="491" spans="1:19" s="3" customFormat="1" x14ac:dyDescent="0.25">
      <c r="A491" s="21"/>
      <c r="C491" s="21"/>
      <c r="D491" s="22"/>
      <c r="F491" s="43"/>
      <c r="H491" s="43"/>
      <c r="O491" s="256"/>
      <c r="P491" s="21"/>
      <c r="Q491" s="21"/>
      <c r="S491" s="21"/>
    </row>
    <row r="492" spans="1:19" s="3" customFormat="1" x14ac:dyDescent="0.25">
      <c r="A492" s="21"/>
      <c r="C492" s="21"/>
      <c r="D492" s="22"/>
      <c r="F492" s="43"/>
      <c r="H492" s="43"/>
      <c r="O492" s="256"/>
      <c r="P492" s="21"/>
      <c r="Q492" s="21"/>
      <c r="S492" s="21"/>
    </row>
    <row r="493" spans="1:19" s="3" customFormat="1" x14ac:dyDescent="0.25">
      <c r="A493" s="21"/>
      <c r="C493" s="21"/>
      <c r="D493" s="22"/>
      <c r="F493" s="43"/>
      <c r="H493" s="43"/>
      <c r="O493" s="256"/>
      <c r="P493" s="21"/>
      <c r="Q493" s="21"/>
      <c r="S493" s="21"/>
    </row>
    <row r="494" spans="1:19" s="3" customFormat="1" x14ac:dyDescent="0.25">
      <c r="A494" s="21"/>
      <c r="C494" s="21"/>
      <c r="D494" s="22"/>
      <c r="F494" s="43"/>
      <c r="H494" s="43"/>
      <c r="O494" s="256"/>
      <c r="P494" s="21"/>
      <c r="Q494" s="21"/>
      <c r="S494" s="21"/>
    </row>
    <row r="495" spans="1:19" s="3" customFormat="1" x14ac:dyDescent="0.25">
      <c r="A495" s="21"/>
      <c r="C495" s="21"/>
      <c r="D495" s="22"/>
      <c r="F495" s="43"/>
      <c r="H495" s="43"/>
      <c r="O495" s="256"/>
      <c r="P495" s="21"/>
      <c r="Q495" s="21"/>
      <c r="S495" s="21"/>
    </row>
    <row r="496" spans="1:19" s="3" customFormat="1" x14ac:dyDescent="0.25">
      <c r="A496" s="21"/>
      <c r="C496" s="21"/>
      <c r="D496" s="22"/>
      <c r="F496" s="43"/>
      <c r="H496" s="43"/>
      <c r="O496" s="256"/>
      <c r="P496" s="21"/>
      <c r="Q496" s="21"/>
      <c r="S496" s="21"/>
    </row>
    <row r="497" spans="1:19" s="3" customFormat="1" x14ac:dyDescent="0.25">
      <c r="A497" s="21"/>
      <c r="C497" s="21"/>
      <c r="D497" s="22"/>
      <c r="F497" s="43"/>
      <c r="H497" s="43"/>
      <c r="O497" s="256"/>
      <c r="P497" s="21"/>
      <c r="Q497" s="21"/>
      <c r="S497" s="21"/>
    </row>
    <row r="498" spans="1:19" s="3" customFormat="1" x14ac:dyDescent="0.25">
      <c r="A498" s="21"/>
      <c r="C498" s="21"/>
      <c r="D498" s="22"/>
      <c r="F498" s="43"/>
      <c r="H498" s="43"/>
      <c r="O498" s="256"/>
      <c r="P498" s="21"/>
      <c r="Q498" s="21"/>
      <c r="S498" s="21"/>
    </row>
    <row r="499" spans="1:19" s="3" customFormat="1" x14ac:dyDescent="0.25">
      <c r="A499" s="21"/>
      <c r="C499" s="21"/>
      <c r="D499" s="22"/>
      <c r="F499" s="43"/>
      <c r="H499" s="43"/>
      <c r="O499" s="256"/>
      <c r="P499" s="21"/>
      <c r="Q499" s="21"/>
      <c r="S499" s="21"/>
    </row>
    <row r="500" spans="1:19" s="3" customFormat="1" x14ac:dyDescent="0.25">
      <c r="A500" s="21"/>
      <c r="C500" s="21"/>
      <c r="D500" s="22"/>
      <c r="F500" s="43"/>
      <c r="H500" s="43"/>
      <c r="O500" s="256"/>
      <c r="P500" s="21"/>
      <c r="Q500" s="21"/>
      <c r="S500" s="21"/>
    </row>
    <row r="501" spans="1:19" s="3" customFormat="1" x14ac:dyDescent="0.25">
      <c r="A501" s="21"/>
      <c r="C501" s="21"/>
      <c r="D501" s="22"/>
      <c r="F501" s="43"/>
      <c r="H501" s="43"/>
      <c r="O501" s="256"/>
      <c r="P501" s="21"/>
      <c r="Q501" s="21"/>
      <c r="S501" s="21"/>
    </row>
    <row r="502" spans="1:19" s="3" customFormat="1" x14ac:dyDescent="0.25">
      <c r="A502" s="21"/>
      <c r="C502" s="21"/>
      <c r="D502" s="22"/>
      <c r="F502" s="43"/>
      <c r="H502" s="43"/>
      <c r="O502" s="256"/>
      <c r="P502" s="21"/>
      <c r="Q502" s="21"/>
      <c r="S502" s="21"/>
    </row>
    <row r="503" spans="1:19" s="3" customFormat="1" x14ac:dyDescent="0.25">
      <c r="A503" s="21"/>
      <c r="C503" s="21"/>
      <c r="D503" s="22"/>
      <c r="F503" s="43"/>
      <c r="H503" s="43"/>
      <c r="O503" s="256"/>
      <c r="P503" s="21"/>
      <c r="Q503" s="21"/>
      <c r="S503" s="21"/>
    </row>
    <row r="504" spans="1:19" s="3" customFormat="1" x14ac:dyDescent="0.25">
      <c r="A504" s="21"/>
      <c r="C504" s="21"/>
      <c r="D504" s="22"/>
      <c r="F504" s="43"/>
      <c r="H504" s="43"/>
      <c r="O504" s="256"/>
      <c r="P504" s="21"/>
      <c r="Q504" s="21"/>
      <c r="S504" s="21"/>
    </row>
    <row r="505" spans="1:19" s="3" customFormat="1" x14ac:dyDescent="0.25">
      <c r="A505" s="21"/>
      <c r="C505" s="21"/>
      <c r="D505" s="22"/>
      <c r="F505" s="43"/>
      <c r="H505" s="43"/>
      <c r="O505" s="256"/>
      <c r="P505" s="21"/>
      <c r="Q505" s="21"/>
      <c r="S505" s="21"/>
    </row>
    <row r="506" spans="1:19" s="3" customFormat="1" x14ac:dyDescent="0.25">
      <c r="A506" s="21"/>
      <c r="C506" s="21"/>
      <c r="D506" s="22"/>
      <c r="F506" s="43"/>
      <c r="H506" s="43"/>
      <c r="O506" s="256"/>
      <c r="P506" s="21"/>
      <c r="Q506" s="21"/>
      <c r="S506" s="21"/>
    </row>
    <row r="507" spans="1:19" s="3" customFormat="1" x14ac:dyDescent="0.25">
      <c r="A507" s="21"/>
      <c r="C507" s="21"/>
      <c r="D507" s="22"/>
      <c r="F507" s="43"/>
      <c r="H507" s="43"/>
      <c r="O507" s="256"/>
      <c r="P507" s="21"/>
      <c r="Q507" s="21"/>
      <c r="S507" s="21"/>
    </row>
    <row r="508" spans="1:19" s="3" customFormat="1" x14ac:dyDescent="0.25">
      <c r="A508" s="21"/>
      <c r="C508" s="21"/>
      <c r="D508" s="22"/>
      <c r="F508" s="43"/>
      <c r="H508" s="43"/>
      <c r="O508" s="256"/>
      <c r="P508" s="21"/>
      <c r="Q508" s="21"/>
      <c r="S508" s="21"/>
    </row>
    <row r="509" spans="1:19" s="3" customFormat="1" x14ac:dyDescent="0.25">
      <c r="A509" s="21"/>
      <c r="C509" s="21"/>
      <c r="D509" s="22"/>
      <c r="F509" s="43"/>
      <c r="H509" s="43"/>
      <c r="O509" s="256"/>
      <c r="P509" s="21"/>
      <c r="Q509" s="21"/>
      <c r="S509" s="21"/>
    </row>
    <row r="510" spans="1:19" s="3" customFormat="1" x14ac:dyDescent="0.25">
      <c r="A510" s="21"/>
      <c r="C510" s="21"/>
      <c r="D510" s="22"/>
      <c r="F510" s="43"/>
      <c r="H510" s="43"/>
      <c r="O510" s="256"/>
      <c r="P510" s="21"/>
      <c r="Q510" s="21"/>
      <c r="S510" s="21"/>
    </row>
    <row r="511" spans="1:19" s="3" customFormat="1" x14ac:dyDescent="0.25">
      <c r="A511" s="21"/>
      <c r="C511" s="21"/>
      <c r="D511" s="22"/>
      <c r="F511" s="43"/>
      <c r="H511" s="43"/>
      <c r="O511" s="256"/>
      <c r="P511" s="21"/>
      <c r="Q511" s="21"/>
      <c r="S511" s="21"/>
    </row>
    <row r="512" spans="1:19" s="3" customFormat="1" x14ac:dyDescent="0.25">
      <c r="A512" s="21"/>
      <c r="C512" s="21"/>
      <c r="D512" s="22"/>
      <c r="F512" s="43"/>
      <c r="H512" s="43"/>
      <c r="O512" s="256"/>
      <c r="P512" s="21"/>
      <c r="Q512" s="21"/>
      <c r="S512" s="21"/>
    </row>
    <row r="513" spans="1:19" s="3" customFormat="1" x14ac:dyDescent="0.25">
      <c r="A513" s="21"/>
      <c r="C513" s="21"/>
      <c r="D513" s="22"/>
      <c r="F513" s="43"/>
      <c r="H513" s="43"/>
      <c r="O513" s="256"/>
      <c r="P513" s="21"/>
      <c r="Q513" s="21"/>
      <c r="S513" s="21"/>
    </row>
    <row r="514" spans="1:19" s="3" customFormat="1" x14ac:dyDescent="0.25">
      <c r="A514" s="21"/>
      <c r="C514" s="21"/>
      <c r="D514" s="22"/>
      <c r="F514" s="43"/>
      <c r="H514" s="43"/>
      <c r="O514" s="256"/>
      <c r="P514" s="21"/>
      <c r="Q514" s="21"/>
      <c r="S514" s="21"/>
    </row>
    <row r="515" spans="1:19" s="3" customFormat="1" x14ac:dyDescent="0.25">
      <c r="A515" s="21"/>
      <c r="C515" s="21"/>
      <c r="D515" s="22"/>
      <c r="F515" s="43"/>
      <c r="H515" s="43"/>
      <c r="O515" s="256"/>
      <c r="P515" s="21"/>
      <c r="Q515" s="21"/>
      <c r="S515" s="21"/>
    </row>
    <row r="516" spans="1:19" s="3" customFormat="1" x14ac:dyDescent="0.25">
      <c r="A516" s="21"/>
      <c r="C516" s="21"/>
      <c r="D516" s="22"/>
      <c r="F516" s="43"/>
      <c r="H516" s="43"/>
      <c r="O516" s="256"/>
      <c r="P516" s="21"/>
      <c r="Q516" s="21"/>
      <c r="S516" s="21"/>
    </row>
    <row r="517" spans="1:19" s="3" customFormat="1" x14ac:dyDescent="0.25">
      <c r="A517" s="21"/>
      <c r="C517" s="21"/>
      <c r="D517" s="22"/>
      <c r="F517" s="43"/>
      <c r="H517" s="43"/>
      <c r="O517" s="256"/>
      <c r="P517" s="21"/>
      <c r="Q517" s="21"/>
      <c r="S517" s="21"/>
    </row>
    <row r="518" spans="1:19" s="3" customFormat="1" x14ac:dyDescent="0.25">
      <c r="A518" s="21"/>
      <c r="C518" s="21"/>
      <c r="D518" s="22"/>
      <c r="F518" s="43"/>
      <c r="H518" s="43"/>
      <c r="O518" s="256"/>
      <c r="P518" s="21"/>
      <c r="Q518" s="21"/>
      <c r="S518" s="21"/>
    </row>
    <row r="519" spans="1:19" s="3" customFormat="1" x14ac:dyDescent="0.25">
      <c r="A519" s="21"/>
      <c r="C519" s="21"/>
      <c r="D519" s="22"/>
      <c r="F519" s="43"/>
      <c r="H519" s="43"/>
      <c r="O519" s="256"/>
      <c r="P519" s="21"/>
      <c r="Q519" s="21"/>
      <c r="S519" s="21"/>
    </row>
    <row r="520" spans="1:19" s="3" customFormat="1" x14ac:dyDescent="0.25">
      <c r="A520" s="21"/>
      <c r="C520" s="21"/>
      <c r="D520" s="22"/>
      <c r="F520" s="43"/>
      <c r="H520" s="43"/>
      <c r="O520" s="256"/>
      <c r="P520" s="21"/>
      <c r="Q520" s="21"/>
      <c r="S520" s="21"/>
    </row>
    <row r="521" spans="1:19" s="3" customFormat="1" x14ac:dyDescent="0.25">
      <c r="A521" s="21"/>
      <c r="C521" s="21"/>
      <c r="D521" s="22"/>
      <c r="F521" s="43"/>
      <c r="H521" s="43"/>
      <c r="O521" s="256"/>
      <c r="P521" s="21"/>
      <c r="Q521" s="21"/>
      <c r="S521" s="21"/>
    </row>
    <row r="522" spans="1:19" s="3" customFormat="1" x14ac:dyDescent="0.25">
      <c r="A522" s="21"/>
      <c r="C522" s="21"/>
      <c r="D522" s="22"/>
      <c r="F522" s="43"/>
      <c r="H522" s="43"/>
      <c r="O522" s="256"/>
      <c r="P522" s="21"/>
      <c r="Q522" s="21"/>
      <c r="S522" s="21"/>
    </row>
    <row r="523" spans="1:19" s="3" customFormat="1" x14ac:dyDescent="0.25">
      <c r="A523" s="21"/>
      <c r="C523" s="21"/>
      <c r="D523" s="22"/>
      <c r="F523" s="43"/>
      <c r="H523" s="43"/>
      <c r="O523" s="256"/>
      <c r="P523" s="21"/>
      <c r="Q523" s="21"/>
      <c r="S523" s="21"/>
    </row>
    <row r="524" spans="1:19" s="3" customFormat="1" x14ac:dyDescent="0.25">
      <c r="A524" s="21"/>
      <c r="C524" s="21"/>
      <c r="D524" s="22"/>
      <c r="F524" s="43"/>
      <c r="H524" s="43"/>
      <c r="O524" s="256"/>
      <c r="P524" s="21"/>
      <c r="Q524" s="21"/>
      <c r="S524" s="21"/>
    </row>
    <row r="525" spans="1:19" s="3" customFormat="1" x14ac:dyDescent="0.25">
      <c r="A525" s="21"/>
      <c r="C525" s="21"/>
      <c r="D525" s="22"/>
      <c r="F525" s="43"/>
      <c r="H525" s="43"/>
      <c r="O525" s="256"/>
      <c r="P525" s="21"/>
      <c r="Q525" s="21"/>
      <c r="S525" s="21"/>
    </row>
    <row r="526" spans="1:19" s="3" customFormat="1" x14ac:dyDescent="0.25">
      <c r="A526" s="21"/>
      <c r="C526" s="21"/>
      <c r="D526" s="22"/>
      <c r="F526" s="43"/>
      <c r="H526" s="43"/>
      <c r="O526" s="256"/>
      <c r="P526" s="21"/>
      <c r="Q526" s="21"/>
      <c r="S526" s="21"/>
    </row>
    <row r="527" spans="1:19" s="3" customFormat="1" x14ac:dyDescent="0.25">
      <c r="A527" s="21"/>
      <c r="C527" s="21"/>
      <c r="D527" s="22"/>
      <c r="F527" s="43"/>
      <c r="H527" s="43"/>
      <c r="O527" s="256"/>
      <c r="P527" s="21"/>
      <c r="Q527" s="21"/>
      <c r="S527" s="21"/>
    </row>
    <row r="528" spans="1:19" s="3" customFormat="1" x14ac:dyDescent="0.25">
      <c r="A528" s="21"/>
      <c r="C528" s="21"/>
      <c r="D528" s="22"/>
      <c r="F528" s="43"/>
      <c r="H528" s="43"/>
      <c r="O528" s="256"/>
      <c r="P528" s="21"/>
      <c r="Q528" s="21"/>
      <c r="S528" s="21"/>
    </row>
    <row r="529" spans="1:19" s="3" customFormat="1" x14ac:dyDescent="0.25">
      <c r="A529" s="21"/>
      <c r="C529" s="21"/>
      <c r="D529" s="22"/>
      <c r="F529" s="43"/>
      <c r="H529" s="43"/>
      <c r="O529" s="256"/>
      <c r="P529" s="21"/>
      <c r="Q529" s="21"/>
      <c r="S529" s="21"/>
    </row>
    <row r="530" spans="1:19" s="3" customFormat="1" x14ac:dyDescent="0.25">
      <c r="A530" s="21"/>
      <c r="C530" s="21"/>
      <c r="D530" s="22"/>
      <c r="F530" s="43"/>
      <c r="H530" s="43"/>
      <c r="O530" s="256"/>
      <c r="P530" s="21"/>
      <c r="Q530" s="21"/>
      <c r="S530" s="21"/>
    </row>
    <row r="531" spans="1:19" s="3" customFormat="1" x14ac:dyDescent="0.25">
      <c r="A531" s="21"/>
      <c r="C531" s="21"/>
      <c r="D531" s="22"/>
      <c r="F531" s="43"/>
      <c r="H531" s="43"/>
      <c r="O531" s="256"/>
      <c r="P531" s="21"/>
      <c r="Q531" s="21"/>
      <c r="S531" s="21"/>
    </row>
    <row r="532" spans="1:19" s="3" customFormat="1" x14ac:dyDescent="0.25">
      <c r="A532" s="21"/>
      <c r="C532" s="21"/>
      <c r="D532" s="22"/>
      <c r="F532" s="43"/>
      <c r="H532" s="43"/>
      <c r="O532" s="256"/>
      <c r="P532" s="21"/>
      <c r="Q532" s="21"/>
      <c r="S532" s="21"/>
    </row>
    <row r="533" spans="1:19" s="3" customFormat="1" x14ac:dyDescent="0.25">
      <c r="A533" s="21"/>
      <c r="C533" s="21"/>
      <c r="D533" s="22"/>
      <c r="F533" s="43"/>
      <c r="H533" s="43"/>
      <c r="O533" s="256"/>
      <c r="P533" s="21"/>
      <c r="Q533" s="21"/>
      <c r="S533" s="21"/>
    </row>
    <row r="534" spans="1:19" s="3" customFormat="1" x14ac:dyDescent="0.25">
      <c r="A534" s="21"/>
      <c r="C534" s="21"/>
      <c r="D534" s="22"/>
      <c r="F534" s="43"/>
      <c r="H534" s="43"/>
      <c r="O534" s="256"/>
      <c r="P534" s="21"/>
      <c r="Q534" s="21"/>
      <c r="S534" s="21"/>
    </row>
    <row r="535" spans="1:19" s="3" customFormat="1" x14ac:dyDescent="0.25">
      <c r="A535" s="21"/>
      <c r="C535" s="21"/>
      <c r="D535" s="22"/>
      <c r="F535" s="43"/>
      <c r="H535" s="43"/>
      <c r="O535" s="256"/>
      <c r="P535" s="21"/>
      <c r="Q535" s="21"/>
      <c r="S535" s="21"/>
    </row>
    <row r="536" spans="1:19" s="3" customFormat="1" x14ac:dyDescent="0.25">
      <c r="A536" s="21"/>
      <c r="C536" s="21"/>
      <c r="D536" s="22"/>
      <c r="F536" s="43"/>
      <c r="H536" s="43"/>
      <c r="O536" s="256"/>
      <c r="P536" s="21"/>
      <c r="Q536" s="21"/>
      <c r="S536" s="21"/>
    </row>
    <row r="537" spans="1:19" s="3" customFormat="1" x14ac:dyDescent="0.25">
      <c r="A537" s="21"/>
      <c r="C537" s="21"/>
      <c r="D537" s="22"/>
      <c r="F537" s="43"/>
      <c r="H537" s="43"/>
      <c r="O537" s="256"/>
      <c r="P537" s="21"/>
      <c r="Q537" s="21"/>
      <c r="S537" s="21"/>
    </row>
    <row r="538" spans="1:19" s="3" customFormat="1" x14ac:dyDescent="0.25">
      <c r="A538" s="21"/>
      <c r="C538" s="21"/>
      <c r="D538" s="22"/>
      <c r="F538" s="43"/>
      <c r="H538" s="43"/>
      <c r="O538" s="256"/>
      <c r="P538" s="21"/>
      <c r="Q538" s="21"/>
      <c r="S538" s="21"/>
    </row>
    <row r="539" spans="1:19" s="3" customFormat="1" x14ac:dyDescent="0.25">
      <c r="A539" s="21"/>
      <c r="C539" s="21"/>
      <c r="D539" s="22"/>
      <c r="F539" s="43"/>
      <c r="H539" s="43"/>
      <c r="O539" s="256"/>
      <c r="P539" s="21"/>
      <c r="Q539" s="21"/>
      <c r="S539" s="21"/>
    </row>
    <row r="540" spans="1:19" s="3" customFormat="1" x14ac:dyDescent="0.25">
      <c r="A540" s="21"/>
      <c r="C540" s="21"/>
      <c r="D540" s="22"/>
      <c r="F540" s="43"/>
      <c r="H540" s="43"/>
      <c r="O540" s="256"/>
      <c r="P540" s="21"/>
      <c r="Q540" s="21"/>
      <c r="S540" s="21"/>
    </row>
    <row r="541" spans="1:19" s="3" customFormat="1" x14ac:dyDescent="0.25">
      <c r="A541" s="21"/>
      <c r="C541" s="21"/>
      <c r="D541" s="22"/>
      <c r="F541" s="43"/>
      <c r="H541" s="43"/>
      <c r="O541" s="256"/>
      <c r="P541" s="21"/>
      <c r="Q541" s="21"/>
      <c r="S541" s="21"/>
    </row>
    <row r="542" spans="1:19" s="3" customFormat="1" x14ac:dyDescent="0.25">
      <c r="A542" s="21"/>
      <c r="C542" s="21"/>
      <c r="D542" s="22"/>
      <c r="F542" s="43"/>
      <c r="H542" s="43"/>
      <c r="O542" s="256"/>
      <c r="P542" s="21"/>
      <c r="Q542" s="21"/>
      <c r="S542" s="21"/>
    </row>
    <row r="543" spans="1:19" s="3" customFormat="1" x14ac:dyDescent="0.25">
      <c r="A543" s="21"/>
      <c r="C543" s="21"/>
      <c r="D543" s="22"/>
      <c r="F543" s="43"/>
      <c r="H543" s="43"/>
      <c r="O543" s="256"/>
      <c r="P543" s="21"/>
      <c r="Q543" s="21"/>
      <c r="S543" s="21"/>
    </row>
    <row r="544" spans="1:19" s="3" customFormat="1" x14ac:dyDescent="0.25">
      <c r="A544" s="21"/>
      <c r="C544" s="21"/>
      <c r="D544" s="22"/>
      <c r="F544" s="43"/>
      <c r="H544" s="43"/>
      <c r="O544" s="256"/>
      <c r="P544" s="21"/>
      <c r="Q544" s="21"/>
      <c r="S544" s="21"/>
    </row>
    <row r="545" spans="1:19" s="3" customFormat="1" x14ac:dyDescent="0.25">
      <c r="A545" s="21"/>
      <c r="C545" s="21"/>
      <c r="D545" s="22"/>
      <c r="F545" s="43"/>
      <c r="H545" s="43"/>
      <c r="O545" s="256"/>
      <c r="P545" s="21"/>
      <c r="Q545" s="21"/>
      <c r="S545" s="21"/>
    </row>
    <row r="546" spans="1:19" s="3" customFormat="1" x14ac:dyDescent="0.25">
      <c r="A546" s="21"/>
      <c r="C546" s="21"/>
      <c r="D546" s="22"/>
      <c r="F546" s="43"/>
      <c r="H546" s="43"/>
      <c r="O546" s="256"/>
      <c r="P546" s="21"/>
      <c r="Q546" s="21"/>
      <c r="S546" s="21"/>
    </row>
    <row r="547" spans="1:19" s="3" customFormat="1" x14ac:dyDescent="0.25">
      <c r="A547" s="21"/>
      <c r="C547" s="21"/>
      <c r="D547" s="22"/>
      <c r="F547" s="43"/>
      <c r="H547" s="43"/>
      <c r="O547" s="256"/>
      <c r="P547" s="21"/>
      <c r="Q547" s="21"/>
      <c r="S547" s="21"/>
    </row>
    <row r="548" spans="1:19" s="3" customFormat="1" x14ac:dyDescent="0.25">
      <c r="A548" s="21"/>
      <c r="C548" s="21"/>
      <c r="D548" s="22"/>
      <c r="F548" s="43"/>
      <c r="H548" s="43"/>
      <c r="O548" s="256"/>
      <c r="P548" s="21"/>
      <c r="Q548" s="21"/>
      <c r="S548" s="21"/>
    </row>
    <row r="549" spans="1:19" s="3" customFormat="1" x14ac:dyDescent="0.25">
      <c r="A549" s="21"/>
      <c r="C549" s="21"/>
      <c r="D549" s="22"/>
      <c r="F549" s="43"/>
      <c r="H549" s="43"/>
      <c r="O549" s="256"/>
      <c r="P549" s="21"/>
      <c r="Q549" s="21"/>
      <c r="S549" s="21"/>
    </row>
    <row r="550" spans="1:19" s="3" customFormat="1" x14ac:dyDescent="0.25">
      <c r="A550" s="21"/>
      <c r="C550" s="21"/>
      <c r="D550" s="22"/>
      <c r="F550" s="43"/>
      <c r="H550" s="43"/>
      <c r="O550" s="256"/>
      <c r="P550" s="21"/>
      <c r="Q550" s="21"/>
      <c r="S550" s="21"/>
    </row>
    <row r="551" spans="1:19" s="3" customFormat="1" x14ac:dyDescent="0.25">
      <c r="A551" s="21"/>
      <c r="C551" s="21"/>
      <c r="D551" s="22"/>
      <c r="F551" s="43"/>
      <c r="H551" s="43"/>
      <c r="O551" s="256"/>
      <c r="P551" s="21"/>
      <c r="Q551" s="21"/>
      <c r="S551" s="21"/>
    </row>
    <row r="552" spans="1:19" s="3" customFormat="1" x14ac:dyDescent="0.25">
      <c r="A552" s="21"/>
      <c r="C552" s="21"/>
      <c r="D552" s="22"/>
      <c r="F552" s="43"/>
      <c r="H552" s="43"/>
      <c r="O552" s="256"/>
      <c r="P552" s="21"/>
      <c r="Q552" s="21"/>
      <c r="S552" s="21"/>
    </row>
    <row r="553" spans="1:19" s="3" customFormat="1" x14ac:dyDescent="0.25">
      <c r="A553" s="21"/>
      <c r="C553" s="21"/>
      <c r="D553" s="22"/>
      <c r="F553" s="43"/>
      <c r="H553" s="43"/>
      <c r="O553" s="256"/>
      <c r="P553" s="21"/>
      <c r="Q553" s="21"/>
      <c r="S553" s="21"/>
    </row>
    <row r="554" spans="1:19" s="3" customFormat="1" x14ac:dyDescent="0.25">
      <c r="A554" s="21"/>
      <c r="C554" s="21"/>
      <c r="D554" s="22"/>
      <c r="F554" s="43"/>
      <c r="H554" s="43"/>
      <c r="O554" s="256"/>
      <c r="P554" s="21"/>
      <c r="Q554" s="21"/>
      <c r="S554" s="21"/>
    </row>
    <row r="555" spans="1:19" s="3" customFormat="1" x14ac:dyDescent="0.25">
      <c r="A555" s="21"/>
      <c r="C555" s="21"/>
      <c r="D555" s="22"/>
      <c r="F555" s="43"/>
      <c r="H555" s="43"/>
      <c r="O555" s="256"/>
      <c r="P555" s="21"/>
      <c r="Q555" s="21"/>
      <c r="S555" s="21"/>
    </row>
    <row r="556" spans="1:19" s="3" customFormat="1" x14ac:dyDescent="0.25">
      <c r="A556" s="21"/>
      <c r="C556" s="21"/>
      <c r="D556" s="22"/>
      <c r="F556" s="43"/>
      <c r="H556" s="43"/>
      <c r="O556" s="256"/>
      <c r="P556" s="21"/>
      <c r="Q556" s="21"/>
      <c r="S556" s="21"/>
    </row>
    <row r="557" spans="1:19" s="3" customFormat="1" x14ac:dyDescent="0.25">
      <c r="A557" s="21"/>
      <c r="C557" s="21"/>
      <c r="D557" s="22"/>
      <c r="F557" s="43"/>
      <c r="H557" s="43"/>
      <c r="O557" s="256"/>
      <c r="P557" s="21"/>
      <c r="Q557" s="21"/>
      <c r="S557" s="21"/>
    </row>
    <row r="558" spans="1:19" s="3" customFormat="1" x14ac:dyDescent="0.25">
      <c r="A558" s="21"/>
      <c r="C558" s="21"/>
      <c r="D558" s="22"/>
      <c r="F558" s="43"/>
      <c r="H558" s="43"/>
      <c r="O558" s="256"/>
      <c r="P558" s="21"/>
      <c r="Q558" s="21"/>
      <c r="S558" s="21"/>
    </row>
    <row r="559" spans="1:19" s="3" customFormat="1" x14ac:dyDescent="0.25">
      <c r="A559" s="21"/>
      <c r="C559" s="21"/>
      <c r="D559" s="22"/>
      <c r="F559" s="43"/>
      <c r="H559" s="43"/>
      <c r="O559" s="256"/>
      <c r="P559" s="21"/>
      <c r="Q559" s="21"/>
      <c r="S559" s="21"/>
    </row>
    <row r="560" spans="1:19" s="3" customFormat="1" x14ac:dyDescent="0.25">
      <c r="A560" s="21"/>
      <c r="C560" s="21"/>
      <c r="D560" s="22"/>
      <c r="F560" s="43"/>
      <c r="H560" s="43"/>
      <c r="O560" s="256"/>
      <c r="P560" s="21"/>
      <c r="Q560" s="21"/>
      <c r="S560" s="21"/>
    </row>
    <row r="561" spans="1:19" s="3" customFormat="1" x14ac:dyDescent="0.25">
      <c r="A561" s="21"/>
      <c r="C561" s="21"/>
      <c r="D561" s="22"/>
      <c r="F561" s="43"/>
      <c r="H561" s="43"/>
      <c r="O561" s="256"/>
      <c r="P561" s="21"/>
      <c r="Q561" s="21"/>
      <c r="S561" s="21"/>
    </row>
    <row r="562" spans="1:19" s="3" customFormat="1" x14ac:dyDescent="0.25">
      <c r="A562" s="21"/>
      <c r="C562" s="21"/>
      <c r="D562" s="22"/>
      <c r="F562" s="43"/>
      <c r="H562" s="43"/>
      <c r="O562" s="256"/>
      <c r="P562" s="21"/>
      <c r="Q562" s="21"/>
      <c r="S562" s="21"/>
    </row>
    <row r="563" spans="1:19" s="3" customFormat="1" x14ac:dyDescent="0.25">
      <c r="A563" s="21"/>
      <c r="C563" s="21"/>
      <c r="D563" s="22"/>
      <c r="F563" s="43"/>
      <c r="H563" s="43"/>
      <c r="O563" s="256"/>
      <c r="P563" s="21"/>
      <c r="Q563" s="21"/>
      <c r="S563" s="21"/>
    </row>
    <row r="564" spans="1:19" s="3" customFormat="1" x14ac:dyDescent="0.25">
      <c r="A564" s="21"/>
      <c r="C564" s="21"/>
      <c r="D564" s="22"/>
      <c r="F564" s="43"/>
      <c r="H564" s="43"/>
      <c r="O564" s="256"/>
      <c r="P564" s="21"/>
      <c r="Q564" s="21"/>
      <c r="S564" s="21"/>
    </row>
    <row r="565" spans="1:19" s="3" customFormat="1" x14ac:dyDescent="0.25">
      <c r="A565" s="21"/>
      <c r="C565" s="21"/>
      <c r="D565" s="22"/>
      <c r="F565" s="43"/>
      <c r="H565" s="43"/>
      <c r="O565" s="256"/>
      <c r="P565" s="21"/>
      <c r="Q565" s="21"/>
      <c r="S565" s="21"/>
    </row>
    <row r="566" spans="1:19" s="3" customFormat="1" x14ac:dyDescent="0.25">
      <c r="A566" s="21"/>
      <c r="C566" s="21"/>
      <c r="D566" s="22"/>
      <c r="F566" s="43"/>
      <c r="H566" s="43"/>
      <c r="O566" s="256"/>
      <c r="P566" s="21"/>
      <c r="Q566" s="21"/>
      <c r="S566" s="21"/>
    </row>
    <row r="567" spans="1:19" s="3" customFormat="1" x14ac:dyDescent="0.25">
      <c r="A567" s="21"/>
      <c r="C567" s="21"/>
      <c r="D567" s="22"/>
      <c r="F567" s="43"/>
      <c r="H567" s="43"/>
      <c r="O567" s="256"/>
      <c r="P567" s="21"/>
      <c r="Q567" s="21"/>
      <c r="S567" s="21"/>
    </row>
    <row r="568" spans="1:19" s="3" customFormat="1" x14ac:dyDescent="0.25">
      <c r="A568" s="21"/>
      <c r="C568" s="21"/>
      <c r="D568" s="22"/>
      <c r="F568" s="43"/>
      <c r="H568" s="43"/>
      <c r="O568" s="256"/>
      <c r="P568" s="21"/>
      <c r="Q568" s="21"/>
      <c r="S568" s="21"/>
    </row>
    <row r="569" spans="1:19" s="3" customFormat="1" x14ac:dyDescent="0.25">
      <c r="A569" s="21"/>
      <c r="C569" s="21"/>
      <c r="D569" s="22"/>
      <c r="F569" s="43"/>
      <c r="H569" s="43"/>
      <c r="O569" s="256"/>
      <c r="P569" s="21"/>
      <c r="Q569" s="21"/>
      <c r="S569" s="21"/>
    </row>
    <row r="570" spans="1:19" s="3" customFormat="1" x14ac:dyDescent="0.25">
      <c r="A570" s="21"/>
      <c r="C570" s="21"/>
      <c r="D570" s="22"/>
      <c r="F570" s="43"/>
      <c r="H570" s="43"/>
      <c r="O570" s="256"/>
      <c r="P570" s="21"/>
      <c r="Q570" s="21"/>
      <c r="S570" s="21"/>
    </row>
    <row r="571" spans="1:19" s="3" customFormat="1" x14ac:dyDescent="0.25">
      <c r="A571" s="21"/>
      <c r="C571" s="21"/>
      <c r="D571" s="22"/>
      <c r="F571" s="43"/>
      <c r="H571" s="43"/>
      <c r="O571" s="256"/>
      <c r="P571" s="21"/>
      <c r="Q571" s="21"/>
      <c r="S571" s="21"/>
    </row>
    <row r="572" spans="1:19" s="3" customFormat="1" x14ac:dyDescent="0.25">
      <c r="A572" s="21"/>
      <c r="C572" s="21"/>
      <c r="D572" s="22"/>
      <c r="F572" s="43"/>
      <c r="H572" s="43"/>
      <c r="O572" s="256"/>
      <c r="P572" s="21"/>
      <c r="Q572" s="21"/>
      <c r="S572" s="21"/>
    </row>
    <row r="573" spans="1:19" s="3" customFormat="1" x14ac:dyDescent="0.25">
      <c r="A573" s="21"/>
      <c r="C573" s="21"/>
      <c r="D573" s="22"/>
      <c r="F573" s="43"/>
      <c r="H573" s="43"/>
      <c r="O573" s="256"/>
      <c r="P573" s="21"/>
      <c r="Q573" s="21"/>
      <c r="S573" s="21"/>
    </row>
    <row r="574" spans="1:19" s="3" customFormat="1" x14ac:dyDescent="0.25">
      <c r="A574" s="21"/>
      <c r="C574" s="21"/>
      <c r="D574" s="22"/>
      <c r="F574" s="43"/>
      <c r="H574" s="43"/>
      <c r="O574" s="256"/>
      <c r="P574" s="21"/>
      <c r="Q574" s="21"/>
      <c r="S574" s="21"/>
    </row>
    <row r="575" spans="1:19" s="3" customFormat="1" x14ac:dyDescent="0.25">
      <c r="A575" s="21"/>
      <c r="C575" s="21"/>
      <c r="D575" s="22"/>
      <c r="F575" s="43"/>
      <c r="H575" s="43"/>
      <c r="O575" s="256"/>
      <c r="P575" s="21"/>
      <c r="Q575" s="21"/>
      <c r="S575" s="21"/>
    </row>
    <row r="576" spans="1:19" s="3" customFormat="1" x14ac:dyDescent="0.25">
      <c r="A576" s="21"/>
      <c r="C576" s="21"/>
      <c r="D576" s="22"/>
      <c r="F576" s="43"/>
      <c r="H576" s="43"/>
      <c r="O576" s="256"/>
      <c r="P576" s="21"/>
      <c r="Q576" s="21"/>
      <c r="S576" s="21"/>
    </row>
    <row r="577" spans="1:19" s="3" customFormat="1" x14ac:dyDescent="0.25">
      <c r="A577" s="21"/>
      <c r="C577" s="21"/>
      <c r="D577" s="22"/>
      <c r="F577" s="43"/>
      <c r="H577" s="43"/>
      <c r="O577" s="256"/>
      <c r="P577" s="21"/>
      <c r="Q577" s="21"/>
      <c r="S577" s="21"/>
    </row>
    <row r="578" spans="1:19" s="3" customFormat="1" x14ac:dyDescent="0.25">
      <c r="A578" s="21"/>
      <c r="C578" s="21"/>
      <c r="D578" s="22"/>
      <c r="F578" s="43"/>
      <c r="H578" s="43"/>
      <c r="O578" s="256"/>
      <c r="P578" s="21"/>
      <c r="Q578" s="21"/>
      <c r="S578" s="21"/>
    </row>
    <row r="579" spans="1:19" s="3" customFormat="1" x14ac:dyDescent="0.25">
      <c r="A579" s="21"/>
      <c r="C579" s="21"/>
      <c r="D579" s="22"/>
      <c r="F579" s="43"/>
      <c r="H579" s="43"/>
      <c r="O579" s="256"/>
      <c r="P579" s="21"/>
      <c r="Q579" s="21"/>
      <c r="S579" s="21"/>
    </row>
    <row r="580" spans="1:19" s="3" customFormat="1" x14ac:dyDescent="0.25">
      <c r="A580" s="21"/>
      <c r="C580" s="21"/>
      <c r="D580" s="22"/>
      <c r="F580" s="43"/>
      <c r="H580" s="43"/>
      <c r="O580" s="256"/>
      <c r="P580" s="21"/>
      <c r="Q580" s="21"/>
      <c r="S580" s="21"/>
    </row>
    <row r="581" spans="1:19" s="3" customFormat="1" x14ac:dyDescent="0.25">
      <c r="A581" s="21"/>
      <c r="C581" s="21"/>
      <c r="D581" s="22"/>
      <c r="F581" s="43"/>
      <c r="H581" s="43"/>
      <c r="O581" s="256"/>
      <c r="P581" s="21"/>
      <c r="Q581" s="21"/>
      <c r="S581" s="21"/>
    </row>
    <row r="582" spans="1:19" s="3" customFormat="1" x14ac:dyDescent="0.25">
      <c r="A582" s="21"/>
      <c r="C582" s="21"/>
      <c r="D582" s="22"/>
      <c r="F582" s="43"/>
      <c r="H582" s="43"/>
      <c r="O582" s="256"/>
      <c r="P582" s="21"/>
      <c r="Q582" s="21"/>
      <c r="S582" s="21"/>
    </row>
    <row r="583" spans="1:19" s="3" customFormat="1" x14ac:dyDescent="0.25">
      <c r="A583" s="21"/>
      <c r="C583" s="21"/>
      <c r="D583" s="22"/>
      <c r="F583" s="43"/>
      <c r="H583" s="43"/>
      <c r="O583" s="256"/>
      <c r="P583" s="21"/>
      <c r="Q583" s="21"/>
      <c r="S583" s="21"/>
    </row>
    <row r="584" spans="1:19" s="3" customFormat="1" x14ac:dyDescent="0.25">
      <c r="A584" s="21"/>
      <c r="C584" s="21"/>
      <c r="D584" s="22"/>
      <c r="F584" s="43"/>
      <c r="H584" s="43"/>
      <c r="O584" s="256"/>
      <c r="P584" s="21"/>
      <c r="Q584" s="21"/>
      <c r="S584" s="21"/>
    </row>
    <row r="585" spans="1:19" s="3" customFormat="1" x14ac:dyDescent="0.25">
      <c r="A585" s="21"/>
      <c r="C585" s="21"/>
      <c r="D585" s="22"/>
      <c r="F585" s="43"/>
      <c r="H585" s="43"/>
      <c r="O585" s="256"/>
      <c r="P585" s="21"/>
      <c r="Q585" s="21"/>
      <c r="S585" s="21"/>
    </row>
    <row r="586" spans="1:19" s="3" customFormat="1" x14ac:dyDescent="0.25">
      <c r="A586" s="21"/>
      <c r="C586" s="21"/>
      <c r="D586" s="22"/>
      <c r="F586" s="43"/>
      <c r="H586" s="43"/>
      <c r="O586" s="256"/>
      <c r="P586" s="21"/>
      <c r="Q586" s="21"/>
      <c r="S586" s="21"/>
    </row>
    <row r="587" spans="1:19" s="3" customFormat="1" x14ac:dyDescent="0.25">
      <c r="A587" s="21"/>
      <c r="C587" s="21"/>
      <c r="D587" s="22"/>
      <c r="F587" s="43"/>
      <c r="H587" s="43"/>
      <c r="O587" s="256"/>
      <c r="P587" s="21"/>
      <c r="Q587" s="21"/>
      <c r="S587" s="21"/>
    </row>
    <row r="588" spans="1:19" s="3" customFormat="1" x14ac:dyDescent="0.25">
      <c r="A588" s="21"/>
      <c r="C588" s="21"/>
      <c r="D588" s="22"/>
      <c r="F588" s="43"/>
      <c r="H588" s="43"/>
      <c r="O588" s="256"/>
      <c r="P588" s="21"/>
      <c r="Q588" s="21"/>
      <c r="S588" s="21"/>
    </row>
    <row r="589" spans="1:19" s="3" customFormat="1" x14ac:dyDescent="0.25">
      <c r="A589" s="21"/>
      <c r="C589" s="21"/>
      <c r="D589" s="22"/>
      <c r="F589" s="43"/>
      <c r="H589" s="43"/>
      <c r="O589" s="256"/>
      <c r="P589" s="21"/>
      <c r="Q589" s="21"/>
      <c r="S589" s="21"/>
    </row>
    <row r="590" spans="1:19" s="3" customFormat="1" x14ac:dyDescent="0.25">
      <c r="A590" s="21"/>
      <c r="C590" s="21"/>
      <c r="D590" s="22"/>
      <c r="F590" s="43"/>
      <c r="H590" s="43"/>
      <c r="O590" s="256"/>
      <c r="P590" s="21"/>
      <c r="Q590" s="21"/>
      <c r="S590" s="21"/>
    </row>
    <row r="591" spans="1:19" s="3" customFormat="1" x14ac:dyDescent="0.25">
      <c r="A591" s="21"/>
      <c r="C591" s="21"/>
      <c r="D591" s="22"/>
      <c r="F591" s="43"/>
      <c r="H591" s="43"/>
      <c r="O591" s="256"/>
      <c r="P591" s="21"/>
      <c r="Q591" s="21"/>
      <c r="S591" s="21"/>
    </row>
    <row r="592" spans="1:19" s="3" customFormat="1" x14ac:dyDescent="0.25">
      <c r="A592" s="21"/>
      <c r="C592" s="21"/>
      <c r="D592" s="22"/>
      <c r="F592" s="43"/>
      <c r="H592" s="43"/>
      <c r="O592" s="256"/>
      <c r="P592" s="21"/>
      <c r="Q592" s="21"/>
      <c r="S592" s="21"/>
    </row>
    <row r="593" spans="1:19" s="3" customFormat="1" x14ac:dyDescent="0.25">
      <c r="A593" s="21"/>
      <c r="C593" s="21"/>
      <c r="D593" s="22"/>
      <c r="F593" s="43"/>
      <c r="H593" s="43"/>
      <c r="O593" s="256"/>
      <c r="P593" s="21"/>
      <c r="Q593" s="21"/>
      <c r="S593" s="21"/>
    </row>
    <row r="594" spans="1:19" s="3" customFormat="1" x14ac:dyDescent="0.25">
      <c r="A594" s="21"/>
      <c r="C594" s="21"/>
      <c r="D594" s="22"/>
      <c r="F594" s="43"/>
      <c r="H594" s="43"/>
      <c r="O594" s="256"/>
      <c r="P594" s="21"/>
      <c r="Q594" s="21"/>
      <c r="S594" s="21"/>
    </row>
    <row r="595" spans="1:19" s="3" customFormat="1" x14ac:dyDescent="0.25">
      <c r="A595" s="21"/>
      <c r="C595" s="21"/>
      <c r="D595" s="22"/>
      <c r="F595" s="43"/>
      <c r="H595" s="43"/>
      <c r="O595" s="256"/>
      <c r="P595" s="21"/>
      <c r="Q595" s="21"/>
      <c r="S595" s="21"/>
    </row>
    <row r="596" spans="1:19" s="3" customFormat="1" x14ac:dyDescent="0.25">
      <c r="A596" s="21"/>
      <c r="C596" s="21"/>
      <c r="D596" s="22"/>
      <c r="F596" s="43"/>
      <c r="H596" s="43"/>
      <c r="O596" s="256"/>
      <c r="P596" s="21"/>
      <c r="Q596" s="21"/>
      <c r="S596" s="21"/>
    </row>
    <row r="597" spans="1:19" s="3" customFormat="1" x14ac:dyDescent="0.25">
      <c r="A597" s="21"/>
      <c r="C597" s="21"/>
      <c r="D597" s="22"/>
      <c r="F597" s="43"/>
      <c r="H597" s="43"/>
      <c r="O597" s="256"/>
      <c r="P597" s="21"/>
      <c r="Q597" s="21"/>
      <c r="S597" s="21"/>
    </row>
    <row r="598" spans="1:19" s="3" customFormat="1" x14ac:dyDescent="0.25">
      <c r="A598" s="21"/>
      <c r="C598" s="21"/>
      <c r="D598" s="22"/>
      <c r="F598" s="43"/>
      <c r="H598" s="43"/>
      <c r="O598" s="256"/>
      <c r="P598" s="21"/>
      <c r="Q598" s="21"/>
      <c r="S598" s="21"/>
    </row>
    <row r="599" spans="1:19" s="3" customFormat="1" x14ac:dyDescent="0.25">
      <c r="A599" s="21"/>
      <c r="C599" s="21"/>
      <c r="D599" s="22"/>
      <c r="F599" s="43"/>
      <c r="H599" s="43"/>
      <c r="O599" s="256"/>
      <c r="P599" s="21"/>
      <c r="Q599" s="21"/>
      <c r="S599" s="21"/>
    </row>
    <row r="600" spans="1:19" s="3" customFormat="1" x14ac:dyDescent="0.25">
      <c r="A600" s="21"/>
      <c r="C600" s="21"/>
      <c r="D600" s="22"/>
      <c r="F600" s="43"/>
      <c r="H600" s="43"/>
      <c r="O600" s="256"/>
      <c r="P600" s="21"/>
      <c r="Q600" s="21"/>
      <c r="S600" s="21"/>
    </row>
    <row r="601" spans="1:19" s="3" customFormat="1" x14ac:dyDescent="0.25">
      <c r="A601" s="21"/>
      <c r="C601" s="21"/>
      <c r="D601" s="22"/>
      <c r="F601" s="43"/>
      <c r="H601" s="43"/>
      <c r="O601" s="256"/>
      <c r="P601" s="21"/>
      <c r="Q601" s="21"/>
      <c r="S601" s="21"/>
    </row>
    <row r="602" spans="1:19" s="3" customFormat="1" x14ac:dyDescent="0.25">
      <c r="A602" s="21"/>
      <c r="C602" s="21"/>
      <c r="D602" s="22"/>
      <c r="F602" s="43"/>
      <c r="H602" s="43"/>
      <c r="O602" s="256"/>
      <c r="P602" s="21"/>
      <c r="Q602" s="21"/>
      <c r="S602" s="21"/>
    </row>
    <row r="603" spans="1:19" s="3" customFormat="1" x14ac:dyDescent="0.25">
      <c r="A603" s="21"/>
      <c r="C603" s="21"/>
      <c r="D603" s="22"/>
      <c r="F603" s="43"/>
      <c r="H603" s="43"/>
      <c r="O603" s="256"/>
      <c r="P603" s="21"/>
      <c r="Q603" s="21"/>
      <c r="S603" s="21"/>
    </row>
    <row r="604" spans="1:19" s="3" customFormat="1" x14ac:dyDescent="0.25">
      <c r="A604" s="21"/>
      <c r="C604" s="21"/>
      <c r="D604" s="22"/>
      <c r="F604" s="43"/>
      <c r="H604" s="43"/>
      <c r="O604" s="256"/>
      <c r="P604" s="21"/>
      <c r="Q604" s="21"/>
      <c r="S604" s="21"/>
    </row>
    <row r="605" spans="1:19" s="3" customFormat="1" x14ac:dyDescent="0.25">
      <c r="A605" s="21"/>
      <c r="C605" s="21"/>
      <c r="D605" s="22"/>
      <c r="F605" s="43"/>
      <c r="H605" s="43"/>
      <c r="O605" s="256"/>
      <c r="P605" s="21"/>
      <c r="Q605" s="21"/>
      <c r="S605" s="21"/>
    </row>
    <row r="606" spans="1:19" s="3" customFormat="1" x14ac:dyDescent="0.25">
      <c r="A606" s="21"/>
      <c r="C606" s="21"/>
      <c r="D606" s="22"/>
      <c r="F606" s="43"/>
      <c r="H606" s="43"/>
      <c r="O606" s="256"/>
      <c r="P606" s="21"/>
      <c r="Q606" s="21"/>
      <c r="S606" s="21"/>
    </row>
    <row r="607" spans="1:19" s="3" customFormat="1" x14ac:dyDescent="0.25">
      <c r="A607" s="21"/>
      <c r="C607" s="21"/>
      <c r="D607" s="22"/>
      <c r="F607" s="43"/>
      <c r="H607" s="43"/>
      <c r="O607" s="256"/>
      <c r="P607" s="21"/>
      <c r="Q607" s="21"/>
      <c r="S607" s="21"/>
    </row>
    <row r="608" spans="1:19" s="3" customFormat="1" x14ac:dyDescent="0.25">
      <c r="A608" s="21"/>
      <c r="C608" s="21"/>
      <c r="D608" s="22"/>
      <c r="F608" s="43"/>
      <c r="H608" s="43"/>
      <c r="O608" s="256"/>
      <c r="P608" s="21"/>
      <c r="Q608" s="21"/>
      <c r="S608" s="21"/>
    </row>
    <row r="609" spans="1:19" s="3" customFormat="1" x14ac:dyDescent="0.25">
      <c r="A609" s="21"/>
      <c r="C609" s="21"/>
      <c r="D609" s="22"/>
      <c r="F609" s="43"/>
      <c r="H609" s="43"/>
      <c r="O609" s="256"/>
      <c r="P609" s="21"/>
      <c r="Q609" s="21"/>
      <c r="S609" s="21"/>
    </row>
    <row r="610" spans="1:19" s="3" customFormat="1" x14ac:dyDescent="0.25">
      <c r="A610" s="21"/>
      <c r="C610" s="21"/>
      <c r="D610" s="22"/>
      <c r="F610" s="43"/>
      <c r="H610" s="43"/>
      <c r="O610" s="256"/>
      <c r="P610" s="21"/>
      <c r="Q610" s="21"/>
      <c r="S610" s="21"/>
    </row>
    <row r="611" spans="1:19" s="3" customFormat="1" x14ac:dyDescent="0.25">
      <c r="A611" s="21"/>
      <c r="C611" s="21"/>
      <c r="D611" s="22"/>
      <c r="F611" s="43"/>
      <c r="H611" s="43"/>
      <c r="O611" s="256"/>
      <c r="P611" s="21"/>
      <c r="Q611" s="21"/>
      <c r="S611" s="21"/>
    </row>
    <row r="612" spans="1:19" s="3" customFormat="1" x14ac:dyDescent="0.25">
      <c r="A612" s="21"/>
      <c r="C612" s="21"/>
      <c r="D612" s="22"/>
      <c r="F612" s="43"/>
      <c r="H612" s="43"/>
      <c r="O612" s="256"/>
      <c r="P612" s="21"/>
      <c r="Q612" s="21"/>
      <c r="S612" s="21"/>
    </row>
    <row r="613" spans="1:19" s="3" customFormat="1" x14ac:dyDescent="0.25">
      <c r="A613" s="21"/>
      <c r="C613" s="21"/>
      <c r="D613" s="22"/>
      <c r="F613" s="43"/>
      <c r="H613" s="43"/>
      <c r="O613" s="256"/>
      <c r="P613" s="21"/>
      <c r="Q613" s="21"/>
      <c r="S613" s="21"/>
    </row>
    <row r="614" spans="1:19" s="3" customFormat="1" x14ac:dyDescent="0.25">
      <c r="A614" s="21"/>
      <c r="C614" s="21"/>
      <c r="D614" s="22"/>
      <c r="F614" s="43"/>
      <c r="H614" s="43"/>
      <c r="O614" s="256"/>
      <c r="P614" s="21"/>
      <c r="Q614" s="21"/>
      <c r="S614" s="21"/>
    </row>
    <row r="615" spans="1:19" s="3" customFormat="1" x14ac:dyDescent="0.25">
      <c r="A615" s="21"/>
      <c r="C615" s="21"/>
      <c r="D615" s="22"/>
      <c r="F615" s="43"/>
      <c r="H615" s="43"/>
      <c r="O615" s="256"/>
      <c r="P615" s="21"/>
      <c r="Q615" s="21"/>
      <c r="S615" s="21"/>
    </row>
    <row r="616" spans="1:19" s="3" customFormat="1" x14ac:dyDescent="0.25">
      <c r="A616" s="21"/>
      <c r="C616" s="21"/>
      <c r="D616" s="22"/>
      <c r="F616" s="43"/>
      <c r="H616" s="43"/>
      <c r="O616" s="256"/>
      <c r="P616" s="21"/>
      <c r="Q616" s="21"/>
      <c r="S616" s="21"/>
    </row>
    <row r="617" spans="1:19" s="3" customFormat="1" x14ac:dyDescent="0.25">
      <c r="A617" s="21"/>
      <c r="C617" s="21"/>
      <c r="D617" s="22"/>
      <c r="F617" s="43"/>
      <c r="H617" s="43"/>
      <c r="O617" s="256"/>
      <c r="P617" s="21"/>
      <c r="Q617" s="21"/>
      <c r="S617" s="21"/>
    </row>
    <row r="618" spans="1:19" s="3" customFormat="1" x14ac:dyDescent="0.25">
      <c r="A618" s="21"/>
      <c r="C618" s="21"/>
      <c r="D618" s="22"/>
      <c r="F618" s="43"/>
      <c r="H618" s="43"/>
      <c r="O618" s="256"/>
      <c r="P618" s="21"/>
      <c r="Q618" s="21"/>
      <c r="S618" s="21"/>
    </row>
    <row r="619" spans="1:19" s="3" customFormat="1" x14ac:dyDescent="0.25">
      <c r="A619" s="21"/>
      <c r="C619" s="21"/>
      <c r="D619" s="22"/>
      <c r="F619" s="43"/>
      <c r="H619" s="43"/>
      <c r="O619" s="256"/>
      <c r="P619" s="21"/>
      <c r="Q619" s="21"/>
      <c r="S619" s="21"/>
    </row>
    <row r="620" spans="1:19" s="3" customFormat="1" x14ac:dyDescent="0.25">
      <c r="A620" s="21"/>
      <c r="C620" s="21"/>
      <c r="D620" s="22"/>
      <c r="F620" s="43"/>
      <c r="H620" s="43"/>
      <c r="O620" s="256"/>
      <c r="P620" s="21"/>
      <c r="Q620" s="21"/>
      <c r="S620" s="21"/>
    </row>
    <row r="621" spans="1:19" s="3" customFormat="1" x14ac:dyDescent="0.25">
      <c r="A621" s="21"/>
      <c r="C621" s="21"/>
      <c r="D621" s="22"/>
      <c r="F621" s="43"/>
      <c r="H621" s="43"/>
      <c r="O621" s="256"/>
      <c r="P621" s="21"/>
      <c r="Q621" s="21"/>
      <c r="S621" s="21"/>
    </row>
    <row r="622" spans="1:19" s="3" customFormat="1" x14ac:dyDescent="0.25">
      <c r="A622" s="21"/>
      <c r="C622" s="21"/>
      <c r="D622" s="22"/>
      <c r="F622" s="43"/>
      <c r="H622" s="43"/>
      <c r="O622" s="256"/>
      <c r="P622" s="21"/>
      <c r="Q622" s="21"/>
      <c r="S622" s="21"/>
    </row>
    <row r="623" spans="1:19" s="3" customFormat="1" x14ac:dyDescent="0.25">
      <c r="A623" s="21"/>
      <c r="C623" s="21"/>
      <c r="D623" s="22"/>
      <c r="F623" s="43"/>
      <c r="H623" s="43"/>
      <c r="O623" s="256"/>
      <c r="P623" s="21"/>
      <c r="Q623" s="21"/>
      <c r="S623" s="21"/>
    </row>
    <row r="624" spans="1:19" s="3" customFormat="1" x14ac:dyDescent="0.25">
      <c r="A624" s="21"/>
      <c r="C624" s="21"/>
      <c r="D624" s="22"/>
      <c r="F624" s="43"/>
      <c r="H624" s="43"/>
      <c r="O624" s="256"/>
      <c r="P624" s="21"/>
      <c r="Q624" s="21"/>
      <c r="S624" s="21"/>
    </row>
    <row r="625" spans="1:19" s="3" customFormat="1" x14ac:dyDescent="0.25">
      <c r="A625" s="21"/>
      <c r="C625" s="21"/>
      <c r="D625" s="22"/>
      <c r="F625" s="43"/>
      <c r="H625" s="43"/>
      <c r="O625" s="256"/>
      <c r="P625" s="21"/>
      <c r="Q625" s="21"/>
      <c r="S625" s="21"/>
    </row>
    <row r="626" spans="1:19" s="3" customFormat="1" x14ac:dyDescent="0.25">
      <c r="A626" s="21"/>
      <c r="C626" s="21"/>
      <c r="D626" s="22"/>
      <c r="F626" s="43"/>
      <c r="H626" s="43"/>
      <c r="O626" s="256"/>
      <c r="P626" s="21"/>
      <c r="Q626" s="21"/>
      <c r="S626" s="21"/>
    </row>
    <row r="627" spans="1:19" s="3" customFormat="1" x14ac:dyDescent="0.25">
      <c r="A627" s="21"/>
      <c r="C627" s="21"/>
      <c r="D627" s="22"/>
      <c r="F627" s="43"/>
      <c r="H627" s="43"/>
      <c r="O627" s="256"/>
      <c r="P627" s="21"/>
      <c r="Q627" s="21"/>
      <c r="S627" s="21"/>
    </row>
    <row r="628" spans="1:19" s="3" customFormat="1" x14ac:dyDescent="0.25">
      <c r="A628" s="21"/>
      <c r="C628" s="21"/>
      <c r="D628" s="22"/>
      <c r="F628" s="43"/>
      <c r="H628" s="43"/>
      <c r="O628" s="256"/>
      <c r="P628" s="21"/>
      <c r="Q628" s="21"/>
      <c r="S628" s="21"/>
    </row>
    <row r="629" spans="1:19" s="3" customFormat="1" x14ac:dyDescent="0.25">
      <c r="A629" s="21"/>
      <c r="C629" s="21"/>
      <c r="D629" s="22"/>
      <c r="F629" s="43"/>
      <c r="H629" s="43"/>
      <c r="O629" s="256"/>
      <c r="P629" s="21"/>
      <c r="Q629" s="21"/>
      <c r="S629" s="21"/>
    </row>
    <row r="630" spans="1:19" s="3" customFormat="1" x14ac:dyDescent="0.25">
      <c r="A630" s="21"/>
      <c r="C630" s="21"/>
      <c r="D630" s="22"/>
      <c r="F630" s="43"/>
      <c r="H630" s="43"/>
      <c r="O630" s="256"/>
      <c r="P630" s="21"/>
      <c r="Q630" s="21"/>
      <c r="S630" s="21"/>
    </row>
    <row r="631" spans="1:19" s="3" customFormat="1" x14ac:dyDescent="0.25">
      <c r="A631" s="21"/>
      <c r="C631" s="21"/>
      <c r="D631" s="22"/>
      <c r="F631" s="43"/>
      <c r="H631" s="43"/>
      <c r="O631" s="256"/>
      <c r="P631" s="21"/>
      <c r="Q631" s="21"/>
      <c r="S631" s="21"/>
    </row>
    <row r="632" spans="1:19" s="3" customFormat="1" x14ac:dyDescent="0.25">
      <c r="A632" s="21"/>
      <c r="C632" s="21"/>
      <c r="D632" s="22"/>
      <c r="F632" s="43"/>
      <c r="H632" s="43"/>
      <c r="O632" s="256"/>
      <c r="P632" s="21"/>
      <c r="Q632" s="21"/>
      <c r="S632" s="21"/>
    </row>
    <row r="633" spans="1:19" s="3" customFormat="1" x14ac:dyDescent="0.25">
      <c r="A633" s="21"/>
      <c r="C633" s="21"/>
      <c r="D633" s="22"/>
      <c r="F633" s="43"/>
      <c r="H633" s="43"/>
      <c r="O633" s="256"/>
      <c r="P633" s="21"/>
      <c r="Q633" s="21"/>
      <c r="S633" s="21"/>
    </row>
    <row r="634" spans="1:19" s="3" customFormat="1" x14ac:dyDescent="0.25">
      <c r="A634" s="21"/>
      <c r="C634" s="21"/>
      <c r="D634" s="22"/>
      <c r="F634" s="43"/>
      <c r="H634" s="43"/>
      <c r="O634" s="256"/>
      <c r="P634" s="21"/>
      <c r="Q634" s="21"/>
      <c r="S634" s="21"/>
    </row>
    <row r="635" spans="1:19" s="3" customFormat="1" x14ac:dyDescent="0.25">
      <c r="A635" s="21"/>
      <c r="C635" s="21"/>
      <c r="D635" s="22"/>
      <c r="F635" s="43"/>
      <c r="H635" s="43"/>
      <c r="O635" s="256"/>
      <c r="P635" s="21"/>
      <c r="Q635" s="21"/>
      <c r="S635" s="21"/>
    </row>
    <row r="636" spans="1:19" s="3" customFormat="1" x14ac:dyDescent="0.25">
      <c r="A636" s="21"/>
      <c r="C636" s="21"/>
      <c r="D636" s="22"/>
      <c r="F636" s="43"/>
      <c r="H636" s="43"/>
      <c r="O636" s="256"/>
      <c r="P636" s="21"/>
      <c r="Q636" s="21"/>
      <c r="S636" s="21"/>
    </row>
    <row r="637" spans="1:19" s="3" customFormat="1" x14ac:dyDescent="0.25">
      <c r="A637" s="21"/>
      <c r="C637" s="21"/>
      <c r="D637" s="22"/>
      <c r="F637" s="43"/>
      <c r="H637" s="43"/>
      <c r="O637" s="256"/>
      <c r="P637" s="21"/>
      <c r="Q637" s="21"/>
      <c r="S637" s="21"/>
    </row>
    <row r="638" spans="1:19" s="3" customFormat="1" x14ac:dyDescent="0.25">
      <c r="A638" s="21"/>
      <c r="C638" s="21"/>
      <c r="D638" s="22"/>
      <c r="F638" s="43"/>
      <c r="H638" s="43"/>
      <c r="O638" s="256"/>
      <c r="P638" s="21"/>
      <c r="Q638" s="21"/>
      <c r="S638" s="21"/>
    </row>
    <row r="639" spans="1:19" s="3" customFormat="1" x14ac:dyDescent="0.25">
      <c r="A639" s="21"/>
      <c r="C639" s="21"/>
      <c r="D639" s="22"/>
      <c r="F639" s="43"/>
      <c r="H639" s="43"/>
      <c r="O639" s="256"/>
      <c r="P639" s="21"/>
      <c r="Q639" s="21"/>
      <c r="S639" s="21"/>
    </row>
    <row r="640" spans="1:19" s="3" customFormat="1" x14ac:dyDescent="0.25">
      <c r="A640" s="21"/>
      <c r="C640" s="21"/>
      <c r="D640" s="22"/>
      <c r="F640" s="43"/>
      <c r="H640" s="43"/>
      <c r="O640" s="256"/>
      <c r="P640" s="21"/>
      <c r="Q640" s="21"/>
      <c r="S640" s="21"/>
    </row>
    <row r="641" spans="1:19" s="3" customFormat="1" x14ac:dyDescent="0.25">
      <c r="A641" s="21"/>
      <c r="C641" s="21"/>
      <c r="D641" s="22"/>
      <c r="F641" s="43"/>
      <c r="H641" s="43"/>
      <c r="O641" s="256"/>
      <c r="P641" s="21"/>
      <c r="Q641" s="21"/>
      <c r="S641" s="21"/>
    </row>
    <row r="642" spans="1:19" s="3" customFormat="1" x14ac:dyDescent="0.25">
      <c r="A642" s="21"/>
      <c r="C642" s="21"/>
      <c r="D642" s="22"/>
      <c r="F642" s="43"/>
      <c r="H642" s="43"/>
      <c r="O642" s="256"/>
      <c r="P642" s="21"/>
      <c r="Q642" s="21"/>
      <c r="S642" s="21"/>
    </row>
    <row r="643" spans="1:19" s="3" customFormat="1" x14ac:dyDescent="0.25">
      <c r="A643" s="21"/>
      <c r="C643" s="21"/>
      <c r="D643" s="22"/>
      <c r="F643" s="43"/>
      <c r="H643" s="43"/>
      <c r="O643" s="256"/>
      <c r="P643" s="21"/>
      <c r="Q643" s="21"/>
      <c r="S643" s="21"/>
    </row>
    <row r="644" spans="1:19" s="3" customFormat="1" x14ac:dyDescent="0.25">
      <c r="A644" s="21"/>
      <c r="C644" s="21"/>
      <c r="D644" s="22"/>
      <c r="F644" s="43"/>
      <c r="H644" s="43"/>
      <c r="O644" s="256"/>
      <c r="P644" s="21"/>
      <c r="Q644" s="21"/>
      <c r="S644" s="21"/>
    </row>
    <row r="645" spans="1:19" s="3" customFormat="1" x14ac:dyDescent="0.25">
      <c r="A645" s="21"/>
      <c r="C645" s="21"/>
      <c r="D645" s="22"/>
      <c r="F645" s="43"/>
      <c r="H645" s="43"/>
      <c r="O645" s="256"/>
      <c r="P645" s="21"/>
      <c r="Q645" s="21"/>
      <c r="S645" s="21"/>
    </row>
    <row r="646" spans="1:19" s="3" customFormat="1" x14ac:dyDescent="0.25">
      <c r="A646" s="21"/>
      <c r="C646" s="21"/>
      <c r="D646" s="22"/>
      <c r="F646" s="43"/>
      <c r="H646" s="43"/>
      <c r="O646" s="256"/>
      <c r="P646" s="21"/>
      <c r="Q646" s="21"/>
      <c r="S646" s="21"/>
    </row>
    <row r="647" spans="1:19" s="3" customFormat="1" x14ac:dyDescent="0.25">
      <c r="A647" s="21"/>
      <c r="C647" s="21"/>
      <c r="D647" s="22"/>
      <c r="F647" s="43"/>
      <c r="H647" s="43"/>
      <c r="O647" s="256"/>
      <c r="P647" s="21"/>
      <c r="Q647" s="21"/>
      <c r="S647" s="21"/>
    </row>
    <row r="648" spans="1:19" s="3" customFormat="1" x14ac:dyDescent="0.25">
      <c r="A648" s="21"/>
      <c r="C648" s="21"/>
      <c r="D648" s="22"/>
      <c r="F648" s="43"/>
      <c r="H648" s="43"/>
      <c r="O648" s="256"/>
      <c r="P648" s="21"/>
      <c r="Q648" s="21"/>
      <c r="S648" s="21"/>
    </row>
    <row r="649" spans="1:19" s="3" customFormat="1" x14ac:dyDescent="0.25">
      <c r="A649" s="21"/>
      <c r="C649" s="21"/>
      <c r="D649" s="22"/>
      <c r="F649" s="43"/>
      <c r="H649" s="43"/>
      <c r="O649" s="256"/>
      <c r="P649" s="21"/>
      <c r="Q649" s="21"/>
      <c r="S649" s="21"/>
    </row>
    <row r="650" spans="1:19" s="3" customFormat="1" x14ac:dyDescent="0.25">
      <c r="A650" s="21"/>
      <c r="C650" s="21"/>
      <c r="D650" s="22"/>
      <c r="F650" s="43"/>
      <c r="H650" s="43"/>
      <c r="O650" s="256"/>
      <c r="P650" s="21"/>
      <c r="Q650" s="21"/>
      <c r="S650" s="21"/>
    </row>
    <row r="651" spans="1:19" s="3" customFormat="1" x14ac:dyDescent="0.25">
      <c r="A651" s="21"/>
      <c r="C651" s="21"/>
      <c r="D651" s="22"/>
      <c r="F651" s="43"/>
      <c r="H651" s="43"/>
      <c r="O651" s="256"/>
      <c r="P651" s="21"/>
      <c r="Q651" s="21"/>
      <c r="S651" s="21"/>
    </row>
    <row r="652" spans="1:19" s="3" customFormat="1" x14ac:dyDescent="0.25">
      <c r="A652" s="21"/>
      <c r="C652" s="21"/>
      <c r="D652" s="22"/>
      <c r="F652" s="43"/>
      <c r="H652" s="43"/>
      <c r="O652" s="256"/>
      <c r="P652" s="21"/>
      <c r="Q652" s="21"/>
      <c r="S652" s="21"/>
    </row>
    <row r="653" spans="1:19" s="3" customFormat="1" x14ac:dyDescent="0.25">
      <c r="A653" s="21"/>
      <c r="C653" s="21"/>
      <c r="D653" s="22"/>
      <c r="F653" s="43"/>
      <c r="H653" s="43"/>
      <c r="O653" s="256"/>
      <c r="P653" s="21"/>
      <c r="Q653" s="21"/>
      <c r="S653" s="21"/>
    </row>
    <row r="654" spans="1:19" s="3" customFormat="1" x14ac:dyDescent="0.25">
      <c r="A654" s="21"/>
      <c r="C654" s="21"/>
      <c r="D654" s="22"/>
      <c r="F654" s="43"/>
      <c r="H654" s="43"/>
      <c r="O654" s="256"/>
      <c r="P654" s="21"/>
      <c r="Q654" s="21"/>
      <c r="S654" s="21"/>
    </row>
    <row r="655" spans="1:19" s="3" customFormat="1" x14ac:dyDescent="0.25">
      <c r="A655" s="21"/>
      <c r="C655" s="21"/>
      <c r="D655" s="22"/>
      <c r="F655" s="43"/>
      <c r="H655" s="43"/>
      <c r="O655" s="256"/>
      <c r="P655" s="21"/>
      <c r="Q655" s="21"/>
      <c r="S655" s="21"/>
    </row>
    <row r="656" spans="1:19" s="3" customFormat="1" x14ac:dyDescent="0.25">
      <c r="A656" s="21"/>
      <c r="C656" s="21"/>
      <c r="D656" s="22"/>
      <c r="F656" s="43"/>
      <c r="H656" s="43"/>
      <c r="O656" s="256"/>
      <c r="P656" s="21"/>
      <c r="Q656" s="21"/>
      <c r="S656" s="21"/>
    </row>
    <row r="657" spans="1:19" s="3" customFormat="1" x14ac:dyDescent="0.25">
      <c r="A657" s="21"/>
      <c r="C657" s="21"/>
      <c r="D657" s="22"/>
      <c r="F657" s="43"/>
      <c r="H657" s="43"/>
      <c r="O657" s="256"/>
      <c r="P657" s="21"/>
      <c r="Q657" s="21"/>
      <c r="S657" s="21"/>
    </row>
    <row r="658" spans="1:19" s="3" customFormat="1" x14ac:dyDescent="0.25">
      <c r="A658" s="21"/>
      <c r="C658" s="21"/>
      <c r="D658" s="22"/>
      <c r="F658" s="43"/>
      <c r="H658" s="43"/>
      <c r="O658" s="256"/>
      <c r="P658" s="21"/>
      <c r="Q658" s="21"/>
      <c r="S658" s="21"/>
    </row>
    <row r="659" spans="1:19" s="3" customFormat="1" x14ac:dyDescent="0.25">
      <c r="A659" s="21"/>
      <c r="C659" s="21"/>
      <c r="D659" s="22"/>
      <c r="F659" s="43"/>
      <c r="H659" s="43"/>
      <c r="O659" s="256"/>
      <c r="P659" s="21"/>
      <c r="Q659" s="21"/>
      <c r="S659" s="21"/>
    </row>
    <row r="660" spans="1:19" s="3" customFormat="1" x14ac:dyDescent="0.25">
      <c r="A660" s="21"/>
      <c r="C660" s="21"/>
      <c r="D660" s="22"/>
      <c r="F660" s="43"/>
      <c r="H660" s="43"/>
      <c r="O660" s="256"/>
      <c r="P660" s="21"/>
      <c r="Q660" s="21"/>
      <c r="S660" s="21"/>
    </row>
    <row r="661" spans="1:19" s="3" customFormat="1" x14ac:dyDescent="0.25">
      <c r="A661" s="21"/>
      <c r="C661" s="21"/>
      <c r="D661" s="22"/>
      <c r="F661" s="43"/>
      <c r="H661" s="43"/>
      <c r="O661" s="256"/>
      <c r="P661" s="21"/>
      <c r="Q661" s="21"/>
      <c r="S661" s="21"/>
    </row>
    <row r="662" spans="1:19" s="3" customFormat="1" x14ac:dyDescent="0.25">
      <c r="A662" s="21"/>
      <c r="C662" s="21"/>
      <c r="D662" s="22"/>
      <c r="F662" s="43"/>
      <c r="H662" s="43"/>
      <c r="O662" s="256"/>
      <c r="P662" s="21"/>
      <c r="Q662" s="21"/>
      <c r="S662" s="21"/>
    </row>
    <row r="663" spans="1:19" s="3" customFormat="1" x14ac:dyDescent="0.25">
      <c r="A663" s="21"/>
      <c r="C663" s="21"/>
      <c r="D663" s="22"/>
      <c r="F663" s="43"/>
      <c r="H663" s="43"/>
      <c r="O663" s="256"/>
      <c r="P663" s="21"/>
      <c r="Q663" s="21"/>
      <c r="S663" s="21"/>
    </row>
    <row r="664" spans="1:19" s="3" customFormat="1" x14ac:dyDescent="0.25">
      <c r="A664" s="21"/>
      <c r="C664" s="21"/>
      <c r="D664" s="22"/>
      <c r="F664" s="43"/>
      <c r="H664" s="43"/>
      <c r="O664" s="256"/>
      <c r="P664" s="21"/>
      <c r="Q664" s="21"/>
      <c r="S664" s="21"/>
    </row>
    <row r="665" spans="1:19" s="3" customFormat="1" x14ac:dyDescent="0.25">
      <c r="A665" s="21"/>
      <c r="C665" s="21"/>
      <c r="D665" s="22"/>
      <c r="F665" s="43"/>
      <c r="H665" s="43"/>
      <c r="O665" s="256"/>
      <c r="P665" s="21"/>
      <c r="Q665" s="21"/>
      <c r="S665" s="21"/>
    </row>
    <row r="666" spans="1:19" s="3" customFormat="1" x14ac:dyDescent="0.25">
      <c r="A666" s="21"/>
      <c r="C666" s="21"/>
      <c r="D666" s="22"/>
      <c r="F666" s="43"/>
      <c r="H666" s="43"/>
      <c r="O666" s="256"/>
      <c r="P666" s="21"/>
      <c r="Q666" s="21"/>
      <c r="S666" s="21"/>
    </row>
    <row r="667" spans="1:19" s="3" customFormat="1" x14ac:dyDescent="0.25">
      <c r="A667" s="21"/>
      <c r="C667" s="21"/>
      <c r="D667" s="22"/>
      <c r="F667" s="43"/>
      <c r="H667" s="43"/>
      <c r="O667" s="256"/>
      <c r="P667" s="21"/>
      <c r="Q667" s="21"/>
      <c r="S667" s="21"/>
    </row>
    <row r="668" spans="1:19" s="3" customFormat="1" x14ac:dyDescent="0.25">
      <c r="A668" s="21"/>
      <c r="C668" s="21"/>
      <c r="D668" s="22"/>
      <c r="F668" s="43"/>
      <c r="H668" s="43"/>
      <c r="O668" s="256"/>
      <c r="P668" s="21"/>
      <c r="Q668" s="21"/>
      <c r="S668" s="21"/>
    </row>
    <row r="669" spans="1:19" s="3" customFormat="1" x14ac:dyDescent="0.25">
      <c r="A669" s="21"/>
      <c r="C669" s="21"/>
      <c r="D669" s="22"/>
      <c r="F669" s="43"/>
      <c r="H669" s="43"/>
      <c r="O669" s="256"/>
      <c r="P669" s="21"/>
      <c r="Q669" s="21"/>
      <c r="S669" s="21"/>
    </row>
    <row r="670" spans="1:19" s="3" customFormat="1" x14ac:dyDescent="0.25">
      <c r="A670" s="21"/>
      <c r="C670" s="21"/>
      <c r="D670" s="22"/>
      <c r="F670" s="43"/>
      <c r="H670" s="43"/>
      <c r="O670" s="256"/>
      <c r="P670" s="21"/>
      <c r="Q670" s="21"/>
      <c r="S670" s="21"/>
    </row>
    <row r="671" spans="1:19" s="3" customFormat="1" x14ac:dyDescent="0.25">
      <c r="A671" s="21"/>
      <c r="C671" s="21"/>
      <c r="D671" s="22"/>
      <c r="F671" s="43"/>
      <c r="H671" s="43"/>
      <c r="O671" s="256"/>
      <c r="P671" s="21"/>
      <c r="Q671" s="21"/>
      <c r="S671" s="21"/>
    </row>
    <row r="672" spans="1:19" s="3" customFormat="1" x14ac:dyDescent="0.25">
      <c r="A672" s="21"/>
      <c r="C672" s="21"/>
      <c r="D672" s="22"/>
      <c r="F672" s="43"/>
      <c r="H672" s="43"/>
      <c r="O672" s="256"/>
      <c r="P672" s="21"/>
      <c r="Q672" s="21"/>
      <c r="S672" s="21"/>
    </row>
    <row r="673" spans="1:19" s="3" customFormat="1" x14ac:dyDescent="0.25">
      <c r="A673" s="21"/>
      <c r="C673" s="21"/>
      <c r="D673" s="22"/>
      <c r="F673" s="43"/>
      <c r="H673" s="43"/>
      <c r="O673" s="256"/>
      <c r="P673" s="21"/>
      <c r="Q673" s="21"/>
      <c r="S673" s="21"/>
    </row>
    <row r="674" spans="1:19" s="3" customFormat="1" x14ac:dyDescent="0.25">
      <c r="A674" s="21"/>
      <c r="C674" s="21"/>
      <c r="D674" s="22"/>
      <c r="F674" s="43"/>
      <c r="H674" s="43"/>
      <c r="O674" s="256"/>
      <c r="P674" s="21"/>
      <c r="Q674" s="21"/>
      <c r="S674" s="21"/>
    </row>
    <row r="675" spans="1:19" s="3" customFormat="1" x14ac:dyDescent="0.25">
      <c r="A675" s="21"/>
      <c r="C675" s="21"/>
      <c r="D675" s="22"/>
      <c r="F675" s="43"/>
      <c r="H675" s="43"/>
      <c r="O675" s="256"/>
      <c r="P675" s="21"/>
      <c r="Q675" s="21"/>
      <c r="S675" s="21"/>
    </row>
    <row r="676" spans="1:19" s="3" customFormat="1" x14ac:dyDescent="0.25">
      <c r="A676" s="21"/>
      <c r="C676" s="21"/>
      <c r="D676" s="22"/>
      <c r="F676" s="43"/>
      <c r="H676" s="43"/>
      <c r="O676" s="256"/>
      <c r="P676" s="21"/>
      <c r="Q676" s="21"/>
      <c r="S676" s="21"/>
    </row>
    <row r="677" spans="1:19" s="3" customFormat="1" x14ac:dyDescent="0.25">
      <c r="A677" s="21"/>
      <c r="C677" s="21"/>
      <c r="D677" s="22"/>
      <c r="F677" s="43"/>
      <c r="H677" s="43"/>
      <c r="O677" s="256"/>
      <c r="P677" s="21"/>
      <c r="Q677" s="21"/>
      <c r="S677" s="21"/>
    </row>
    <row r="678" spans="1:19" s="3" customFormat="1" x14ac:dyDescent="0.25">
      <c r="A678" s="21"/>
      <c r="C678" s="21"/>
      <c r="D678" s="22"/>
      <c r="F678" s="43"/>
      <c r="H678" s="43"/>
      <c r="O678" s="256"/>
      <c r="P678" s="21"/>
      <c r="Q678" s="21"/>
      <c r="S678" s="21"/>
    </row>
    <row r="679" spans="1:19" s="3" customFormat="1" x14ac:dyDescent="0.25">
      <c r="A679" s="21"/>
      <c r="C679" s="21"/>
      <c r="D679" s="22"/>
      <c r="F679" s="43"/>
      <c r="H679" s="43"/>
      <c r="O679" s="256"/>
      <c r="P679" s="21"/>
      <c r="Q679" s="21"/>
      <c r="S679" s="21"/>
    </row>
    <row r="680" spans="1:19" s="3" customFormat="1" x14ac:dyDescent="0.25">
      <c r="A680" s="21"/>
      <c r="C680" s="21"/>
      <c r="D680" s="22"/>
      <c r="F680" s="43"/>
      <c r="H680" s="43"/>
      <c r="O680" s="256"/>
      <c r="P680" s="21"/>
      <c r="Q680" s="21"/>
      <c r="S680" s="21"/>
    </row>
    <row r="681" spans="1:19" s="3" customFormat="1" x14ac:dyDescent="0.25">
      <c r="A681" s="21"/>
      <c r="C681" s="21"/>
      <c r="D681" s="22"/>
      <c r="F681" s="43"/>
      <c r="H681" s="43"/>
      <c r="O681" s="256"/>
      <c r="P681" s="21"/>
      <c r="Q681" s="21"/>
      <c r="S681" s="21"/>
    </row>
    <row r="682" spans="1:19" s="3" customFormat="1" x14ac:dyDescent="0.25">
      <c r="A682" s="21"/>
      <c r="C682" s="21"/>
      <c r="D682" s="22"/>
      <c r="F682" s="43"/>
      <c r="H682" s="43"/>
      <c r="O682" s="256"/>
      <c r="P682" s="21"/>
      <c r="Q682" s="21"/>
      <c r="S682" s="21"/>
    </row>
    <row r="683" spans="1:19" s="3" customFormat="1" x14ac:dyDescent="0.25">
      <c r="A683" s="21"/>
      <c r="C683" s="21"/>
      <c r="D683" s="22"/>
      <c r="F683" s="43"/>
      <c r="H683" s="43"/>
      <c r="O683" s="256"/>
      <c r="P683" s="21"/>
      <c r="Q683" s="21"/>
      <c r="S683" s="21"/>
    </row>
    <row r="684" spans="1:19" s="3" customFormat="1" x14ac:dyDescent="0.25">
      <c r="A684" s="21"/>
      <c r="C684" s="21"/>
      <c r="D684" s="22"/>
      <c r="F684" s="43"/>
      <c r="H684" s="43"/>
      <c r="O684" s="256"/>
      <c r="P684" s="21"/>
      <c r="Q684" s="21"/>
      <c r="S684" s="21"/>
    </row>
    <row r="685" spans="1:19" s="3" customFormat="1" x14ac:dyDescent="0.25">
      <c r="A685" s="21"/>
      <c r="C685" s="21"/>
      <c r="D685" s="22"/>
      <c r="F685" s="43"/>
      <c r="H685" s="43"/>
      <c r="O685" s="256"/>
      <c r="P685" s="21"/>
      <c r="Q685" s="21"/>
      <c r="S685" s="21"/>
    </row>
    <row r="686" spans="1:19" s="3" customFormat="1" x14ac:dyDescent="0.25">
      <c r="A686" s="21"/>
      <c r="C686" s="21"/>
      <c r="D686" s="22"/>
      <c r="F686" s="43"/>
      <c r="H686" s="43"/>
      <c r="O686" s="256"/>
      <c r="P686" s="21"/>
      <c r="Q686" s="21"/>
      <c r="S686" s="21"/>
    </row>
    <row r="687" spans="1:19" s="3" customFormat="1" x14ac:dyDescent="0.25">
      <c r="A687" s="21"/>
      <c r="C687" s="21"/>
      <c r="D687" s="22"/>
      <c r="F687" s="43"/>
      <c r="H687" s="43"/>
      <c r="O687" s="256"/>
      <c r="P687" s="21"/>
      <c r="Q687" s="21"/>
      <c r="S687" s="21"/>
    </row>
    <row r="688" spans="1:19" s="3" customFormat="1" x14ac:dyDescent="0.25">
      <c r="A688" s="21"/>
      <c r="C688" s="21"/>
      <c r="D688" s="22"/>
      <c r="F688" s="43"/>
      <c r="H688" s="43"/>
      <c r="O688" s="256"/>
      <c r="P688" s="21"/>
      <c r="Q688" s="21"/>
      <c r="S688" s="21"/>
    </row>
    <row r="689" spans="1:19" s="3" customFormat="1" x14ac:dyDescent="0.25">
      <c r="A689" s="21"/>
      <c r="C689" s="21"/>
      <c r="D689" s="22"/>
      <c r="F689" s="43"/>
      <c r="H689" s="43"/>
      <c r="O689" s="256"/>
      <c r="P689" s="21"/>
      <c r="Q689" s="21"/>
      <c r="S689" s="21"/>
    </row>
    <row r="690" spans="1:19" s="3" customFormat="1" x14ac:dyDescent="0.25">
      <c r="A690" s="21"/>
      <c r="C690" s="21"/>
      <c r="D690" s="22"/>
      <c r="F690" s="43"/>
      <c r="H690" s="43"/>
      <c r="O690" s="256"/>
      <c r="P690" s="21"/>
      <c r="Q690" s="21"/>
      <c r="S690" s="21"/>
    </row>
    <row r="691" spans="1:19" s="3" customFormat="1" x14ac:dyDescent="0.25">
      <c r="A691" s="21"/>
      <c r="C691" s="21"/>
      <c r="D691" s="22"/>
      <c r="F691" s="43"/>
      <c r="H691" s="43"/>
      <c r="O691" s="256"/>
      <c r="P691" s="21"/>
      <c r="Q691" s="21"/>
      <c r="S691" s="21"/>
    </row>
    <row r="692" spans="1:19" s="3" customFormat="1" x14ac:dyDescent="0.25">
      <c r="A692" s="21"/>
      <c r="C692" s="21"/>
      <c r="D692" s="22"/>
      <c r="F692" s="43"/>
      <c r="H692" s="43"/>
      <c r="O692" s="256"/>
      <c r="P692" s="21"/>
      <c r="Q692" s="21"/>
      <c r="S692" s="21"/>
    </row>
    <row r="693" spans="1:19" s="3" customFormat="1" x14ac:dyDescent="0.25">
      <c r="A693" s="21"/>
      <c r="C693" s="21"/>
      <c r="D693" s="22"/>
      <c r="F693" s="43"/>
      <c r="H693" s="43"/>
      <c r="O693" s="256"/>
      <c r="P693" s="21"/>
      <c r="Q693" s="21"/>
      <c r="S693" s="21"/>
    </row>
    <row r="694" spans="1:19" s="3" customFormat="1" x14ac:dyDescent="0.25">
      <c r="A694" s="21"/>
      <c r="C694" s="21"/>
      <c r="D694" s="22"/>
      <c r="F694" s="43"/>
      <c r="H694" s="43"/>
      <c r="O694" s="256"/>
      <c r="P694" s="21"/>
      <c r="Q694" s="21"/>
      <c r="S694" s="21"/>
    </row>
    <row r="695" spans="1:19" s="3" customFormat="1" x14ac:dyDescent="0.25">
      <c r="A695" s="21"/>
      <c r="C695" s="21"/>
      <c r="D695" s="22"/>
      <c r="F695" s="43"/>
      <c r="H695" s="43"/>
      <c r="O695" s="256"/>
      <c r="P695" s="21"/>
      <c r="Q695" s="21"/>
      <c r="S695" s="21"/>
    </row>
    <row r="696" spans="1:19" s="3" customFormat="1" x14ac:dyDescent="0.25">
      <c r="A696" s="21"/>
      <c r="C696" s="21"/>
      <c r="D696" s="22"/>
      <c r="F696" s="43"/>
      <c r="H696" s="43"/>
      <c r="O696" s="256"/>
      <c r="P696" s="21"/>
      <c r="Q696" s="21"/>
      <c r="S696" s="21"/>
    </row>
    <row r="697" spans="1:19" s="3" customFormat="1" x14ac:dyDescent="0.25">
      <c r="A697" s="21"/>
      <c r="C697" s="21"/>
      <c r="D697" s="22"/>
      <c r="F697" s="43"/>
      <c r="H697" s="43"/>
      <c r="O697" s="256"/>
      <c r="P697" s="21"/>
      <c r="Q697" s="21"/>
      <c r="S697" s="21"/>
    </row>
    <row r="698" spans="1:19" s="3" customFormat="1" x14ac:dyDescent="0.25">
      <c r="A698" s="21"/>
      <c r="C698" s="21"/>
      <c r="D698" s="22"/>
      <c r="F698" s="43"/>
      <c r="H698" s="43"/>
      <c r="O698" s="256"/>
      <c r="P698" s="21"/>
      <c r="Q698" s="21"/>
      <c r="S698" s="21"/>
    </row>
    <row r="699" spans="1:19" s="3" customFormat="1" x14ac:dyDescent="0.25">
      <c r="A699" s="21"/>
      <c r="C699" s="21"/>
      <c r="D699" s="22"/>
      <c r="F699" s="43"/>
      <c r="H699" s="43"/>
      <c r="O699" s="256"/>
      <c r="P699" s="21"/>
      <c r="Q699" s="21"/>
      <c r="S699" s="21"/>
    </row>
    <row r="700" spans="1:19" s="3" customFormat="1" x14ac:dyDescent="0.25">
      <c r="A700" s="21"/>
      <c r="C700" s="21"/>
      <c r="D700" s="22"/>
      <c r="F700" s="43"/>
      <c r="H700" s="43"/>
      <c r="O700" s="256"/>
      <c r="P700" s="21"/>
      <c r="Q700" s="21"/>
      <c r="S700" s="21"/>
    </row>
    <row r="701" spans="1:19" s="3" customFormat="1" x14ac:dyDescent="0.25">
      <c r="A701" s="21"/>
      <c r="C701" s="21"/>
      <c r="D701" s="22"/>
      <c r="F701" s="43"/>
      <c r="H701" s="43"/>
      <c r="O701" s="256"/>
      <c r="P701" s="21"/>
      <c r="Q701" s="21"/>
      <c r="S701" s="21"/>
    </row>
    <row r="702" spans="1:19" s="3" customFormat="1" x14ac:dyDescent="0.25">
      <c r="A702" s="21"/>
      <c r="C702" s="21"/>
      <c r="D702" s="22"/>
      <c r="F702" s="43"/>
      <c r="H702" s="43"/>
      <c r="O702" s="256"/>
      <c r="P702" s="21"/>
      <c r="Q702" s="21"/>
      <c r="S702" s="21"/>
    </row>
    <row r="703" spans="1:19" s="3" customFormat="1" x14ac:dyDescent="0.25">
      <c r="A703" s="21"/>
      <c r="C703" s="21"/>
      <c r="D703" s="22"/>
      <c r="F703" s="43"/>
      <c r="H703" s="43"/>
      <c r="O703" s="256"/>
      <c r="P703" s="21"/>
      <c r="Q703" s="21"/>
      <c r="S703" s="21"/>
    </row>
    <row r="704" spans="1:19" s="3" customFormat="1" x14ac:dyDescent="0.25">
      <c r="A704" s="21"/>
      <c r="C704" s="21"/>
      <c r="D704" s="22"/>
      <c r="F704" s="43"/>
      <c r="H704" s="43"/>
      <c r="O704" s="256"/>
      <c r="P704" s="21"/>
      <c r="Q704" s="21"/>
      <c r="S704" s="21"/>
    </row>
    <row r="705" spans="1:19" s="3" customFormat="1" x14ac:dyDescent="0.25">
      <c r="A705" s="21"/>
      <c r="C705" s="21"/>
      <c r="D705" s="22"/>
      <c r="F705" s="43"/>
      <c r="H705" s="43"/>
      <c r="O705" s="256"/>
      <c r="P705" s="21"/>
      <c r="Q705" s="21"/>
      <c r="S705" s="21"/>
    </row>
    <row r="706" spans="1:19" s="3" customFormat="1" x14ac:dyDescent="0.25">
      <c r="A706" s="21"/>
      <c r="C706" s="21"/>
      <c r="D706" s="22"/>
      <c r="F706" s="43"/>
      <c r="H706" s="43"/>
      <c r="O706" s="256"/>
      <c r="P706" s="21"/>
      <c r="Q706" s="21"/>
      <c r="S706" s="21"/>
    </row>
    <row r="707" spans="1:19" s="3" customFormat="1" x14ac:dyDescent="0.25">
      <c r="A707" s="21"/>
      <c r="C707" s="21"/>
      <c r="D707" s="22"/>
      <c r="F707" s="43"/>
      <c r="H707" s="43"/>
      <c r="O707" s="256"/>
      <c r="P707" s="21"/>
      <c r="Q707" s="21"/>
      <c r="S707" s="21"/>
    </row>
    <row r="708" spans="1:19" s="3" customFormat="1" x14ac:dyDescent="0.25">
      <c r="A708" s="21"/>
      <c r="C708" s="21"/>
      <c r="D708" s="22"/>
      <c r="F708" s="43"/>
      <c r="H708" s="43"/>
      <c r="O708" s="256"/>
      <c r="P708" s="21"/>
      <c r="Q708" s="21"/>
      <c r="S708" s="21"/>
    </row>
    <row r="709" spans="1:19" s="3" customFormat="1" x14ac:dyDescent="0.25">
      <c r="A709" s="21"/>
      <c r="C709" s="21"/>
      <c r="D709" s="22"/>
      <c r="F709" s="43"/>
      <c r="H709" s="43"/>
      <c r="O709" s="256"/>
      <c r="P709" s="21"/>
      <c r="Q709" s="21"/>
      <c r="S709" s="21"/>
    </row>
    <row r="710" spans="1:19" s="3" customFormat="1" x14ac:dyDescent="0.25">
      <c r="A710" s="21"/>
      <c r="C710" s="21"/>
      <c r="D710" s="22"/>
      <c r="F710" s="43"/>
      <c r="H710" s="43"/>
      <c r="O710" s="256"/>
      <c r="P710" s="21"/>
      <c r="Q710" s="21"/>
      <c r="S710" s="21"/>
    </row>
    <row r="711" spans="1:19" s="3" customFormat="1" x14ac:dyDescent="0.25">
      <c r="A711" s="21"/>
      <c r="C711" s="21"/>
      <c r="D711" s="22"/>
      <c r="F711" s="43"/>
      <c r="H711" s="43"/>
      <c r="O711" s="256"/>
      <c r="P711" s="21"/>
      <c r="Q711" s="21"/>
      <c r="S711" s="21"/>
    </row>
    <row r="712" spans="1:19" s="3" customFormat="1" x14ac:dyDescent="0.25">
      <c r="A712" s="21"/>
      <c r="C712" s="21"/>
      <c r="D712" s="22"/>
      <c r="F712" s="43"/>
      <c r="H712" s="43"/>
      <c r="O712" s="256"/>
      <c r="P712" s="21"/>
      <c r="Q712" s="21"/>
      <c r="S712" s="21"/>
    </row>
    <row r="713" spans="1:19" s="3" customFormat="1" x14ac:dyDescent="0.25">
      <c r="A713" s="21"/>
      <c r="C713" s="21"/>
      <c r="D713" s="22"/>
      <c r="F713" s="43"/>
      <c r="H713" s="43"/>
      <c r="O713" s="256"/>
      <c r="P713" s="21"/>
      <c r="Q713" s="21"/>
      <c r="S713" s="21"/>
    </row>
    <row r="714" spans="1:19" s="3" customFormat="1" x14ac:dyDescent="0.25">
      <c r="A714" s="21"/>
      <c r="C714" s="21"/>
      <c r="D714" s="22"/>
      <c r="F714" s="43"/>
      <c r="H714" s="43"/>
      <c r="O714" s="256"/>
      <c r="P714" s="21"/>
      <c r="Q714" s="21"/>
      <c r="S714" s="21"/>
    </row>
    <row r="715" spans="1:19" s="3" customFormat="1" x14ac:dyDescent="0.25">
      <c r="A715" s="21"/>
      <c r="C715" s="21"/>
      <c r="D715" s="22"/>
      <c r="F715" s="43"/>
      <c r="H715" s="43"/>
      <c r="O715" s="256"/>
      <c r="P715" s="21"/>
      <c r="Q715" s="21"/>
      <c r="S715" s="21"/>
    </row>
    <row r="716" spans="1:19" s="3" customFormat="1" x14ac:dyDescent="0.25">
      <c r="A716" s="21"/>
      <c r="C716" s="21"/>
      <c r="D716" s="22"/>
      <c r="F716" s="43"/>
      <c r="H716" s="43"/>
      <c r="O716" s="256"/>
      <c r="P716" s="21"/>
      <c r="Q716" s="21"/>
      <c r="S716" s="21"/>
    </row>
    <row r="717" spans="1:19" s="3" customFormat="1" x14ac:dyDescent="0.25">
      <c r="A717" s="21"/>
      <c r="C717" s="21"/>
      <c r="D717" s="22"/>
      <c r="F717" s="43"/>
      <c r="H717" s="43"/>
      <c r="O717" s="256"/>
      <c r="P717" s="21"/>
      <c r="Q717" s="21"/>
      <c r="S717" s="21"/>
    </row>
    <row r="718" spans="1:19" s="3" customFormat="1" x14ac:dyDescent="0.25">
      <c r="A718" s="21"/>
      <c r="C718" s="21"/>
      <c r="D718" s="22"/>
      <c r="F718" s="43"/>
      <c r="H718" s="43"/>
      <c r="O718" s="256"/>
      <c r="P718" s="21"/>
      <c r="Q718" s="21"/>
      <c r="S718" s="21"/>
    </row>
    <row r="719" spans="1:19" s="3" customFormat="1" x14ac:dyDescent="0.25">
      <c r="A719" s="21"/>
      <c r="C719" s="21"/>
      <c r="D719" s="22"/>
      <c r="F719" s="43"/>
      <c r="H719" s="43"/>
      <c r="O719" s="256"/>
      <c r="P719" s="21"/>
      <c r="Q719" s="21"/>
      <c r="S719" s="21"/>
    </row>
    <row r="720" spans="1:19" s="3" customFormat="1" x14ac:dyDescent="0.25">
      <c r="A720" s="21"/>
      <c r="C720" s="21"/>
      <c r="D720" s="22"/>
      <c r="F720" s="43"/>
      <c r="H720" s="43"/>
      <c r="O720" s="256"/>
      <c r="P720" s="21"/>
      <c r="Q720" s="21"/>
      <c r="S720" s="21"/>
    </row>
    <row r="721" spans="1:19" s="3" customFormat="1" x14ac:dyDescent="0.25">
      <c r="A721" s="21"/>
      <c r="C721" s="21"/>
      <c r="D721" s="22"/>
      <c r="F721" s="43"/>
      <c r="H721" s="43"/>
      <c r="O721" s="256"/>
      <c r="P721" s="21"/>
      <c r="Q721" s="21"/>
      <c r="S721" s="21"/>
    </row>
    <row r="722" spans="1:19" s="3" customFormat="1" x14ac:dyDescent="0.25">
      <c r="A722" s="21"/>
      <c r="C722" s="21"/>
      <c r="D722" s="22"/>
      <c r="F722" s="43"/>
      <c r="H722" s="43"/>
      <c r="O722" s="256"/>
      <c r="P722" s="21"/>
      <c r="Q722" s="21"/>
      <c r="S722" s="21"/>
    </row>
    <row r="723" spans="1:19" s="3" customFormat="1" x14ac:dyDescent="0.25">
      <c r="A723" s="21"/>
      <c r="C723" s="21"/>
      <c r="D723" s="22"/>
      <c r="F723" s="43"/>
      <c r="H723" s="43"/>
      <c r="O723" s="256"/>
      <c r="P723" s="21"/>
      <c r="Q723" s="21"/>
      <c r="S723" s="21"/>
    </row>
    <row r="724" spans="1:19" s="3" customFormat="1" x14ac:dyDescent="0.25">
      <c r="A724" s="21"/>
      <c r="C724" s="21"/>
      <c r="D724" s="22"/>
      <c r="F724" s="43"/>
      <c r="H724" s="43"/>
      <c r="O724" s="256"/>
      <c r="P724" s="21"/>
      <c r="Q724" s="21"/>
      <c r="S724" s="21"/>
    </row>
    <row r="725" spans="1:19" s="3" customFormat="1" x14ac:dyDescent="0.25">
      <c r="A725" s="21"/>
      <c r="C725" s="21"/>
      <c r="D725" s="22"/>
      <c r="F725" s="43"/>
      <c r="H725" s="43"/>
      <c r="O725" s="256"/>
      <c r="P725" s="21"/>
      <c r="Q725" s="21"/>
      <c r="S725" s="21"/>
    </row>
    <row r="726" spans="1:19" s="3" customFormat="1" x14ac:dyDescent="0.25">
      <c r="A726" s="21"/>
      <c r="C726" s="21"/>
      <c r="D726" s="22"/>
      <c r="F726" s="43"/>
      <c r="H726" s="43"/>
      <c r="O726" s="256"/>
      <c r="P726" s="21"/>
      <c r="Q726" s="21"/>
      <c r="S726" s="21"/>
    </row>
    <row r="727" spans="1:19" s="3" customFormat="1" x14ac:dyDescent="0.25">
      <c r="A727" s="21"/>
      <c r="C727" s="21"/>
      <c r="D727" s="22"/>
      <c r="F727" s="43"/>
      <c r="H727" s="43"/>
      <c r="O727" s="256"/>
      <c r="P727" s="21"/>
      <c r="Q727" s="21"/>
      <c r="S727" s="21"/>
    </row>
    <row r="728" spans="1:19" s="3" customFormat="1" x14ac:dyDescent="0.25">
      <c r="A728" s="21"/>
      <c r="C728" s="21"/>
      <c r="D728" s="22"/>
      <c r="F728" s="43"/>
      <c r="H728" s="43"/>
      <c r="O728" s="256"/>
      <c r="P728" s="21"/>
      <c r="Q728" s="21"/>
      <c r="S728" s="21"/>
    </row>
    <row r="729" spans="1:19" s="3" customFormat="1" x14ac:dyDescent="0.25">
      <c r="A729" s="21"/>
      <c r="C729" s="21"/>
      <c r="D729" s="22"/>
      <c r="F729" s="43"/>
      <c r="H729" s="43"/>
      <c r="O729" s="256"/>
      <c r="P729" s="21"/>
      <c r="Q729" s="21"/>
      <c r="S729" s="21"/>
    </row>
    <row r="730" spans="1:19" s="3" customFormat="1" x14ac:dyDescent="0.25">
      <c r="A730" s="21"/>
      <c r="C730" s="21"/>
      <c r="D730" s="22"/>
      <c r="F730" s="43"/>
      <c r="H730" s="43"/>
      <c r="O730" s="256"/>
      <c r="P730" s="21"/>
      <c r="Q730" s="21"/>
      <c r="S730" s="21"/>
    </row>
    <row r="731" spans="1:19" s="3" customFormat="1" x14ac:dyDescent="0.25">
      <c r="A731" s="21"/>
      <c r="C731" s="21"/>
      <c r="D731" s="22"/>
      <c r="F731" s="43"/>
      <c r="H731" s="43"/>
      <c r="O731" s="256"/>
      <c r="P731" s="21"/>
      <c r="Q731" s="21"/>
      <c r="S731" s="21"/>
    </row>
    <row r="732" spans="1:19" s="3" customFormat="1" x14ac:dyDescent="0.25">
      <c r="A732" s="21"/>
      <c r="C732" s="21"/>
      <c r="D732" s="22"/>
      <c r="F732" s="43"/>
      <c r="H732" s="43"/>
      <c r="O732" s="256"/>
      <c r="P732" s="21"/>
      <c r="Q732" s="21"/>
      <c r="S732" s="21"/>
    </row>
    <row r="733" spans="1:19" s="3" customFormat="1" x14ac:dyDescent="0.25">
      <c r="A733" s="21"/>
      <c r="C733" s="21"/>
      <c r="D733" s="22"/>
      <c r="F733" s="43"/>
      <c r="H733" s="43"/>
      <c r="O733" s="256"/>
      <c r="P733" s="21"/>
      <c r="Q733" s="21"/>
      <c r="S733" s="21"/>
    </row>
    <row r="734" spans="1:19" s="3" customFormat="1" x14ac:dyDescent="0.25">
      <c r="A734" s="21"/>
      <c r="C734" s="21"/>
      <c r="D734" s="22"/>
      <c r="F734" s="43"/>
      <c r="H734" s="43"/>
      <c r="O734" s="256"/>
      <c r="P734" s="21"/>
      <c r="Q734" s="21"/>
      <c r="S734" s="21"/>
    </row>
    <row r="735" spans="1:19" s="3" customFormat="1" x14ac:dyDescent="0.25">
      <c r="A735" s="21"/>
      <c r="C735" s="21"/>
      <c r="D735" s="22"/>
      <c r="F735" s="43"/>
      <c r="H735" s="43"/>
      <c r="O735" s="256"/>
      <c r="P735" s="21"/>
      <c r="Q735" s="21"/>
      <c r="S735" s="21"/>
    </row>
    <row r="736" spans="1:19" s="3" customFormat="1" x14ac:dyDescent="0.25">
      <c r="A736" s="21"/>
      <c r="C736" s="21"/>
      <c r="D736" s="22"/>
      <c r="F736" s="43"/>
      <c r="H736" s="43"/>
      <c r="O736" s="256"/>
      <c r="P736" s="21"/>
      <c r="Q736" s="21"/>
      <c r="S736" s="21"/>
    </row>
    <row r="737" spans="1:19" s="3" customFormat="1" x14ac:dyDescent="0.25">
      <c r="A737" s="21"/>
      <c r="C737" s="21"/>
      <c r="D737" s="22"/>
      <c r="F737" s="43"/>
      <c r="H737" s="43"/>
      <c r="O737" s="256"/>
      <c r="P737" s="21"/>
      <c r="Q737" s="21"/>
      <c r="S737" s="21"/>
    </row>
    <row r="738" spans="1:19" s="3" customFormat="1" x14ac:dyDescent="0.25">
      <c r="A738" s="21"/>
      <c r="C738" s="21"/>
      <c r="D738" s="22"/>
      <c r="F738" s="43"/>
      <c r="H738" s="43"/>
      <c r="O738" s="256"/>
      <c r="P738" s="21"/>
      <c r="Q738" s="21"/>
      <c r="S738" s="21"/>
    </row>
    <row r="739" spans="1:19" s="3" customFormat="1" x14ac:dyDescent="0.25">
      <c r="A739" s="21"/>
      <c r="C739" s="21"/>
      <c r="D739" s="22"/>
      <c r="F739" s="43"/>
      <c r="H739" s="43"/>
      <c r="O739" s="256"/>
      <c r="P739" s="21"/>
      <c r="Q739" s="21"/>
      <c r="S739" s="21"/>
    </row>
    <row r="740" spans="1:19" s="3" customFormat="1" x14ac:dyDescent="0.25">
      <c r="A740" s="21"/>
      <c r="C740" s="21"/>
      <c r="D740" s="22"/>
      <c r="F740" s="43"/>
      <c r="H740" s="43"/>
      <c r="O740" s="256"/>
      <c r="P740" s="21"/>
      <c r="Q740" s="21"/>
      <c r="S740" s="21"/>
    </row>
    <row r="741" spans="1:19" s="3" customFormat="1" x14ac:dyDescent="0.25">
      <c r="A741" s="21"/>
      <c r="C741" s="21"/>
      <c r="D741" s="22"/>
      <c r="F741" s="43"/>
      <c r="H741" s="43"/>
      <c r="O741" s="256"/>
      <c r="P741" s="21"/>
      <c r="Q741" s="21"/>
      <c r="S741" s="21"/>
    </row>
    <row r="742" spans="1:19" s="3" customFormat="1" x14ac:dyDescent="0.25">
      <c r="A742" s="21"/>
      <c r="C742" s="21"/>
      <c r="D742" s="22"/>
      <c r="F742" s="43"/>
      <c r="H742" s="43"/>
      <c r="O742" s="256"/>
      <c r="P742" s="21"/>
      <c r="Q742" s="21"/>
      <c r="S742" s="21"/>
    </row>
    <row r="743" spans="1:19" s="3" customFormat="1" x14ac:dyDescent="0.25">
      <c r="A743" s="21"/>
      <c r="C743" s="21"/>
      <c r="D743" s="22"/>
      <c r="F743" s="43"/>
      <c r="H743" s="43"/>
      <c r="O743" s="256"/>
      <c r="P743" s="21"/>
      <c r="Q743" s="21"/>
      <c r="S743" s="21"/>
    </row>
    <row r="744" spans="1:19" s="3" customFormat="1" x14ac:dyDescent="0.25">
      <c r="A744" s="21"/>
      <c r="C744" s="21"/>
      <c r="D744" s="22"/>
      <c r="F744" s="43"/>
      <c r="H744" s="43"/>
      <c r="O744" s="256"/>
      <c r="P744" s="21"/>
      <c r="Q744" s="21"/>
      <c r="S744" s="21"/>
    </row>
    <row r="745" spans="1:19" s="3" customFormat="1" x14ac:dyDescent="0.25">
      <c r="A745" s="21"/>
      <c r="C745" s="21"/>
      <c r="D745" s="22"/>
      <c r="F745" s="43"/>
      <c r="H745" s="43"/>
      <c r="O745" s="256"/>
      <c r="P745" s="21"/>
      <c r="Q745" s="21"/>
      <c r="S745" s="21"/>
    </row>
    <row r="746" spans="1:19" s="3" customFormat="1" x14ac:dyDescent="0.25">
      <c r="A746" s="21"/>
      <c r="C746" s="21"/>
      <c r="D746" s="22"/>
      <c r="F746" s="43"/>
      <c r="H746" s="43"/>
      <c r="O746" s="256"/>
      <c r="P746" s="21"/>
      <c r="Q746" s="21"/>
      <c r="S746" s="21"/>
    </row>
    <row r="747" spans="1:19" s="3" customFormat="1" x14ac:dyDescent="0.25">
      <c r="A747" s="21"/>
      <c r="C747" s="21"/>
      <c r="D747" s="22"/>
      <c r="F747" s="43"/>
      <c r="H747" s="43"/>
      <c r="O747" s="256"/>
      <c r="P747" s="21"/>
      <c r="Q747" s="21"/>
      <c r="S747" s="21"/>
    </row>
    <row r="748" spans="1:19" s="3" customFormat="1" x14ac:dyDescent="0.25">
      <c r="A748" s="21"/>
      <c r="C748" s="21"/>
      <c r="D748" s="22"/>
      <c r="F748" s="43"/>
      <c r="H748" s="43"/>
      <c r="O748" s="256"/>
      <c r="P748" s="21"/>
      <c r="Q748" s="21"/>
      <c r="S748" s="21"/>
    </row>
    <row r="749" spans="1:19" s="3" customFormat="1" x14ac:dyDescent="0.25">
      <c r="A749" s="21"/>
      <c r="C749" s="21"/>
      <c r="D749" s="22"/>
      <c r="F749" s="43"/>
      <c r="H749" s="43"/>
      <c r="O749" s="256"/>
      <c r="P749" s="21"/>
      <c r="Q749" s="21"/>
      <c r="S749" s="21"/>
    </row>
    <row r="750" spans="1:19" s="3" customFormat="1" x14ac:dyDescent="0.25">
      <c r="A750" s="21"/>
      <c r="C750" s="21"/>
      <c r="D750" s="22"/>
      <c r="F750" s="43"/>
      <c r="H750" s="43"/>
      <c r="O750" s="256"/>
      <c r="P750" s="21"/>
      <c r="Q750" s="21"/>
      <c r="S750" s="21"/>
    </row>
    <row r="751" spans="1:19" s="3" customFormat="1" x14ac:dyDescent="0.25">
      <c r="A751" s="21"/>
      <c r="C751" s="21"/>
      <c r="D751" s="22"/>
      <c r="F751" s="43"/>
      <c r="H751" s="43"/>
      <c r="O751" s="256"/>
      <c r="P751" s="21"/>
      <c r="Q751" s="21"/>
      <c r="S751" s="21"/>
    </row>
    <row r="752" spans="1:19" s="3" customFormat="1" x14ac:dyDescent="0.25">
      <c r="A752" s="21"/>
      <c r="C752" s="21"/>
      <c r="D752" s="22"/>
      <c r="F752" s="43"/>
      <c r="H752" s="43"/>
      <c r="O752" s="256"/>
      <c r="P752" s="21"/>
      <c r="Q752" s="21"/>
      <c r="S752" s="21"/>
    </row>
    <row r="753" spans="1:19" s="3" customFormat="1" x14ac:dyDescent="0.25">
      <c r="A753" s="21"/>
      <c r="C753" s="21"/>
      <c r="D753" s="22"/>
      <c r="F753" s="43"/>
      <c r="H753" s="43"/>
      <c r="O753" s="256"/>
      <c r="P753" s="21"/>
      <c r="Q753" s="21"/>
      <c r="S753" s="21"/>
    </row>
    <row r="754" spans="1:19" s="3" customFormat="1" x14ac:dyDescent="0.25">
      <c r="A754" s="21"/>
      <c r="C754" s="21"/>
      <c r="D754" s="22"/>
      <c r="F754" s="43"/>
      <c r="H754" s="43"/>
      <c r="O754" s="256"/>
      <c r="P754" s="21"/>
      <c r="Q754" s="21"/>
      <c r="S754" s="21"/>
    </row>
    <row r="755" spans="1:19" s="3" customFormat="1" x14ac:dyDescent="0.25">
      <c r="A755" s="21"/>
      <c r="C755" s="21"/>
      <c r="D755" s="22"/>
      <c r="F755" s="43"/>
      <c r="H755" s="43"/>
      <c r="O755" s="256"/>
      <c r="P755" s="21"/>
      <c r="Q755" s="21"/>
      <c r="S755" s="21"/>
    </row>
    <row r="756" spans="1:19" s="3" customFormat="1" x14ac:dyDescent="0.25">
      <c r="A756" s="21"/>
      <c r="C756" s="21"/>
      <c r="D756" s="22"/>
      <c r="F756" s="43"/>
      <c r="H756" s="43"/>
      <c r="O756" s="256"/>
      <c r="P756" s="21"/>
      <c r="Q756" s="21"/>
      <c r="S756" s="21"/>
    </row>
    <row r="757" spans="1:19" s="3" customFormat="1" x14ac:dyDescent="0.25">
      <c r="A757" s="21"/>
      <c r="C757" s="21"/>
      <c r="D757" s="22"/>
      <c r="F757" s="43"/>
      <c r="H757" s="43"/>
      <c r="O757" s="256"/>
      <c r="P757" s="21"/>
      <c r="Q757" s="21"/>
      <c r="S757" s="21"/>
    </row>
    <row r="758" spans="1:19" s="3" customFormat="1" x14ac:dyDescent="0.25">
      <c r="A758" s="21"/>
      <c r="C758" s="21"/>
      <c r="D758" s="22"/>
      <c r="F758" s="43"/>
      <c r="H758" s="43"/>
      <c r="O758" s="256"/>
      <c r="P758" s="21"/>
      <c r="Q758" s="21"/>
      <c r="S758" s="21"/>
    </row>
    <row r="759" spans="1:19" s="3" customFormat="1" x14ac:dyDescent="0.25">
      <c r="A759" s="21"/>
      <c r="C759" s="21"/>
      <c r="D759" s="22"/>
      <c r="F759" s="43"/>
      <c r="H759" s="43"/>
      <c r="O759" s="256"/>
      <c r="P759" s="21"/>
      <c r="Q759" s="21"/>
      <c r="S759" s="21"/>
    </row>
    <row r="760" spans="1:19" s="3" customFormat="1" x14ac:dyDescent="0.25">
      <c r="A760" s="21"/>
      <c r="C760" s="21"/>
      <c r="D760" s="22"/>
      <c r="F760" s="43"/>
      <c r="H760" s="43"/>
      <c r="O760" s="256"/>
      <c r="P760" s="21"/>
      <c r="Q760" s="21"/>
      <c r="S760" s="21"/>
    </row>
    <row r="761" spans="1:19" s="3" customFormat="1" x14ac:dyDescent="0.25">
      <c r="A761" s="21"/>
      <c r="C761" s="21"/>
      <c r="D761" s="22"/>
      <c r="F761" s="43"/>
      <c r="H761" s="43"/>
      <c r="O761" s="256"/>
      <c r="P761" s="21"/>
      <c r="Q761" s="21"/>
      <c r="S761" s="21"/>
    </row>
    <row r="762" spans="1:19" s="3" customFormat="1" x14ac:dyDescent="0.25">
      <c r="A762" s="21"/>
      <c r="C762" s="21"/>
      <c r="D762" s="22"/>
      <c r="F762" s="43"/>
      <c r="H762" s="43"/>
      <c r="O762" s="256"/>
      <c r="P762" s="21"/>
      <c r="Q762" s="21"/>
      <c r="S762" s="21"/>
    </row>
    <row r="763" spans="1:19" s="3" customFormat="1" x14ac:dyDescent="0.25">
      <c r="A763" s="21"/>
      <c r="C763" s="21"/>
      <c r="D763" s="22"/>
      <c r="F763" s="43"/>
      <c r="H763" s="43"/>
      <c r="O763" s="256"/>
      <c r="P763" s="21"/>
      <c r="Q763" s="21"/>
      <c r="S763" s="21"/>
    </row>
    <row r="764" spans="1:19" s="3" customFormat="1" x14ac:dyDescent="0.25">
      <c r="A764" s="21"/>
      <c r="C764" s="21"/>
      <c r="D764" s="22"/>
      <c r="F764" s="43"/>
      <c r="H764" s="43"/>
      <c r="O764" s="256"/>
      <c r="P764" s="21"/>
      <c r="Q764" s="21"/>
      <c r="S764" s="21"/>
    </row>
    <row r="765" spans="1:19" s="3" customFormat="1" x14ac:dyDescent="0.25">
      <c r="A765" s="21"/>
      <c r="C765" s="21"/>
      <c r="D765" s="22"/>
      <c r="F765" s="43"/>
      <c r="H765" s="43"/>
      <c r="O765" s="256"/>
      <c r="P765" s="21"/>
      <c r="Q765" s="21"/>
      <c r="S765" s="21"/>
    </row>
    <row r="766" spans="1:19" s="3" customFormat="1" x14ac:dyDescent="0.25">
      <c r="A766" s="21"/>
      <c r="C766" s="21"/>
      <c r="D766" s="22"/>
      <c r="F766" s="43"/>
      <c r="H766" s="43"/>
      <c r="O766" s="256"/>
      <c r="P766" s="21"/>
      <c r="Q766" s="21"/>
      <c r="S766" s="21"/>
    </row>
    <row r="767" spans="1:19" s="3" customFormat="1" x14ac:dyDescent="0.25">
      <c r="A767" s="21"/>
      <c r="C767" s="21"/>
      <c r="D767" s="22"/>
      <c r="F767" s="43"/>
      <c r="H767" s="43"/>
      <c r="O767" s="256"/>
      <c r="P767" s="21"/>
      <c r="Q767" s="21"/>
      <c r="S767" s="21"/>
    </row>
    <row r="768" spans="1:19" s="3" customFormat="1" x14ac:dyDescent="0.25">
      <c r="A768" s="21"/>
      <c r="C768" s="21"/>
      <c r="D768" s="22"/>
      <c r="F768" s="43"/>
      <c r="H768" s="43"/>
      <c r="O768" s="256"/>
      <c r="P768" s="21"/>
      <c r="Q768" s="21"/>
      <c r="S768" s="21"/>
    </row>
    <row r="769" spans="1:19" s="3" customFormat="1" x14ac:dyDescent="0.25">
      <c r="A769" s="21"/>
      <c r="C769" s="21"/>
      <c r="D769" s="22"/>
      <c r="F769" s="43"/>
      <c r="H769" s="43"/>
      <c r="O769" s="256"/>
      <c r="P769" s="21"/>
      <c r="Q769" s="21"/>
      <c r="S769" s="21"/>
    </row>
    <row r="770" spans="1:19" s="3" customFormat="1" x14ac:dyDescent="0.25">
      <c r="A770" s="21"/>
      <c r="C770" s="21"/>
      <c r="D770" s="22"/>
      <c r="F770" s="43"/>
      <c r="H770" s="43"/>
      <c r="O770" s="256"/>
      <c r="P770" s="21"/>
      <c r="Q770" s="21"/>
      <c r="S770" s="21"/>
    </row>
    <row r="771" spans="1:19" s="3" customFormat="1" x14ac:dyDescent="0.25">
      <c r="A771" s="21"/>
      <c r="C771" s="21"/>
      <c r="D771" s="22"/>
      <c r="F771" s="43"/>
      <c r="H771" s="43"/>
      <c r="O771" s="256"/>
      <c r="P771" s="21"/>
      <c r="Q771" s="21"/>
      <c r="S771" s="21"/>
    </row>
    <row r="772" spans="1:19" s="3" customFormat="1" x14ac:dyDescent="0.25">
      <c r="A772" s="21"/>
      <c r="C772" s="21"/>
      <c r="D772" s="22"/>
      <c r="F772" s="43"/>
      <c r="H772" s="43"/>
      <c r="O772" s="256"/>
      <c r="P772" s="21"/>
      <c r="Q772" s="21"/>
      <c r="S772" s="21"/>
    </row>
    <row r="773" spans="1:19" s="3" customFormat="1" x14ac:dyDescent="0.25">
      <c r="A773" s="21"/>
      <c r="C773" s="21"/>
      <c r="D773" s="22"/>
      <c r="F773" s="43"/>
      <c r="H773" s="43"/>
      <c r="O773" s="256"/>
      <c r="P773" s="21"/>
      <c r="Q773" s="21"/>
      <c r="S773" s="21"/>
    </row>
    <row r="774" spans="1:19" s="3" customFormat="1" x14ac:dyDescent="0.25">
      <c r="A774" s="21"/>
      <c r="C774" s="21"/>
      <c r="D774" s="22"/>
      <c r="F774" s="43"/>
      <c r="H774" s="43"/>
      <c r="O774" s="256"/>
      <c r="P774" s="21"/>
      <c r="Q774" s="21"/>
      <c r="S774" s="21"/>
    </row>
    <row r="775" spans="1:19" s="3" customFormat="1" x14ac:dyDescent="0.25">
      <c r="A775" s="21"/>
      <c r="C775" s="21"/>
      <c r="D775" s="22"/>
      <c r="F775" s="43"/>
      <c r="H775" s="43"/>
      <c r="O775" s="256"/>
      <c r="P775" s="21"/>
      <c r="Q775" s="21"/>
      <c r="S775" s="21"/>
    </row>
    <row r="776" spans="1:19" s="3" customFormat="1" x14ac:dyDescent="0.25">
      <c r="A776" s="21"/>
      <c r="C776" s="21"/>
      <c r="D776" s="22"/>
      <c r="F776" s="43"/>
      <c r="H776" s="43"/>
      <c r="O776" s="256"/>
      <c r="P776" s="21"/>
      <c r="Q776" s="21"/>
      <c r="S776" s="21"/>
    </row>
    <row r="777" spans="1:19" s="3" customFormat="1" x14ac:dyDescent="0.25">
      <c r="A777" s="21"/>
      <c r="C777" s="21"/>
      <c r="D777" s="22"/>
      <c r="F777" s="43"/>
      <c r="H777" s="43"/>
      <c r="O777" s="256"/>
      <c r="P777" s="21"/>
      <c r="Q777" s="21"/>
      <c r="S777" s="21"/>
    </row>
    <row r="778" spans="1:19" s="3" customFormat="1" x14ac:dyDescent="0.25">
      <c r="A778" s="21"/>
      <c r="C778" s="21"/>
      <c r="D778" s="22"/>
      <c r="F778" s="43"/>
      <c r="H778" s="43"/>
      <c r="O778" s="256"/>
      <c r="P778" s="21"/>
      <c r="Q778" s="21"/>
      <c r="S778" s="21"/>
    </row>
    <row r="779" spans="1:19" s="3" customFormat="1" x14ac:dyDescent="0.25">
      <c r="A779" s="21"/>
      <c r="C779" s="21"/>
      <c r="D779" s="22"/>
      <c r="F779" s="43"/>
      <c r="H779" s="43"/>
      <c r="O779" s="256"/>
      <c r="P779" s="21"/>
      <c r="Q779" s="21"/>
      <c r="S779" s="21"/>
    </row>
    <row r="780" spans="1:19" s="3" customFormat="1" x14ac:dyDescent="0.25">
      <c r="A780" s="21"/>
      <c r="C780" s="21"/>
      <c r="D780" s="22"/>
      <c r="F780" s="43"/>
      <c r="H780" s="43"/>
      <c r="O780" s="256"/>
      <c r="P780" s="21"/>
      <c r="Q780" s="21"/>
      <c r="S780" s="21"/>
    </row>
    <row r="781" spans="1:19" s="3" customFormat="1" x14ac:dyDescent="0.25">
      <c r="A781" s="21"/>
      <c r="C781" s="21"/>
      <c r="D781" s="22"/>
      <c r="F781" s="43"/>
      <c r="H781" s="43"/>
      <c r="O781" s="256"/>
      <c r="P781" s="21"/>
      <c r="Q781" s="21"/>
      <c r="S781" s="21"/>
    </row>
    <row r="782" spans="1:19" s="3" customFormat="1" x14ac:dyDescent="0.25">
      <c r="A782" s="21"/>
      <c r="C782" s="21"/>
      <c r="D782" s="22"/>
      <c r="F782" s="43"/>
      <c r="H782" s="43"/>
      <c r="O782" s="256"/>
      <c r="P782" s="21"/>
      <c r="Q782" s="21"/>
      <c r="S782" s="21"/>
    </row>
    <row r="783" spans="1:19" s="3" customFormat="1" x14ac:dyDescent="0.25">
      <c r="A783" s="21"/>
      <c r="C783" s="21"/>
      <c r="D783" s="22"/>
      <c r="F783" s="43"/>
      <c r="H783" s="43"/>
      <c r="O783" s="256"/>
      <c r="P783" s="21"/>
      <c r="Q783" s="21"/>
      <c r="S783" s="21"/>
    </row>
    <row r="784" spans="1:19" s="3" customFormat="1" x14ac:dyDescent="0.25">
      <c r="A784" s="21"/>
      <c r="C784" s="21"/>
      <c r="D784" s="22"/>
      <c r="F784" s="43"/>
      <c r="H784" s="43"/>
      <c r="O784" s="256"/>
      <c r="P784" s="21"/>
      <c r="Q784" s="21"/>
      <c r="S784" s="21"/>
    </row>
    <row r="785" spans="1:19" s="3" customFormat="1" x14ac:dyDescent="0.25">
      <c r="A785" s="21"/>
      <c r="C785" s="21"/>
      <c r="D785" s="22"/>
      <c r="F785" s="43"/>
      <c r="H785" s="43"/>
      <c r="O785" s="256"/>
      <c r="P785" s="21"/>
      <c r="Q785" s="21"/>
      <c r="S785" s="21"/>
    </row>
    <row r="786" spans="1:19" s="3" customFormat="1" x14ac:dyDescent="0.25">
      <c r="A786" s="21"/>
      <c r="C786" s="21"/>
      <c r="D786" s="22"/>
      <c r="F786" s="43"/>
      <c r="H786" s="43"/>
      <c r="O786" s="256"/>
      <c r="P786" s="21"/>
      <c r="Q786" s="21"/>
      <c r="S786" s="21"/>
    </row>
    <row r="787" spans="1:19" s="3" customFormat="1" x14ac:dyDescent="0.25">
      <c r="A787" s="21"/>
      <c r="C787" s="21"/>
      <c r="D787" s="22"/>
      <c r="F787" s="43"/>
      <c r="H787" s="43"/>
      <c r="O787" s="256"/>
      <c r="P787" s="21"/>
      <c r="Q787" s="21"/>
      <c r="S787" s="21"/>
    </row>
    <row r="788" spans="1:19" s="3" customFormat="1" x14ac:dyDescent="0.25">
      <c r="A788" s="21"/>
      <c r="C788" s="21"/>
      <c r="D788" s="22"/>
      <c r="F788" s="43"/>
      <c r="H788" s="43"/>
      <c r="O788" s="256"/>
      <c r="P788" s="21"/>
      <c r="Q788" s="21"/>
      <c r="S788" s="21"/>
    </row>
    <row r="789" spans="1:19" s="3" customFormat="1" x14ac:dyDescent="0.25">
      <c r="A789" s="21"/>
      <c r="C789" s="21"/>
      <c r="D789" s="22"/>
      <c r="F789" s="43"/>
      <c r="H789" s="43"/>
      <c r="O789" s="256"/>
      <c r="P789" s="21"/>
      <c r="Q789" s="21"/>
      <c r="S789" s="21"/>
    </row>
    <row r="790" spans="1:19" s="3" customFormat="1" x14ac:dyDescent="0.25">
      <c r="A790" s="21"/>
      <c r="C790" s="21"/>
      <c r="D790" s="22"/>
      <c r="F790" s="43"/>
      <c r="H790" s="43"/>
      <c r="O790" s="256"/>
      <c r="P790" s="21"/>
      <c r="Q790" s="21"/>
      <c r="S790" s="21"/>
    </row>
    <row r="791" spans="1:19" s="3" customFormat="1" x14ac:dyDescent="0.25">
      <c r="A791" s="21"/>
      <c r="C791" s="21"/>
      <c r="D791" s="22"/>
      <c r="F791" s="43"/>
      <c r="H791" s="43"/>
      <c r="O791" s="256"/>
      <c r="P791" s="21"/>
      <c r="Q791" s="21"/>
      <c r="S791" s="21"/>
    </row>
    <row r="792" spans="1:19" s="3" customFormat="1" x14ac:dyDescent="0.25">
      <c r="A792" s="21"/>
      <c r="C792" s="21"/>
      <c r="D792" s="22"/>
      <c r="F792" s="43"/>
      <c r="H792" s="43"/>
      <c r="O792" s="256"/>
      <c r="P792" s="21"/>
      <c r="Q792" s="21"/>
      <c r="S792" s="21"/>
    </row>
    <row r="793" spans="1:19" s="3" customFormat="1" x14ac:dyDescent="0.25">
      <c r="A793" s="21"/>
      <c r="C793" s="21"/>
      <c r="D793" s="22"/>
      <c r="F793" s="43"/>
      <c r="H793" s="43"/>
      <c r="O793" s="256"/>
      <c r="P793" s="21"/>
      <c r="Q793" s="21"/>
      <c r="S793" s="21"/>
    </row>
    <row r="794" spans="1:19" s="3" customFormat="1" x14ac:dyDescent="0.25">
      <c r="A794" s="21"/>
      <c r="C794" s="21"/>
      <c r="D794" s="22"/>
      <c r="F794" s="43"/>
      <c r="H794" s="43"/>
      <c r="O794" s="256"/>
      <c r="P794" s="21"/>
      <c r="Q794" s="21"/>
      <c r="S794" s="21"/>
    </row>
    <row r="795" spans="1:19" s="3" customFormat="1" x14ac:dyDescent="0.25">
      <c r="A795" s="21"/>
      <c r="C795" s="21"/>
      <c r="D795" s="22"/>
      <c r="F795" s="43"/>
      <c r="H795" s="43"/>
      <c r="O795" s="256"/>
      <c r="P795" s="21"/>
      <c r="Q795" s="21"/>
      <c r="S795" s="21"/>
    </row>
    <row r="796" spans="1:19" s="3" customFormat="1" x14ac:dyDescent="0.25">
      <c r="A796" s="21"/>
      <c r="C796" s="21"/>
      <c r="D796" s="22"/>
      <c r="F796" s="43"/>
      <c r="H796" s="43"/>
      <c r="O796" s="256"/>
      <c r="P796" s="21"/>
      <c r="Q796" s="21"/>
      <c r="S796" s="21"/>
    </row>
    <row r="797" spans="1:19" s="3" customFormat="1" x14ac:dyDescent="0.25">
      <c r="A797" s="21"/>
      <c r="C797" s="21"/>
      <c r="D797" s="22"/>
      <c r="F797" s="43"/>
      <c r="H797" s="43"/>
      <c r="O797" s="256"/>
      <c r="P797" s="21"/>
      <c r="Q797" s="21"/>
      <c r="S797" s="21"/>
    </row>
    <row r="798" spans="1:19" s="3" customFormat="1" x14ac:dyDescent="0.25">
      <c r="A798" s="21"/>
      <c r="C798" s="21"/>
      <c r="D798" s="22"/>
      <c r="F798" s="43"/>
      <c r="H798" s="43"/>
      <c r="O798" s="256"/>
      <c r="P798" s="21"/>
      <c r="Q798" s="21"/>
      <c r="S798" s="21"/>
    </row>
    <row r="799" spans="1:19" s="3" customFormat="1" x14ac:dyDescent="0.25">
      <c r="A799" s="21"/>
      <c r="C799" s="21"/>
      <c r="D799" s="22"/>
      <c r="F799" s="43"/>
      <c r="H799" s="43"/>
      <c r="O799" s="256"/>
      <c r="P799" s="21"/>
      <c r="Q799" s="21"/>
      <c r="S799" s="21"/>
    </row>
    <row r="800" spans="1:19" s="3" customFormat="1" x14ac:dyDescent="0.25">
      <c r="A800" s="21"/>
      <c r="C800" s="21"/>
      <c r="D800" s="22"/>
      <c r="F800" s="43"/>
      <c r="H800" s="43"/>
      <c r="O800" s="256"/>
      <c r="P800" s="21"/>
      <c r="Q800" s="21"/>
      <c r="S800" s="21"/>
    </row>
    <row r="801" spans="1:19" s="3" customFormat="1" x14ac:dyDescent="0.25">
      <c r="A801" s="21"/>
      <c r="C801" s="21"/>
      <c r="D801" s="22"/>
      <c r="F801" s="43"/>
      <c r="H801" s="43"/>
      <c r="O801" s="256"/>
      <c r="P801" s="21"/>
      <c r="Q801" s="21"/>
      <c r="S801" s="21"/>
    </row>
    <row r="802" spans="1:19" s="3" customFormat="1" x14ac:dyDescent="0.25">
      <c r="A802" s="21"/>
      <c r="C802" s="21"/>
      <c r="D802" s="22"/>
      <c r="F802" s="43"/>
      <c r="H802" s="43"/>
      <c r="O802" s="256"/>
      <c r="P802" s="21"/>
      <c r="Q802" s="21"/>
      <c r="S802" s="21"/>
    </row>
    <row r="803" spans="1:19" s="3" customFormat="1" x14ac:dyDescent="0.25">
      <c r="A803" s="21"/>
      <c r="C803" s="21"/>
      <c r="D803" s="22"/>
      <c r="F803" s="43"/>
      <c r="H803" s="43"/>
      <c r="O803" s="256"/>
      <c r="P803" s="21"/>
      <c r="Q803" s="21"/>
      <c r="S803" s="21"/>
    </row>
    <row r="804" spans="1:19" s="3" customFormat="1" x14ac:dyDescent="0.25">
      <c r="A804" s="21"/>
      <c r="C804" s="21"/>
      <c r="D804" s="22"/>
      <c r="F804" s="43"/>
      <c r="H804" s="43"/>
      <c r="O804" s="256"/>
      <c r="P804" s="21"/>
      <c r="Q804" s="21"/>
      <c r="S804" s="21"/>
    </row>
    <row r="805" spans="1:19" s="3" customFormat="1" x14ac:dyDescent="0.25">
      <c r="A805" s="21"/>
      <c r="C805" s="21"/>
      <c r="D805" s="22"/>
      <c r="F805" s="43"/>
      <c r="H805" s="43"/>
      <c r="O805" s="256"/>
      <c r="P805" s="21"/>
      <c r="Q805" s="21"/>
      <c r="S805" s="21"/>
    </row>
    <row r="806" spans="1:19" s="3" customFormat="1" x14ac:dyDescent="0.25">
      <c r="A806" s="21"/>
      <c r="C806" s="21"/>
      <c r="D806" s="22"/>
      <c r="F806" s="43"/>
      <c r="H806" s="43"/>
      <c r="O806" s="256"/>
      <c r="P806" s="21"/>
      <c r="Q806" s="21"/>
      <c r="S806" s="21"/>
    </row>
    <row r="807" spans="1:19" s="3" customFormat="1" x14ac:dyDescent="0.25">
      <c r="A807" s="21"/>
      <c r="C807" s="21"/>
      <c r="D807" s="22"/>
      <c r="F807" s="43"/>
      <c r="H807" s="43"/>
      <c r="O807" s="256"/>
      <c r="P807" s="21"/>
      <c r="Q807" s="21"/>
      <c r="S807" s="21"/>
    </row>
    <row r="808" spans="1:19" s="3" customFormat="1" x14ac:dyDescent="0.25">
      <c r="A808" s="21"/>
      <c r="C808" s="21"/>
      <c r="D808" s="22"/>
      <c r="F808" s="43"/>
      <c r="H808" s="43"/>
      <c r="O808" s="256"/>
      <c r="P808" s="21"/>
      <c r="Q808" s="21"/>
      <c r="S808" s="21"/>
    </row>
    <row r="809" spans="1:19" s="3" customFormat="1" x14ac:dyDescent="0.25">
      <c r="A809" s="21"/>
      <c r="C809" s="21"/>
      <c r="D809" s="22"/>
      <c r="F809" s="43"/>
      <c r="H809" s="43"/>
      <c r="O809" s="256"/>
      <c r="P809" s="21"/>
      <c r="Q809" s="21"/>
      <c r="S809" s="21"/>
    </row>
    <row r="810" spans="1:19" s="3" customFormat="1" x14ac:dyDescent="0.25">
      <c r="A810" s="21"/>
      <c r="C810" s="21"/>
      <c r="D810" s="22"/>
      <c r="F810" s="43"/>
      <c r="H810" s="43"/>
      <c r="O810" s="256"/>
      <c r="P810" s="21"/>
      <c r="Q810" s="21"/>
      <c r="S810" s="21"/>
    </row>
    <row r="811" spans="1:19" s="3" customFormat="1" x14ac:dyDescent="0.25">
      <c r="A811" s="21"/>
      <c r="C811" s="21"/>
      <c r="D811" s="22"/>
      <c r="F811" s="43"/>
      <c r="H811" s="43"/>
      <c r="O811" s="256"/>
      <c r="P811" s="21"/>
      <c r="Q811" s="21"/>
      <c r="S811" s="21"/>
    </row>
    <row r="812" spans="1:19" s="3" customFormat="1" x14ac:dyDescent="0.25">
      <c r="A812" s="21"/>
      <c r="C812" s="21"/>
      <c r="D812" s="22"/>
      <c r="F812" s="43"/>
      <c r="H812" s="43"/>
      <c r="O812" s="256"/>
      <c r="P812" s="21"/>
      <c r="Q812" s="21"/>
      <c r="S812" s="21"/>
    </row>
    <row r="813" spans="1:19" s="3" customFormat="1" x14ac:dyDescent="0.25">
      <c r="A813" s="21"/>
      <c r="C813" s="21"/>
      <c r="D813" s="22"/>
      <c r="F813" s="43"/>
      <c r="H813" s="43"/>
      <c r="O813" s="256"/>
      <c r="P813" s="21"/>
      <c r="Q813" s="21"/>
      <c r="S813" s="21"/>
    </row>
    <row r="814" spans="1:19" s="3" customFormat="1" x14ac:dyDescent="0.25">
      <c r="A814" s="21"/>
      <c r="C814" s="21"/>
      <c r="D814" s="22"/>
      <c r="F814" s="43"/>
      <c r="H814" s="43"/>
      <c r="O814" s="256"/>
      <c r="P814" s="21"/>
      <c r="Q814" s="21"/>
      <c r="S814" s="21"/>
    </row>
    <row r="815" spans="1:19" s="3" customFormat="1" x14ac:dyDescent="0.25">
      <c r="A815" s="21"/>
      <c r="C815" s="21"/>
      <c r="D815" s="22"/>
      <c r="F815" s="43"/>
      <c r="H815" s="43"/>
      <c r="O815" s="256"/>
      <c r="P815" s="21"/>
      <c r="Q815" s="21"/>
      <c r="S815" s="21"/>
    </row>
    <row r="816" spans="1:19" s="3" customFormat="1" x14ac:dyDescent="0.25">
      <c r="A816" s="21"/>
      <c r="C816" s="21"/>
      <c r="D816" s="22"/>
      <c r="F816" s="43"/>
      <c r="H816" s="43"/>
      <c r="O816" s="256"/>
      <c r="P816" s="21"/>
      <c r="Q816" s="21"/>
      <c r="S816" s="21"/>
    </row>
    <row r="817" spans="1:19" s="3" customFormat="1" x14ac:dyDescent="0.25">
      <c r="A817" s="21"/>
      <c r="C817" s="21"/>
      <c r="D817" s="22"/>
      <c r="F817" s="43"/>
      <c r="H817" s="43"/>
      <c r="O817" s="256"/>
      <c r="P817" s="21"/>
      <c r="Q817" s="21"/>
      <c r="S817" s="21"/>
    </row>
    <row r="818" spans="1:19" s="3" customFormat="1" x14ac:dyDescent="0.25">
      <c r="A818" s="21"/>
      <c r="C818" s="21"/>
      <c r="D818" s="22"/>
      <c r="F818" s="43"/>
      <c r="H818" s="43"/>
      <c r="O818" s="256"/>
      <c r="P818" s="21"/>
      <c r="Q818" s="21"/>
      <c r="S818" s="21"/>
    </row>
    <row r="819" spans="1:19" s="3" customFormat="1" x14ac:dyDescent="0.25">
      <c r="A819" s="21"/>
      <c r="C819" s="21"/>
      <c r="D819" s="22"/>
      <c r="F819" s="43"/>
      <c r="H819" s="43"/>
      <c r="O819" s="256"/>
      <c r="P819" s="21"/>
      <c r="Q819" s="21"/>
      <c r="S819" s="21"/>
    </row>
    <row r="820" spans="1:19" s="3" customFormat="1" x14ac:dyDescent="0.25">
      <c r="A820" s="21"/>
      <c r="C820" s="21"/>
      <c r="D820" s="22"/>
      <c r="F820" s="43"/>
      <c r="H820" s="43"/>
      <c r="O820" s="256"/>
      <c r="P820" s="21"/>
      <c r="Q820" s="21"/>
      <c r="S820" s="21"/>
    </row>
    <row r="821" spans="1:19" s="3" customFormat="1" x14ac:dyDescent="0.25">
      <c r="A821" s="21"/>
      <c r="C821" s="21"/>
      <c r="D821" s="22"/>
      <c r="F821" s="43"/>
      <c r="H821" s="43"/>
      <c r="O821" s="256"/>
      <c r="P821" s="21"/>
      <c r="Q821" s="21"/>
      <c r="S821" s="21"/>
    </row>
    <row r="822" spans="1:19" s="3" customFormat="1" x14ac:dyDescent="0.25">
      <c r="A822" s="21"/>
      <c r="C822" s="21"/>
      <c r="D822" s="22"/>
      <c r="F822" s="43"/>
      <c r="H822" s="43"/>
      <c r="O822" s="256"/>
      <c r="P822" s="21"/>
      <c r="Q822" s="21"/>
      <c r="S822" s="21"/>
    </row>
    <row r="823" spans="1:19" s="3" customFormat="1" x14ac:dyDescent="0.25">
      <c r="A823" s="21"/>
      <c r="C823" s="21"/>
      <c r="D823" s="22"/>
      <c r="F823" s="43"/>
      <c r="H823" s="43"/>
      <c r="O823" s="256"/>
      <c r="P823" s="21"/>
      <c r="Q823" s="21"/>
      <c r="S823" s="21"/>
    </row>
    <row r="824" spans="1:19" s="3" customFormat="1" x14ac:dyDescent="0.25">
      <c r="A824" s="21"/>
      <c r="C824" s="21"/>
      <c r="D824" s="22"/>
      <c r="F824" s="43"/>
      <c r="H824" s="43"/>
      <c r="O824" s="256"/>
      <c r="P824" s="21"/>
      <c r="Q824" s="21"/>
      <c r="S824" s="21"/>
    </row>
    <row r="825" spans="1:19" s="3" customFormat="1" x14ac:dyDescent="0.25">
      <c r="A825" s="21"/>
      <c r="C825" s="21"/>
      <c r="D825" s="22"/>
      <c r="F825" s="43"/>
      <c r="H825" s="43"/>
      <c r="O825" s="256"/>
      <c r="P825" s="21"/>
      <c r="Q825" s="21"/>
      <c r="S825" s="21"/>
    </row>
    <row r="826" spans="1:19" s="3" customFormat="1" x14ac:dyDescent="0.25">
      <c r="A826" s="21"/>
      <c r="C826" s="21"/>
      <c r="D826" s="22"/>
      <c r="F826" s="43"/>
      <c r="H826" s="43"/>
      <c r="O826" s="256"/>
      <c r="P826" s="21"/>
      <c r="Q826" s="21"/>
      <c r="S826" s="21"/>
    </row>
    <row r="827" spans="1:19" s="3" customFormat="1" x14ac:dyDescent="0.25">
      <c r="A827" s="21"/>
      <c r="C827" s="21"/>
      <c r="D827" s="22"/>
      <c r="F827" s="43"/>
      <c r="H827" s="43"/>
      <c r="O827" s="256"/>
      <c r="P827" s="21"/>
      <c r="Q827" s="21"/>
      <c r="S827" s="21"/>
    </row>
    <row r="828" spans="1:19" s="3" customFormat="1" x14ac:dyDescent="0.25">
      <c r="A828" s="21"/>
      <c r="C828" s="21"/>
      <c r="D828" s="22"/>
      <c r="F828" s="43"/>
      <c r="H828" s="43"/>
      <c r="O828" s="256"/>
      <c r="P828" s="21"/>
      <c r="Q828" s="21"/>
      <c r="S828" s="21"/>
    </row>
    <row r="829" spans="1:19" s="3" customFormat="1" x14ac:dyDescent="0.25">
      <c r="A829" s="21"/>
      <c r="C829" s="21"/>
      <c r="D829" s="22"/>
      <c r="F829" s="43"/>
      <c r="H829" s="43"/>
      <c r="O829" s="256"/>
      <c r="P829" s="21"/>
      <c r="Q829" s="21"/>
      <c r="S829" s="21"/>
    </row>
    <row r="830" spans="1:19" s="3" customFormat="1" x14ac:dyDescent="0.25">
      <c r="A830" s="21"/>
      <c r="C830" s="21"/>
      <c r="D830" s="22"/>
      <c r="F830" s="43"/>
      <c r="H830" s="43"/>
      <c r="O830" s="256"/>
      <c r="P830" s="21"/>
      <c r="Q830" s="21"/>
      <c r="S830" s="21"/>
    </row>
    <row r="831" spans="1:19" s="3" customFormat="1" x14ac:dyDescent="0.25">
      <c r="A831" s="21"/>
      <c r="C831" s="21"/>
      <c r="D831" s="22"/>
      <c r="F831" s="43"/>
      <c r="H831" s="43"/>
      <c r="O831" s="256"/>
      <c r="P831" s="21"/>
      <c r="Q831" s="21"/>
      <c r="S831" s="21"/>
    </row>
    <row r="832" spans="1:19" s="3" customFormat="1" x14ac:dyDescent="0.25">
      <c r="A832" s="21"/>
      <c r="C832" s="21"/>
      <c r="D832" s="22"/>
      <c r="F832" s="43"/>
      <c r="H832" s="43"/>
      <c r="O832" s="256"/>
      <c r="P832" s="21"/>
      <c r="Q832" s="21"/>
      <c r="S832" s="21"/>
    </row>
    <row r="833" spans="1:19" s="3" customFormat="1" x14ac:dyDescent="0.25">
      <c r="A833" s="21"/>
      <c r="C833" s="21"/>
      <c r="D833" s="22"/>
      <c r="F833" s="43"/>
      <c r="H833" s="43"/>
      <c r="O833" s="256"/>
      <c r="P833" s="21"/>
      <c r="Q833" s="21"/>
      <c r="S833" s="21"/>
    </row>
    <row r="834" spans="1:19" s="3" customFormat="1" x14ac:dyDescent="0.25">
      <c r="A834" s="21"/>
      <c r="C834" s="21"/>
      <c r="D834" s="22"/>
      <c r="F834" s="43"/>
      <c r="H834" s="43"/>
      <c r="O834" s="256"/>
      <c r="P834" s="21"/>
      <c r="Q834" s="21"/>
      <c r="S834" s="21"/>
    </row>
    <row r="835" spans="1:19" s="3" customFormat="1" x14ac:dyDescent="0.25">
      <c r="A835" s="21"/>
      <c r="C835" s="21"/>
      <c r="D835" s="22"/>
      <c r="F835" s="43"/>
      <c r="H835" s="43"/>
      <c r="O835" s="256"/>
      <c r="P835" s="21"/>
      <c r="Q835" s="21"/>
      <c r="S835" s="21"/>
    </row>
    <row r="836" spans="1:19" s="3" customFormat="1" x14ac:dyDescent="0.25">
      <c r="A836" s="21"/>
      <c r="C836" s="21"/>
      <c r="D836" s="22"/>
      <c r="F836" s="43"/>
      <c r="H836" s="43"/>
      <c r="O836" s="256"/>
      <c r="P836" s="21"/>
      <c r="Q836" s="21"/>
      <c r="S836" s="21"/>
    </row>
    <row r="837" spans="1:19" s="3" customFormat="1" x14ac:dyDescent="0.25">
      <c r="A837" s="21"/>
      <c r="C837" s="21"/>
      <c r="D837" s="22"/>
      <c r="F837" s="43"/>
      <c r="H837" s="43"/>
      <c r="O837" s="256"/>
      <c r="P837" s="21"/>
      <c r="Q837" s="21"/>
      <c r="S837" s="21"/>
    </row>
    <row r="838" spans="1:19" s="3" customFormat="1" x14ac:dyDescent="0.25">
      <c r="A838" s="21"/>
      <c r="C838" s="21"/>
      <c r="D838" s="22"/>
      <c r="F838" s="43"/>
      <c r="H838" s="43"/>
      <c r="O838" s="256"/>
      <c r="P838" s="21"/>
      <c r="Q838" s="21"/>
      <c r="S838" s="21"/>
    </row>
    <row r="839" spans="1:19" s="3" customFormat="1" x14ac:dyDescent="0.25">
      <c r="A839" s="21"/>
      <c r="C839" s="21"/>
      <c r="D839" s="22"/>
      <c r="F839" s="43"/>
      <c r="H839" s="43"/>
      <c r="O839" s="256"/>
      <c r="P839" s="21"/>
      <c r="Q839" s="21"/>
      <c r="S839" s="21"/>
    </row>
    <row r="840" spans="1:19" s="3" customFormat="1" x14ac:dyDescent="0.25">
      <c r="A840" s="21"/>
      <c r="C840" s="21"/>
      <c r="D840" s="22"/>
      <c r="F840" s="43"/>
      <c r="H840" s="43"/>
      <c r="O840" s="256"/>
      <c r="P840" s="21"/>
      <c r="Q840" s="21"/>
      <c r="S840" s="21"/>
    </row>
    <row r="841" spans="1:19" s="3" customFormat="1" x14ac:dyDescent="0.25">
      <c r="A841" s="21"/>
      <c r="C841" s="21"/>
      <c r="D841" s="22"/>
      <c r="F841" s="43"/>
      <c r="H841" s="43"/>
      <c r="O841" s="256"/>
      <c r="P841" s="21"/>
      <c r="Q841" s="21"/>
      <c r="S841" s="21"/>
    </row>
    <row r="842" spans="1:19" s="3" customFormat="1" x14ac:dyDescent="0.25">
      <c r="A842" s="21"/>
      <c r="C842" s="21"/>
      <c r="D842" s="22"/>
      <c r="F842" s="43"/>
      <c r="H842" s="43"/>
      <c r="O842" s="256"/>
      <c r="P842" s="21"/>
      <c r="Q842" s="21"/>
      <c r="S842" s="21"/>
    </row>
    <row r="843" spans="1:19" s="3" customFormat="1" x14ac:dyDescent="0.25">
      <c r="A843" s="21"/>
      <c r="C843" s="21"/>
      <c r="D843" s="22"/>
      <c r="F843" s="43"/>
      <c r="H843" s="43"/>
      <c r="O843" s="256"/>
      <c r="P843" s="21"/>
      <c r="Q843" s="21"/>
      <c r="S843" s="21"/>
    </row>
    <row r="844" spans="1:19" s="3" customFormat="1" x14ac:dyDescent="0.25">
      <c r="A844" s="21"/>
      <c r="C844" s="21"/>
      <c r="D844" s="22"/>
      <c r="F844" s="43"/>
      <c r="H844" s="43"/>
      <c r="O844" s="256"/>
      <c r="P844" s="21"/>
      <c r="Q844" s="21"/>
      <c r="S844" s="21"/>
    </row>
    <row r="845" spans="1:19" s="3" customFormat="1" x14ac:dyDescent="0.25">
      <c r="A845" s="21"/>
      <c r="C845" s="21"/>
      <c r="D845" s="22"/>
      <c r="F845" s="43"/>
      <c r="H845" s="43"/>
      <c r="O845" s="256"/>
      <c r="P845" s="21"/>
      <c r="Q845" s="21"/>
      <c r="S845" s="21"/>
    </row>
    <row r="846" spans="1:19" s="3" customFormat="1" x14ac:dyDescent="0.25">
      <c r="A846" s="21"/>
      <c r="C846" s="21"/>
      <c r="D846" s="22"/>
      <c r="F846" s="43"/>
      <c r="H846" s="43"/>
      <c r="O846" s="256"/>
      <c r="P846" s="21"/>
      <c r="Q846" s="21"/>
      <c r="S846" s="21"/>
    </row>
    <row r="847" spans="1:19" s="3" customFormat="1" x14ac:dyDescent="0.25">
      <c r="A847" s="21"/>
      <c r="C847" s="21"/>
      <c r="D847" s="22"/>
      <c r="F847" s="43"/>
      <c r="H847" s="43"/>
      <c r="O847" s="256"/>
      <c r="P847" s="21"/>
      <c r="Q847" s="21"/>
      <c r="S847" s="21"/>
    </row>
    <row r="848" spans="1:19" s="3" customFormat="1" x14ac:dyDescent="0.25">
      <c r="A848" s="21"/>
      <c r="C848" s="21"/>
      <c r="D848" s="22"/>
      <c r="F848" s="43"/>
      <c r="H848" s="43"/>
      <c r="O848" s="256"/>
      <c r="P848" s="21"/>
      <c r="Q848" s="21"/>
      <c r="S848" s="21"/>
    </row>
    <row r="849" spans="1:19" s="3" customFormat="1" x14ac:dyDescent="0.25">
      <c r="A849" s="21"/>
      <c r="C849" s="21"/>
      <c r="D849" s="22"/>
      <c r="F849" s="43"/>
      <c r="H849" s="43"/>
      <c r="O849" s="256"/>
      <c r="P849" s="21"/>
      <c r="Q849" s="21"/>
      <c r="S849" s="21"/>
    </row>
    <row r="850" spans="1:19" s="3" customFormat="1" x14ac:dyDescent="0.25">
      <c r="A850" s="21"/>
      <c r="C850" s="21"/>
      <c r="D850" s="22"/>
      <c r="F850" s="43"/>
      <c r="H850" s="43"/>
      <c r="O850" s="256"/>
      <c r="P850" s="21"/>
      <c r="Q850" s="21"/>
      <c r="S850" s="21"/>
    </row>
    <row r="851" spans="1:19" s="3" customFormat="1" x14ac:dyDescent="0.25">
      <c r="A851" s="21"/>
      <c r="C851" s="21"/>
      <c r="D851" s="22"/>
      <c r="F851" s="43"/>
      <c r="H851" s="43"/>
      <c r="O851" s="256"/>
      <c r="P851" s="21"/>
      <c r="Q851" s="21"/>
      <c r="S851" s="21"/>
    </row>
    <row r="852" spans="1:19" s="3" customFormat="1" x14ac:dyDescent="0.25">
      <c r="A852" s="21"/>
      <c r="C852" s="21"/>
      <c r="D852" s="22"/>
      <c r="F852" s="43"/>
      <c r="H852" s="43"/>
      <c r="O852" s="256"/>
      <c r="P852" s="21"/>
      <c r="Q852" s="21"/>
      <c r="S852" s="21"/>
    </row>
    <row r="853" spans="1:19" s="3" customFormat="1" x14ac:dyDescent="0.25">
      <c r="A853" s="21"/>
      <c r="C853" s="21"/>
      <c r="D853" s="22"/>
      <c r="F853" s="43"/>
      <c r="H853" s="43"/>
      <c r="O853" s="256"/>
      <c r="P853" s="21"/>
      <c r="Q853" s="21"/>
      <c r="S853" s="21"/>
    </row>
    <row r="854" spans="1:19" s="3" customFormat="1" x14ac:dyDescent="0.25">
      <c r="A854" s="21"/>
      <c r="C854" s="21"/>
      <c r="D854" s="22"/>
      <c r="F854" s="43"/>
      <c r="H854" s="43"/>
      <c r="O854" s="256"/>
      <c r="P854" s="21"/>
      <c r="Q854" s="21"/>
      <c r="S854" s="21"/>
    </row>
    <row r="855" spans="1:19" s="3" customFormat="1" x14ac:dyDescent="0.25">
      <c r="A855" s="21"/>
      <c r="C855" s="21"/>
      <c r="D855" s="22"/>
      <c r="F855" s="43"/>
      <c r="H855" s="43"/>
      <c r="O855" s="256"/>
      <c r="P855" s="21"/>
      <c r="Q855" s="21"/>
      <c r="S855" s="21"/>
    </row>
    <row r="856" spans="1:19" s="3" customFormat="1" x14ac:dyDescent="0.25">
      <c r="A856" s="21"/>
      <c r="C856" s="21"/>
      <c r="D856" s="22"/>
      <c r="F856" s="43"/>
      <c r="H856" s="43"/>
      <c r="O856" s="256"/>
      <c r="P856" s="21"/>
      <c r="Q856" s="21"/>
      <c r="S856" s="21"/>
    </row>
    <row r="857" spans="1:19" s="3" customFormat="1" x14ac:dyDescent="0.25">
      <c r="A857" s="21"/>
      <c r="C857" s="21"/>
      <c r="D857" s="22"/>
      <c r="F857" s="43"/>
      <c r="H857" s="43"/>
      <c r="O857" s="256"/>
      <c r="P857" s="21"/>
      <c r="Q857" s="21"/>
      <c r="S857" s="21"/>
    </row>
    <row r="858" spans="1:19" s="3" customFormat="1" x14ac:dyDescent="0.25">
      <c r="A858" s="21"/>
      <c r="C858" s="21"/>
      <c r="D858" s="22"/>
      <c r="F858" s="43"/>
      <c r="H858" s="43"/>
      <c r="O858" s="256"/>
      <c r="P858" s="21"/>
      <c r="Q858" s="21"/>
      <c r="S858" s="21"/>
    </row>
    <row r="859" spans="1:19" s="3" customFormat="1" x14ac:dyDescent="0.25">
      <c r="A859" s="21"/>
      <c r="C859" s="21"/>
      <c r="D859" s="22"/>
      <c r="F859" s="43"/>
      <c r="H859" s="43"/>
      <c r="O859" s="256"/>
      <c r="P859" s="21"/>
      <c r="Q859" s="21"/>
      <c r="S859" s="21"/>
    </row>
    <row r="860" spans="1:19" s="3" customFormat="1" x14ac:dyDescent="0.25">
      <c r="A860" s="21"/>
      <c r="C860" s="21"/>
      <c r="D860" s="22"/>
      <c r="F860" s="43"/>
      <c r="H860" s="43"/>
      <c r="O860" s="256"/>
      <c r="P860" s="21"/>
      <c r="Q860" s="21"/>
      <c r="S860" s="21"/>
    </row>
    <row r="861" spans="1:19" s="3" customFormat="1" x14ac:dyDescent="0.25">
      <c r="A861" s="21"/>
      <c r="C861" s="21"/>
      <c r="D861" s="22"/>
      <c r="F861" s="43"/>
      <c r="H861" s="43"/>
      <c r="O861" s="256"/>
      <c r="P861" s="21"/>
      <c r="Q861" s="21"/>
      <c r="S861" s="21"/>
    </row>
    <row r="862" spans="1:19" s="3" customFormat="1" x14ac:dyDescent="0.25">
      <c r="A862" s="21"/>
      <c r="C862" s="21"/>
      <c r="D862" s="22"/>
      <c r="F862" s="43"/>
      <c r="H862" s="43"/>
      <c r="O862" s="256"/>
      <c r="P862" s="21"/>
      <c r="Q862" s="21"/>
      <c r="S862" s="21"/>
    </row>
    <row r="863" spans="1:19" s="3" customFormat="1" x14ac:dyDescent="0.25">
      <c r="A863" s="21"/>
      <c r="C863" s="21"/>
      <c r="D863" s="22"/>
      <c r="F863" s="43"/>
      <c r="H863" s="43"/>
      <c r="O863" s="256"/>
      <c r="P863" s="21"/>
      <c r="Q863" s="21"/>
      <c r="S863" s="21"/>
    </row>
    <row r="864" spans="1:19" s="3" customFormat="1" x14ac:dyDescent="0.25">
      <c r="A864" s="21"/>
      <c r="C864" s="21"/>
      <c r="D864" s="22"/>
      <c r="F864" s="43"/>
      <c r="H864" s="43"/>
      <c r="O864" s="256"/>
      <c r="P864" s="21"/>
      <c r="Q864" s="21"/>
      <c r="S864" s="21"/>
    </row>
    <row r="865" spans="1:19" s="3" customFormat="1" x14ac:dyDescent="0.25">
      <c r="A865" s="21"/>
      <c r="C865" s="21"/>
      <c r="D865" s="22"/>
      <c r="F865" s="43"/>
      <c r="H865" s="43"/>
      <c r="O865" s="256"/>
      <c r="P865" s="21"/>
      <c r="Q865" s="21"/>
      <c r="S865" s="21"/>
    </row>
    <row r="866" spans="1:19" s="3" customFormat="1" x14ac:dyDescent="0.25">
      <c r="A866" s="21"/>
      <c r="C866" s="21"/>
      <c r="D866" s="22"/>
      <c r="F866" s="43"/>
      <c r="H866" s="43"/>
      <c r="O866" s="256"/>
      <c r="P866" s="21"/>
      <c r="Q866" s="21"/>
      <c r="S866" s="21"/>
    </row>
    <row r="867" spans="1:19" s="3" customFormat="1" x14ac:dyDescent="0.25">
      <c r="A867" s="21"/>
      <c r="C867" s="21"/>
      <c r="D867" s="22"/>
      <c r="F867" s="43"/>
      <c r="H867" s="43"/>
      <c r="O867" s="256"/>
      <c r="P867" s="21"/>
      <c r="Q867" s="21"/>
      <c r="S867" s="21"/>
    </row>
    <row r="868" spans="1:19" s="3" customFormat="1" x14ac:dyDescent="0.25">
      <c r="A868" s="21"/>
      <c r="C868" s="21"/>
      <c r="D868" s="22"/>
      <c r="F868" s="43"/>
      <c r="H868" s="43"/>
      <c r="O868" s="256"/>
      <c r="P868" s="21"/>
      <c r="Q868" s="21"/>
      <c r="S868" s="21"/>
    </row>
    <row r="869" spans="1:19" s="3" customFormat="1" x14ac:dyDescent="0.25">
      <c r="A869" s="21"/>
      <c r="C869" s="21"/>
      <c r="D869" s="22"/>
      <c r="F869" s="43"/>
      <c r="H869" s="43"/>
      <c r="O869" s="256"/>
      <c r="P869" s="21"/>
      <c r="Q869" s="21"/>
      <c r="S869" s="21"/>
    </row>
    <row r="870" spans="1:19" s="3" customFormat="1" x14ac:dyDescent="0.25">
      <c r="A870" s="21"/>
      <c r="C870" s="21"/>
      <c r="D870" s="22"/>
      <c r="F870" s="43"/>
      <c r="H870" s="43"/>
      <c r="O870" s="256"/>
      <c r="P870" s="21"/>
      <c r="Q870" s="21"/>
      <c r="S870" s="21"/>
    </row>
    <row r="871" spans="1:19" s="3" customFormat="1" x14ac:dyDescent="0.25">
      <c r="A871" s="21"/>
      <c r="C871" s="21"/>
      <c r="D871" s="22"/>
      <c r="F871" s="43"/>
      <c r="H871" s="43"/>
      <c r="O871" s="256"/>
      <c r="P871" s="21"/>
      <c r="Q871" s="21"/>
      <c r="S871" s="21"/>
    </row>
    <row r="872" spans="1:19" s="3" customFormat="1" x14ac:dyDescent="0.25">
      <c r="A872" s="21"/>
      <c r="C872" s="21"/>
      <c r="D872" s="22"/>
      <c r="F872" s="43"/>
      <c r="H872" s="43"/>
      <c r="O872" s="256"/>
      <c r="P872" s="21"/>
      <c r="Q872" s="21"/>
      <c r="S872" s="21"/>
    </row>
    <row r="873" spans="1:19" s="3" customFormat="1" x14ac:dyDescent="0.25">
      <c r="A873" s="21"/>
      <c r="C873" s="21"/>
      <c r="D873" s="22"/>
      <c r="F873" s="43"/>
      <c r="H873" s="43"/>
      <c r="O873" s="256"/>
      <c r="P873" s="21"/>
      <c r="Q873" s="21"/>
      <c r="S873" s="21"/>
    </row>
    <row r="874" spans="1:19" s="3" customFormat="1" x14ac:dyDescent="0.25">
      <c r="A874" s="21"/>
      <c r="C874" s="21"/>
      <c r="D874" s="22"/>
      <c r="F874" s="43"/>
      <c r="H874" s="43"/>
      <c r="O874" s="256"/>
      <c r="P874" s="21"/>
      <c r="Q874" s="21"/>
      <c r="S874" s="21"/>
    </row>
    <row r="875" spans="1:19" s="3" customFormat="1" x14ac:dyDescent="0.25">
      <c r="A875" s="21"/>
      <c r="C875" s="21"/>
      <c r="D875" s="22"/>
      <c r="F875" s="43"/>
      <c r="H875" s="43"/>
      <c r="O875" s="256"/>
      <c r="P875" s="21"/>
      <c r="Q875" s="21"/>
      <c r="S875" s="21"/>
    </row>
    <row r="876" spans="1:19" s="3" customFormat="1" x14ac:dyDescent="0.25">
      <c r="A876" s="21"/>
      <c r="C876" s="21"/>
      <c r="D876" s="22"/>
      <c r="F876" s="43"/>
      <c r="H876" s="43"/>
      <c r="O876" s="256"/>
      <c r="P876" s="21"/>
      <c r="Q876" s="21"/>
      <c r="S876" s="21"/>
    </row>
    <row r="877" spans="1:19" s="3" customFormat="1" x14ac:dyDescent="0.25">
      <c r="A877" s="21"/>
      <c r="C877" s="21"/>
      <c r="D877" s="22"/>
      <c r="F877" s="43"/>
      <c r="H877" s="43"/>
      <c r="O877" s="256"/>
      <c r="P877" s="21"/>
      <c r="Q877" s="21"/>
      <c r="S877" s="21"/>
    </row>
    <row r="878" spans="1:19" s="3" customFormat="1" x14ac:dyDescent="0.25">
      <c r="A878" s="21"/>
      <c r="C878" s="21"/>
      <c r="D878" s="22"/>
      <c r="F878" s="43"/>
      <c r="H878" s="43"/>
      <c r="O878" s="256"/>
      <c r="P878" s="21"/>
      <c r="Q878" s="21"/>
      <c r="S878" s="21"/>
    </row>
    <row r="879" spans="1:19" s="3" customFormat="1" x14ac:dyDescent="0.25">
      <c r="A879" s="21"/>
      <c r="C879" s="21"/>
      <c r="D879" s="22"/>
      <c r="F879" s="43"/>
      <c r="H879" s="43"/>
      <c r="O879" s="256"/>
      <c r="P879" s="21"/>
      <c r="Q879" s="21"/>
      <c r="S879" s="21"/>
    </row>
    <row r="880" spans="1:19" s="3" customFormat="1" x14ac:dyDescent="0.25">
      <c r="A880" s="21"/>
      <c r="C880" s="21"/>
      <c r="D880" s="22"/>
      <c r="F880" s="43"/>
      <c r="H880" s="43"/>
      <c r="O880" s="256"/>
      <c r="P880" s="21"/>
      <c r="Q880" s="21"/>
      <c r="S880" s="21"/>
    </row>
    <row r="881" spans="1:19" s="3" customFormat="1" x14ac:dyDescent="0.25">
      <c r="A881" s="21"/>
      <c r="C881" s="21"/>
      <c r="D881" s="22"/>
      <c r="F881" s="43"/>
      <c r="H881" s="43"/>
      <c r="O881" s="256"/>
      <c r="P881" s="21"/>
      <c r="Q881" s="21"/>
      <c r="S881" s="21"/>
    </row>
    <row r="882" spans="1:19" s="3" customFormat="1" x14ac:dyDescent="0.25">
      <c r="A882" s="21"/>
      <c r="C882" s="21"/>
      <c r="D882" s="22"/>
      <c r="F882" s="43"/>
      <c r="H882" s="43"/>
      <c r="O882" s="256"/>
      <c r="P882" s="21"/>
      <c r="Q882" s="21"/>
      <c r="S882" s="21"/>
    </row>
    <row r="883" spans="1:19" s="3" customFormat="1" x14ac:dyDescent="0.25">
      <c r="A883" s="21"/>
      <c r="C883" s="21"/>
      <c r="D883" s="22"/>
      <c r="F883" s="43"/>
      <c r="H883" s="43"/>
      <c r="O883" s="256"/>
      <c r="P883" s="21"/>
      <c r="Q883" s="21"/>
      <c r="S883" s="21"/>
    </row>
    <row r="884" spans="1:19" s="3" customFormat="1" x14ac:dyDescent="0.25">
      <c r="A884" s="21"/>
      <c r="C884" s="21"/>
      <c r="D884" s="22"/>
      <c r="F884" s="43"/>
      <c r="H884" s="43"/>
      <c r="O884" s="256"/>
      <c r="P884" s="21"/>
      <c r="Q884" s="21"/>
      <c r="S884" s="21"/>
    </row>
    <row r="885" spans="1:19" s="3" customFormat="1" x14ac:dyDescent="0.25">
      <c r="A885" s="21"/>
      <c r="C885" s="21"/>
      <c r="D885" s="22"/>
      <c r="F885" s="43"/>
      <c r="H885" s="43"/>
      <c r="O885" s="256"/>
      <c r="P885" s="21"/>
      <c r="Q885" s="21"/>
      <c r="S885" s="21"/>
    </row>
    <row r="886" spans="1:19" s="3" customFormat="1" x14ac:dyDescent="0.25">
      <c r="A886" s="21"/>
      <c r="C886" s="21"/>
      <c r="D886" s="22"/>
      <c r="F886" s="43"/>
      <c r="H886" s="43"/>
      <c r="O886" s="256"/>
      <c r="P886" s="21"/>
      <c r="Q886" s="21"/>
      <c r="S886" s="21"/>
    </row>
    <row r="887" spans="1:19" s="3" customFormat="1" x14ac:dyDescent="0.25">
      <c r="A887" s="21"/>
      <c r="C887" s="21"/>
      <c r="D887" s="22"/>
      <c r="F887" s="43"/>
      <c r="H887" s="43"/>
      <c r="O887" s="256"/>
      <c r="P887" s="21"/>
      <c r="Q887" s="21"/>
      <c r="S887" s="21"/>
    </row>
    <row r="888" spans="1:19" s="3" customFormat="1" x14ac:dyDescent="0.25">
      <c r="A888" s="21"/>
      <c r="C888" s="21"/>
      <c r="D888" s="22"/>
      <c r="F888" s="43"/>
      <c r="H888" s="43"/>
      <c r="O888" s="256"/>
      <c r="P888" s="21"/>
      <c r="Q888" s="21"/>
      <c r="S888" s="21"/>
    </row>
    <row r="889" spans="1:19" s="3" customFormat="1" x14ac:dyDescent="0.25">
      <c r="A889" s="21"/>
      <c r="C889" s="21"/>
      <c r="D889" s="22"/>
      <c r="F889" s="43"/>
      <c r="H889" s="43"/>
      <c r="O889" s="256"/>
      <c r="P889" s="21"/>
      <c r="Q889" s="21"/>
      <c r="S889" s="21"/>
    </row>
    <row r="890" spans="1:19" s="3" customFormat="1" x14ac:dyDescent="0.25">
      <c r="A890" s="21"/>
      <c r="C890" s="21"/>
      <c r="D890" s="22"/>
      <c r="F890" s="43"/>
      <c r="H890" s="43"/>
      <c r="O890" s="256"/>
      <c r="P890" s="21"/>
      <c r="Q890" s="21"/>
      <c r="S890" s="21"/>
    </row>
    <row r="891" spans="1:19" s="3" customFormat="1" x14ac:dyDescent="0.25">
      <c r="A891" s="21"/>
      <c r="C891" s="21"/>
      <c r="D891" s="22"/>
      <c r="F891" s="43"/>
      <c r="H891" s="43"/>
      <c r="O891" s="256"/>
      <c r="P891" s="21"/>
      <c r="Q891" s="21"/>
      <c r="S891" s="21"/>
    </row>
    <row r="892" spans="1:19" s="3" customFormat="1" x14ac:dyDescent="0.25">
      <c r="A892" s="21"/>
      <c r="C892" s="21"/>
      <c r="D892" s="22"/>
      <c r="F892" s="43"/>
      <c r="H892" s="43"/>
      <c r="O892" s="256"/>
      <c r="P892" s="21"/>
      <c r="Q892" s="21"/>
      <c r="S892" s="21"/>
    </row>
    <row r="893" spans="1:19" s="3" customFormat="1" x14ac:dyDescent="0.25">
      <c r="A893" s="21"/>
      <c r="C893" s="21"/>
      <c r="D893" s="22"/>
      <c r="F893" s="43"/>
      <c r="H893" s="43"/>
      <c r="O893" s="256"/>
      <c r="P893" s="21"/>
      <c r="Q893" s="21"/>
      <c r="S893" s="21"/>
    </row>
    <row r="894" spans="1:19" s="3" customFormat="1" x14ac:dyDescent="0.25">
      <c r="A894" s="21"/>
      <c r="C894" s="21"/>
      <c r="D894" s="22"/>
      <c r="F894" s="43"/>
      <c r="H894" s="43"/>
      <c r="O894" s="256"/>
      <c r="P894" s="21"/>
      <c r="Q894" s="21"/>
      <c r="S894" s="21"/>
    </row>
    <row r="895" spans="1:19" s="3" customFormat="1" x14ac:dyDescent="0.25">
      <c r="A895" s="21"/>
      <c r="C895" s="21"/>
      <c r="D895" s="22"/>
      <c r="F895" s="43"/>
      <c r="H895" s="43"/>
      <c r="O895" s="256"/>
      <c r="P895" s="21"/>
      <c r="Q895" s="21"/>
      <c r="S895" s="21"/>
    </row>
    <row r="896" spans="1:19" s="3" customFormat="1" x14ac:dyDescent="0.25">
      <c r="A896" s="21"/>
      <c r="C896" s="21"/>
      <c r="D896" s="22"/>
      <c r="F896" s="43"/>
      <c r="H896" s="43"/>
      <c r="O896" s="256"/>
      <c r="P896" s="21"/>
      <c r="Q896" s="21"/>
      <c r="S896" s="21"/>
    </row>
    <row r="897" spans="1:19" s="3" customFormat="1" x14ac:dyDescent="0.25">
      <c r="A897" s="21"/>
      <c r="C897" s="21"/>
      <c r="D897" s="22"/>
      <c r="F897" s="43"/>
      <c r="H897" s="43"/>
      <c r="O897" s="256"/>
      <c r="P897" s="21"/>
      <c r="Q897" s="21"/>
      <c r="S897" s="21"/>
    </row>
    <row r="898" spans="1:19" s="3" customFormat="1" x14ac:dyDescent="0.25">
      <c r="A898" s="21"/>
      <c r="C898" s="21"/>
      <c r="D898" s="22"/>
      <c r="F898" s="43"/>
      <c r="H898" s="43"/>
      <c r="O898" s="256"/>
      <c r="P898" s="21"/>
      <c r="Q898" s="21"/>
      <c r="S898" s="21"/>
    </row>
    <row r="899" spans="1:19" s="3" customFormat="1" x14ac:dyDescent="0.25">
      <c r="A899" s="21"/>
      <c r="C899" s="21"/>
      <c r="D899" s="22"/>
      <c r="F899" s="43"/>
      <c r="H899" s="43"/>
      <c r="O899" s="256"/>
      <c r="P899" s="21"/>
      <c r="Q899" s="21"/>
      <c r="S899" s="21"/>
    </row>
    <row r="900" spans="1:19" s="3" customFormat="1" x14ac:dyDescent="0.25">
      <c r="A900" s="21"/>
      <c r="C900" s="21"/>
      <c r="D900" s="22"/>
      <c r="F900" s="43"/>
      <c r="H900" s="43"/>
      <c r="O900" s="256"/>
      <c r="P900" s="21"/>
      <c r="Q900" s="21"/>
      <c r="S900" s="21"/>
    </row>
    <row r="901" spans="1:19" s="3" customFormat="1" x14ac:dyDescent="0.25">
      <c r="A901" s="21"/>
      <c r="C901" s="21"/>
      <c r="D901" s="22"/>
      <c r="F901" s="43"/>
      <c r="H901" s="43"/>
      <c r="O901" s="256"/>
      <c r="P901" s="21"/>
      <c r="Q901" s="21"/>
      <c r="S901" s="21"/>
    </row>
    <row r="902" spans="1:19" s="3" customFormat="1" x14ac:dyDescent="0.25">
      <c r="A902" s="21"/>
      <c r="C902" s="21"/>
      <c r="D902" s="22"/>
      <c r="F902" s="43"/>
      <c r="H902" s="43"/>
      <c r="O902" s="256"/>
      <c r="P902" s="21"/>
      <c r="Q902" s="21"/>
      <c r="S902" s="21"/>
    </row>
    <row r="903" spans="1:19" s="3" customFormat="1" x14ac:dyDescent="0.25">
      <c r="A903" s="21"/>
      <c r="C903" s="21"/>
      <c r="D903" s="22"/>
      <c r="F903" s="43"/>
      <c r="H903" s="43"/>
      <c r="O903" s="256"/>
      <c r="P903" s="21"/>
      <c r="Q903" s="21"/>
      <c r="S903" s="21"/>
    </row>
    <row r="904" spans="1:19" s="3" customFormat="1" x14ac:dyDescent="0.25">
      <c r="A904" s="21"/>
      <c r="C904" s="21"/>
      <c r="D904" s="22"/>
      <c r="F904" s="43"/>
      <c r="H904" s="43"/>
      <c r="O904" s="256"/>
      <c r="P904" s="21"/>
      <c r="Q904" s="21"/>
      <c r="S904" s="21"/>
    </row>
    <row r="905" spans="1:19" s="3" customFormat="1" x14ac:dyDescent="0.25">
      <c r="A905" s="21"/>
      <c r="C905" s="21"/>
      <c r="D905" s="22"/>
      <c r="F905" s="43"/>
      <c r="H905" s="43"/>
      <c r="O905" s="256"/>
      <c r="P905" s="21"/>
      <c r="Q905" s="21"/>
      <c r="S905" s="21"/>
    </row>
    <row r="906" spans="1:19" s="3" customFormat="1" x14ac:dyDescent="0.25">
      <c r="A906" s="21"/>
      <c r="C906" s="21"/>
      <c r="D906" s="22"/>
      <c r="F906" s="43"/>
      <c r="H906" s="43"/>
      <c r="O906" s="256"/>
      <c r="P906" s="21"/>
      <c r="Q906" s="21"/>
      <c r="S906" s="21"/>
    </row>
    <row r="907" spans="1:19" s="3" customFormat="1" x14ac:dyDescent="0.25">
      <c r="A907" s="21"/>
      <c r="C907" s="21"/>
      <c r="D907" s="22"/>
      <c r="F907" s="43"/>
      <c r="H907" s="43"/>
      <c r="O907" s="256"/>
      <c r="P907" s="21"/>
      <c r="Q907" s="21"/>
      <c r="S907" s="21"/>
    </row>
    <row r="908" spans="1:19" s="3" customFormat="1" x14ac:dyDescent="0.25">
      <c r="A908" s="21"/>
      <c r="C908" s="21"/>
      <c r="D908" s="22"/>
      <c r="F908" s="43"/>
      <c r="H908" s="43"/>
      <c r="O908" s="256"/>
      <c r="P908" s="21"/>
      <c r="Q908" s="21"/>
      <c r="S908" s="21"/>
    </row>
    <row r="909" spans="1:19" s="3" customFormat="1" x14ac:dyDescent="0.25">
      <c r="A909" s="21"/>
      <c r="C909" s="21"/>
      <c r="D909" s="22"/>
      <c r="F909" s="43"/>
      <c r="H909" s="43"/>
      <c r="O909" s="256"/>
      <c r="P909" s="21"/>
      <c r="Q909" s="21"/>
      <c r="S909" s="21"/>
    </row>
    <row r="910" spans="1:19" s="3" customFormat="1" x14ac:dyDescent="0.25">
      <c r="A910" s="21"/>
      <c r="C910" s="21"/>
      <c r="D910" s="22"/>
      <c r="F910" s="43"/>
      <c r="H910" s="43"/>
      <c r="O910" s="256"/>
      <c r="P910" s="21"/>
      <c r="Q910" s="21"/>
      <c r="S910" s="21"/>
    </row>
    <row r="911" spans="1:19" s="3" customFormat="1" x14ac:dyDescent="0.25">
      <c r="A911" s="21"/>
      <c r="C911" s="21"/>
      <c r="D911" s="22"/>
      <c r="F911" s="43"/>
      <c r="H911" s="43"/>
      <c r="O911" s="256"/>
      <c r="P911" s="21"/>
      <c r="Q911" s="21"/>
      <c r="S911" s="21"/>
    </row>
    <row r="912" spans="1:19" s="3" customFormat="1" x14ac:dyDescent="0.25">
      <c r="A912" s="21"/>
      <c r="C912" s="21"/>
      <c r="D912" s="22"/>
      <c r="F912" s="43"/>
      <c r="H912" s="43"/>
      <c r="O912" s="256"/>
      <c r="P912" s="21"/>
      <c r="Q912" s="21"/>
      <c r="S912" s="21"/>
    </row>
    <row r="913" spans="1:19" s="3" customFormat="1" x14ac:dyDescent="0.25">
      <c r="A913" s="21"/>
      <c r="C913" s="21"/>
      <c r="D913" s="22"/>
      <c r="F913" s="43"/>
      <c r="H913" s="43"/>
      <c r="O913" s="256"/>
      <c r="P913" s="21"/>
      <c r="Q913" s="21"/>
      <c r="S913" s="21"/>
    </row>
    <row r="914" spans="1:19" s="3" customFormat="1" x14ac:dyDescent="0.25">
      <c r="A914" s="21"/>
      <c r="C914" s="21"/>
      <c r="D914" s="22"/>
      <c r="F914" s="43"/>
      <c r="H914" s="43"/>
      <c r="O914" s="256"/>
      <c r="P914" s="21"/>
      <c r="Q914" s="21"/>
      <c r="S914" s="21"/>
    </row>
    <row r="915" spans="1:19" s="3" customFormat="1" x14ac:dyDescent="0.25">
      <c r="A915" s="21"/>
      <c r="C915" s="21"/>
      <c r="D915" s="22"/>
      <c r="F915" s="43"/>
      <c r="H915" s="43"/>
      <c r="O915" s="256"/>
      <c r="P915" s="21"/>
      <c r="Q915" s="21"/>
      <c r="S915" s="21"/>
    </row>
    <row r="916" spans="1:19" s="3" customFormat="1" x14ac:dyDescent="0.25">
      <c r="A916" s="21"/>
      <c r="C916" s="21"/>
      <c r="D916" s="22"/>
      <c r="F916" s="43"/>
      <c r="H916" s="43"/>
      <c r="O916" s="256"/>
      <c r="P916" s="21"/>
      <c r="Q916" s="21"/>
      <c r="S916" s="21"/>
    </row>
    <row r="917" spans="1:19" s="3" customFormat="1" x14ac:dyDescent="0.25">
      <c r="A917" s="21"/>
      <c r="C917" s="21"/>
      <c r="D917" s="22"/>
      <c r="F917" s="43"/>
      <c r="H917" s="43"/>
      <c r="O917" s="256"/>
      <c r="P917" s="21"/>
      <c r="Q917" s="21"/>
      <c r="S917" s="21"/>
    </row>
    <row r="918" spans="1:19" s="3" customFormat="1" x14ac:dyDescent="0.25">
      <c r="A918" s="21"/>
      <c r="C918" s="21"/>
      <c r="D918" s="22"/>
      <c r="F918" s="43"/>
      <c r="H918" s="43"/>
      <c r="O918" s="256"/>
      <c r="P918" s="21"/>
      <c r="Q918" s="21"/>
      <c r="S918" s="21"/>
    </row>
    <row r="919" spans="1:19" s="3" customFormat="1" x14ac:dyDescent="0.25">
      <c r="A919" s="21"/>
      <c r="C919" s="21"/>
      <c r="D919" s="22"/>
      <c r="F919" s="43"/>
      <c r="H919" s="43"/>
      <c r="O919" s="256"/>
      <c r="P919" s="21"/>
      <c r="Q919" s="21"/>
      <c r="S919" s="21"/>
    </row>
    <row r="920" spans="1:19" s="3" customFormat="1" x14ac:dyDescent="0.25">
      <c r="A920" s="21"/>
      <c r="C920" s="21"/>
      <c r="D920" s="22"/>
      <c r="F920" s="43"/>
      <c r="H920" s="43"/>
      <c r="O920" s="256"/>
      <c r="P920" s="21"/>
      <c r="Q920" s="21"/>
      <c r="S920" s="21"/>
    </row>
    <row r="921" spans="1:19" s="3" customFormat="1" x14ac:dyDescent="0.25">
      <c r="A921" s="21"/>
      <c r="C921" s="21"/>
      <c r="D921" s="22"/>
      <c r="F921" s="43"/>
      <c r="H921" s="43"/>
      <c r="O921" s="256"/>
      <c r="P921" s="21"/>
      <c r="Q921" s="21"/>
      <c r="S921" s="21"/>
    </row>
    <row r="922" spans="1:19" s="3" customFormat="1" x14ac:dyDescent="0.25">
      <c r="A922" s="21"/>
      <c r="C922" s="21"/>
      <c r="D922" s="22"/>
      <c r="F922" s="43"/>
      <c r="H922" s="43"/>
      <c r="O922" s="256"/>
      <c r="P922" s="21"/>
      <c r="Q922" s="21"/>
      <c r="S922" s="21"/>
    </row>
    <row r="923" spans="1:19" s="3" customFormat="1" x14ac:dyDescent="0.25">
      <c r="A923" s="21"/>
      <c r="C923" s="21"/>
      <c r="D923" s="22"/>
      <c r="F923" s="43"/>
      <c r="H923" s="43"/>
      <c r="O923" s="256"/>
      <c r="P923" s="21"/>
      <c r="Q923" s="21"/>
      <c r="S923" s="21"/>
    </row>
    <row r="924" spans="1:19" s="3" customFormat="1" x14ac:dyDescent="0.25">
      <c r="A924" s="21"/>
      <c r="C924" s="21"/>
      <c r="D924" s="22"/>
      <c r="F924" s="43"/>
      <c r="H924" s="43"/>
      <c r="O924" s="256"/>
      <c r="P924" s="21"/>
      <c r="Q924" s="21"/>
      <c r="S924" s="21"/>
    </row>
    <row r="925" spans="1:19" s="3" customFormat="1" x14ac:dyDescent="0.25">
      <c r="A925" s="21"/>
      <c r="C925" s="21"/>
      <c r="D925" s="22"/>
      <c r="F925" s="43"/>
      <c r="H925" s="43"/>
      <c r="O925" s="256"/>
      <c r="P925" s="21"/>
      <c r="Q925" s="21"/>
      <c r="S925" s="21"/>
    </row>
    <row r="926" spans="1:19" s="3" customFormat="1" x14ac:dyDescent="0.25">
      <c r="A926" s="21"/>
      <c r="C926" s="21"/>
      <c r="D926" s="22"/>
      <c r="F926" s="43"/>
      <c r="H926" s="43"/>
      <c r="O926" s="256"/>
      <c r="P926" s="21"/>
      <c r="Q926" s="21"/>
      <c r="S926" s="21"/>
    </row>
    <row r="927" spans="1:19" s="3" customFormat="1" x14ac:dyDescent="0.25">
      <c r="A927" s="21"/>
      <c r="C927" s="21"/>
      <c r="D927" s="22"/>
      <c r="F927" s="43"/>
      <c r="H927" s="43"/>
      <c r="O927" s="256"/>
      <c r="P927" s="21"/>
      <c r="Q927" s="21"/>
      <c r="S927" s="21"/>
    </row>
    <row r="928" spans="1:19" s="3" customFormat="1" x14ac:dyDescent="0.25">
      <c r="A928" s="21"/>
      <c r="C928" s="21"/>
      <c r="D928" s="22"/>
      <c r="F928" s="43"/>
      <c r="H928" s="43"/>
      <c r="O928" s="256"/>
      <c r="P928" s="21"/>
      <c r="Q928" s="21"/>
      <c r="S928" s="21"/>
    </row>
    <row r="929" spans="1:19" s="3" customFormat="1" x14ac:dyDescent="0.25">
      <c r="A929" s="21"/>
      <c r="C929" s="21"/>
      <c r="D929" s="22"/>
      <c r="F929" s="43"/>
      <c r="H929" s="43"/>
      <c r="O929" s="256"/>
      <c r="P929" s="21"/>
      <c r="Q929" s="21"/>
      <c r="S929" s="21"/>
    </row>
    <row r="930" spans="1:19" s="3" customFormat="1" x14ac:dyDescent="0.25">
      <c r="A930" s="21"/>
      <c r="C930" s="21"/>
      <c r="D930" s="22"/>
      <c r="F930" s="43"/>
      <c r="H930" s="43"/>
      <c r="O930" s="256"/>
      <c r="P930" s="21"/>
      <c r="Q930" s="21"/>
      <c r="S930" s="21"/>
    </row>
    <row r="931" spans="1:19" s="3" customFormat="1" x14ac:dyDescent="0.25">
      <c r="A931" s="21"/>
      <c r="C931" s="21"/>
      <c r="D931" s="22"/>
      <c r="F931" s="43"/>
      <c r="H931" s="43"/>
      <c r="O931" s="256"/>
      <c r="P931" s="21"/>
      <c r="Q931" s="21"/>
      <c r="S931" s="21"/>
    </row>
    <row r="932" spans="1:19" s="3" customFormat="1" x14ac:dyDescent="0.25">
      <c r="A932" s="21"/>
      <c r="C932" s="21"/>
      <c r="D932" s="22"/>
      <c r="F932" s="43"/>
      <c r="H932" s="43"/>
      <c r="O932" s="256"/>
      <c r="P932" s="21"/>
      <c r="Q932" s="21"/>
      <c r="S932" s="21"/>
    </row>
    <row r="933" spans="1:19" s="3" customFormat="1" x14ac:dyDescent="0.25">
      <c r="A933" s="21"/>
      <c r="C933" s="21"/>
      <c r="D933" s="22"/>
      <c r="F933" s="43"/>
      <c r="H933" s="43"/>
      <c r="O933" s="256"/>
      <c r="P933" s="21"/>
      <c r="Q933" s="21"/>
      <c r="S933" s="21"/>
    </row>
    <row r="934" spans="1:19" s="3" customFormat="1" x14ac:dyDescent="0.25">
      <c r="A934" s="21"/>
      <c r="C934" s="21"/>
      <c r="D934" s="22"/>
      <c r="F934" s="43"/>
      <c r="H934" s="43"/>
      <c r="O934" s="256"/>
      <c r="P934" s="21"/>
      <c r="Q934" s="21"/>
      <c r="S934" s="21"/>
    </row>
    <row r="935" spans="1:19" s="3" customFormat="1" x14ac:dyDescent="0.25">
      <c r="A935" s="21"/>
      <c r="C935" s="21"/>
      <c r="D935" s="22"/>
      <c r="F935" s="43"/>
      <c r="H935" s="43"/>
      <c r="O935" s="256"/>
      <c r="P935" s="21"/>
      <c r="Q935" s="21"/>
      <c r="S935" s="21"/>
    </row>
    <row r="936" spans="1:19" s="3" customFormat="1" x14ac:dyDescent="0.25">
      <c r="A936" s="21"/>
      <c r="C936" s="21"/>
      <c r="D936" s="22"/>
      <c r="F936" s="43"/>
      <c r="H936" s="43"/>
      <c r="O936" s="256"/>
      <c r="P936" s="21"/>
      <c r="Q936" s="21"/>
      <c r="S936" s="21"/>
    </row>
    <row r="937" spans="1:19" s="3" customFormat="1" x14ac:dyDescent="0.25">
      <c r="A937" s="21"/>
      <c r="C937" s="21"/>
      <c r="D937" s="22"/>
      <c r="F937" s="43"/>
      <c r="H937" s="43"/>
      <c r="O937" s="256"/>
      <c r="P937" s="21"/>
      <c r="Q937" s="21"/>
      <c r="S937" s="21"/>
    </row>
    <row r="938" spans="1:19" s="3" customFormat="1" x14ac:dyDescent="0.25">
      <c r="A938" s="21"/>
      <c r="C938" s="21"/>
      <c r="D938" s="22"/>
      <c r="F938" s="43"/>
      <c r="H938" s="43"/>
      <c r="O938" s="256"/>
      <c r="P938" s="21"/>
      <c r="Q938" s="21"/>
      <c r="S938" s="21"/>
    </row>
    <row r="939" spans="1:19" s="3" customFormat="1" x14ac:dyDescent="0.25">
      <c r="A939" s="21"/>
      <c r="C939" s="21"/>
      <c r="D939" s="22"/>
      <c r="F939" s="43"/>
      <c r="H939" s="43"/>
      <c r="O939" s="256"/>
      <c r="P939" s="21"/>
      <c r="Q939" s="21"/>
      <c r="S939" s="21"/>
    </row>
    <row r="940" spans="1:19" s="3" customFormat="1" x14ac:dyDescent="0.25">
      <c r="A940" s="21"/>
      <c r="C940" s="21"/>
      <c r="D940" s="22"/>
      <c r="F940" s="43"/>
      <c r="H940" s="43"/>
      <c r="O940" s="256"/>
      <c r="P940" s="21"/>
      <c r="Q940" s="21"/>
      <c r="S940" s="21"/>
    </row>
    <row r="941" spans="1:19" s="3" customFormat="1" x14ac:dyDescent="0.25">
      <c r="A941" s="21"/>
      <c r="C941" s="21"/>
      <c r="D941" s="22"/>
      <c r="F941" s="43"/>
      <c r="H941" s="43"/>
      <c r="O941" s="256"/>
      <c r="P941" s="21"/>
      <c r="Q941" s="21"/>
      <c r="S941" s="21"/>
    </row>
    <row r="942" spans="1:19" s="3" customFormat="1" x14ac:dyDescent="0.25">
      <c r="A942" s="21"/>
      <c r="C942" s="21"/>
      <c r="D942" s="22"/>
      <c r="F942" s="43"/>
      <c r="H942" s="43"/>
      <c r="O942" s="256"/>
      <c r="P942" s="21"/>
      <c r="Q942" s="21"/>
      <c r="S942" s="21"/>
    </row>
    <row r="943" spans="1:19" s="3" customFormat="1" x14ac:dyDescent="0.25">
      <c r="A943" s="21"/>
      <c r="C943" s="21"/>
      <c r="D943" s="22"/>
      <c r="F943" s="43"/>
      <c r="H943" s="43"/>
      <c r="O943" s="256"/>
      <c r="P943" s="21"/>
      <c r="Q943" s="21"/>
      <c r="S943" s="21"/>
    </row>
    <row r="944" spans="1:19" s="3" customFormat="1" x14ac:dyDescent="0.25">
      <c r="A944" s="21"/>
      <c r="C944" s="21"/>
      <c r="D944" s="22"/>
      <c r="F944" s="43"/>
      <c r="H944" s="43"/>
      <c r="O944" s="256"/>
      <c r="P944" s="21"/>
      <c r="Q944" s="21"/>
      <c r="S944" s="21"/>
    </row>
    <row r="945" spans="1:19" s="3" customFormat="1" x14ac:dyDescent="0.25">
      <c r="A945" s="21"/>
      <c r="C945" s="21"/>
      <c r="D945" s="22"/>
      <c r="F945" s="43"/>
      <c r="H945" s="43"/>
      <c r="O945" s="256"/>
      <c r="P945" s="21"/>
      <c r="Q945" s="21"/>
      <c r="S945" s="21"/>
    </row>
    <row r="946" spans="1:19" s="3" customFormat="1" x14ac:dyDescent="0.25">
      <c r="A946" s="21"/>
      <c r="C946" s="21"/>
      <c r="D946" s="22"/>
      <c r="F946" s="43"/>
      <c r="H946" s="43"/>
      <c r="O946" s="256"/>
      <c r="P946" s="21"/>
      <c r="Q946" s="21"/>
      <c r="S946" s="21"/>
    </row>
    <row r="947" spans="1:19" s="3" customFormat="1" x14ac:dyDescent="0.25">
      <c r="A947" s="21"/>
      <c r="C947" s="21"/>
      <c r="D947" s="22"/>
      <c r="F947" s="43"/>
      <c r="H947" s="43"/>
      <c r="O947" s="256"/>
      <c r="P947" s="21"/>
      <c r="Q947" s="21"/>
      <c r="S947" s="21"/>
    </row>
    <row r="948" spans="1:19" s="3" customFormat="1" x14ac:dyDescent="0.25">
      <c r="A948" s="21"/>
      <c r="C948" s="21"/>
      <c r="D948" s="22"/>
      <c r="F948" s="43"/>
      <c r="H948" s="43"/>
      <c r="O948" s="256"/>
      <c r="P948" s="21"/>
      <c r="Q948" s="21"/>
      <c r="S948" s="21"/>
    </row>
    <row r="949" spans="1:19" s="3" customFormat="1" x14ac:dyDescent="0.25">
      <c r="A949" s="21"/>
      <c r="C949" s="21"/>
      <c r="D949" s="22"/>
      <c r="F949" s="43"/>
      <c r="H949" s="43"/>
      <c r="O949" s="256"/>
      <c r="P949" s="21"/>
      <c r="Q949" s="21"/>
      <c r="S949" s="21"/>
    </row>
    <row r="950" spans="1:19" s="3" customFormat="1" x14ac:dyDescent="0.25">
      <c r="A950" s="21"/>
      <c r="C950" s="21"/>
      <c r="D950" s="22"/>
      <c r="F950" s="43"/>
      <c r="H950" s="43"/>
      <c r="O950" s="256"/>
      <c r="P950" s="21"/>
      <c r="Q950" s="21"/>
      <c r="S950" s="21"/>
    </row>
    <row r="951" spans="1:19" s="3" customFormat="1" x14ac:dyDescent="0.25">
      <c r="A951" s="21"/>
      <c r="C951" s="21"/>
      <c r="D951" s="22"/>
      <c r="F951" s="43"/>
      <c r="H951" s="43"/>
      <c r="O951" s="256"/>
      <c r="P951" s="21"/>
      <c r="Q951" s="21"/>
      <c r="S951" s="21"/>
    </row>
    <row r="952" spans="1:19" s="3" customFormat="1" x14ac:dyDescent="0.25">
      <c r="A952" s="21"/>
      <c r="C952" s="21"/>
      <c r="D952" s="22"/>
      <c r="F952" s="43"/>
      <c r="H952" s="43"/>
      <c r="O952" s="256"/>
      <c r="P952" s="21"/>
      <c r="Q952" s="21"/>
      <c r="S952" s="21"/>
    </row>
    <row r="953" spans="1:19" s="3" customFormat="1" x14ac:dyDescent="0.25">
      <c r="A953" s="21"/>
      <c r="C953" s="21"/>
      <c r="D953" s="22"/>
      <c r="F953" s="43"/>
      <c r="H953" s="43"/>
      <c r="O953" s="256"/>
      <c r="P953" s="21"/>
      <c r="Q953" s="21"/>
      <c r="S953" s="21"/>
    </row>
    <row r="954" spans="1:19" s="3" customFormat="1" x14ac:dyDescent="0.25">
      <c r="A954" s="21"/>
      <c r="C954" s="21"/>
      <c r="D954" s="22"/>
      <c r="F954" s="43"/>
      <c r="H954" s="43"/>
      <c r="O954" s="256"/>
      <c r="P954" s="21"/>
      <c r="Q954" s="21"/>
      <c r="S954" s="21"/>
    </row>
    <row r="955" spans="1:19" s="3" customFormat="1" x14ac:dyDescent="0.25">
      <c r="A955" s="21"/>
      <c r="C955" s="21"/>
      <c r="D955" s="22"/>
      <c r="F955" s="43"/>
      <c r="H955" s="43"/>
      <c r="O955" s="256"/>
      <c r="P955" s="21"/>
      <c r="Q955" s="21"/>
      <c r="S955" s="21"/>
    </row>
    <row r="956" spans="1:19" s="3" customFormat="1" x14ac:dyDescent="0.25">
      <c r="A956" s="21"/>
      <c r="C956" s="21"/>
      <c r="D956" s="22"/>
      <c r="F956" s="43"/>
      <c r="H956" s="43"/>
      <c r="O956" s="256"/>
      <c r="P956" s="21"/>
      <c r="Q956" s="21"/>
      <c r="S956" s="21"/>
    </row>
    <row r="957" spans="1:19" s="3" customFormat="1" x14ac:dyDescent="0.25">
      <c r="A957" s="21"/>
      <c r="C957" s="21"/>
      <c r="D957" s="22"/>
      <c r="F957" s="43"/>
      <c r="H957" s="43"/>
      <c r="O957" s="256"/>
      <c r="P957" s="21"/>
      <c r="Q957" s="21"/>
      <c r="S957" s="21"/>
    </row>
    <row r="958" spans="1:19" s="3" customFormat="1" x14ac:dyDescent="0.25">
      <c r="A958" s="21"/>
      <c r="C958" s="21"/>
      <c r="D958" s="22"/>
      <c r="F958" s="43"/>
      <c r="H958" s="43"/>
      <c r="O958" s="256"/>
      <c r="P958" s="21"/>
      <c r="Q958" s="21"/>
      <c r="S958" s="21"/>
    </row>
    <row r="959" spans="1:19" s="3" customFormat="1" x14ac:dyDescent="0.25">
      <c r="A959" s="21"/>
      <c r="C959" s="21"/>
      <c r="D959" s="22"/>
      <c r="F959" s="43"/>
      <c r="H959" s="43"/>
      <c r="O959" s="256"/>
      <c r="P959" s="21"/>
      <c r="Q959" s="21"/>
      <c r="S959" s="21"/>
    </row>
    <row r="960" spans="1:19" s="3" customFormat="1" x14ac:dyDescent="0.25">
      <c r="A960" s="21"/>
      <c r="C960" s="21"/>
      <c r="D960" s="22"/>
      <c r="F960" s="43"/>
      <c r="H960" s="43"/>
      <c r="O960" s="256"/>
      <c r="P960" s="21"/>
      <c r="Q960" s="21"/>
      <c r="S960" s="21"/>
    </row>
    <row r="961" spans="1:19" s="3" customFormat="1" x14ac:dyDescent="0.25">
      <c r="A961" s="21"/>
      <c r="C961" s="21"/>
      <c r="D961" s="22"/>
      <c r="F961" s="43"/>
      <c r="H961" s="43"/>
      <c r="O961" s="256"/>
      <c r="P961" s="21"/>
      <c r="Q961" s="21"/>
      <c r="S961" s="21"/>
    </row>
    <row r="962" spans="1:19" s="3" customFormat="1" x14ac:dyDescent="0.25">
      <c r="A962" s="21"/>
      <c r="C962" s="21"/>
      <c r="D962" s="22"/>
      <c r="F962" s="43"/>
      <c r="H962" s="43"/>
      <c r="O962" s="256"/>
      <c r="P962" s="21"/>
      <c r="Q962" s="21"/>
      <c r="S962" s="21"/>
    </row>
    <row r="963" spans="1:19" s="3" customFormat="1" x14ac:dyDescent="0.25">
      <c r="A963" s="21"/>
      <c r="C963" s="21"/>
      <c r="D963" s="22"/>
      <c r="F963" s="43"/>
      <c r="H963" s="43"/>
      <c r="O963" s="256"/>
      <c r="P963" s="21"/>
      <c r="Q963" s="21"/>
      <c r="S963" s="21"/>
    </row>
    <row r="964" spans="1:19" s="3" customFormat="1" x14ac:dyDescent="0.25">
      <c r="A964" s="21"/>
      <c r="C964" s="21"/>
      <c r="D964" s="22"/>
      <c r="F964" s="43"/>
      <c r="H964" s="43"/>
      <c r="O964" s="256"/>
      <c r="P964" s="21"/>
      <c r="Q964" s="21"/>
      <c r="S964" s="21"/>
    </row>
    <row r="965" spans="1:19" s="3" customFormat="1" x14ac:dyDescent="0.25">
      <c r="A965" s="21"/>
      <c r="C965" s="21"/>
      <c r="D965" s="22"/>
      <c r="F965" s="43"/>
      <c r="H965" s="43"/>
      <c r="O965" s="256"/>
      <c r="P965" s="21"/>
      <c r="Q965" s="21"/>
      <c r="S965" s="21"/>
    </row>
    <row r="966" spans="1:19" s="3" customFormat="1" x14ac:dyDescent="0.25">
      <c r="A966" s="21"/>
      <c r="C966" s="21"/>
      <c r="D966" s="22"/>
      <c r="F966" s="43"/>
      <c r="H966" s="43"/>
      <c r="O966" s="256"/>
      <c r="P966" s="21"/>
      <c r="Q966" s="21"/>
      <c r="S966" s="21"/>
    </row>
    <row r="967" spans="1:19" s="3" customFormat="1" x14ac:dyDescent="0.25">
      <c r="A967" s="21"/>
      <c r="C967" s="21"/>
      <c r="D967" s="22"/>
      <c r="F967" s="43"/>
      <c r="H967" s="43"/>
      <c r="O967" s="256"/>
      <c r="P967" s="21"/>
      <c r="Q967" s="21"/>
      <c r="S967" s="21"/>
    </row>
    <row r="968" spans="1:19" s="3" customFormat="1" x14ac:dyDescent="0.25">
      <c r="A968" s="21"/>
      <c r="C968" s="21"/>
      <c r="D968" s="22"/>
      <c r="F968" s="43"/>
      <c r="H968" s="43"/>
      <c r="O968" s="256"/>
      <c r="P968" s="21"/>
      <c r="Q968" s="21"/>
      <c r="S968" s="21"/>
    </row>
    <row r="969" spans="1:19" s="3" customFormat="1" x14ac:dyDescent="0.25">
      <c r="A969" s="21"/>
      <c r="C969" s="21"/>
      <c r="D969" s="22"/>
      <c r="F969" s="43"/>
      <c r="H969" s="43"/>
      <c r="O969" s="256"/>
      <c r="P969" s="21"/>
      <c r="Q969" s="21"/>
      <c r="S969" s="21"/>
    </row>
    <row r="970" spans="1:19" s="3" customFormat="1" x14ac:dyDescent="0.25">
      <c r="A970" s="21"/>
      <c r="C970" s="21"/>
      <c r="D970" s="22"/>
      <c r="F970" s="43"/>
      <c r="H970" s="43"/>
      <c r="O970" s="256"/>
      <c r="P970" s="21"/>
      <c r="Q970" s="21"/>
      <c r="S970" s="21"/>
    </row>
    <row r="971" spans="1:19" s="3" customFormat="1" x14ac:dyDescent="0.25">
      <c r="A971" s="21"/>
      <c r="C971" s="21"/>
      <c r="D971" s="22"/>
      <c r="F971" s="43"/>
      <c r="H971" s="43"/>
      <c r="O971" s="256"/>
      <c r="P971" s="21"/>
      <c r="Q971" s="21"/>
      <c r="S971" s="21"/>
    </row>
    <row r="972" spans="1:19" s="3" customFormat="1" x14ac:dyDescent="0.25">
      <c r="A972" s="21"/>
      <c r="C972" s="21"/>
      <c r="D972" s="22"/>
      <c r="F972" s="43"/>
      <c r="H972" s="43"/>
      <c r="O972" s="256"/>
      <c r="P972" s="21"/>
      <c r="Q972" s="21"/>
      <c r="S972" s="21"/>
    </row>
    <row r="973" spans="1:19" s="3" customFormat="1" x14ac:dyDescent="0.25">
      <c r="A973" s="21"/>
      <c r="C973" s="21"/>
      <c r="D973" s="22"/>
      <c r="F973" s="43"/>
      <c r="H973" s="43"/>
      <c r="O973" s="256"/>
      <c r="P973" s="21"/>
      <c r="Q973" s="21"/>
      <c r="S973" s="21"/>
    </row>
    <row r="974" spans="1:19" s="3" customFormat="1" x14ac:dyDescent="0.25">
      <c r="A974" s="21"/>
      <c r="C974" s="21"/>
      <c r="D974" s="22"/>
      <c r="F974" s="43"/>
      <c r="H974" s="43"/>
      <c r="O974" s="256"/>
      <c r="P974" s="21"/>
      <c r="Q974" s="21"/>
      <c r="S974" s="21"/>
    </row>
    <row r="975" spans="1:19" s="3" customFormat="1" x14ac:dyDescent="0.25">
      <c r="A975" s="21"/>
      <c r="C975" s="21"/>
      <c r="D975" s="22"/>
      <c r="F975" s="43"/>
      <c r="H975" s="43"/>
      <c r="O975" s="256"/>
      <c r="P975" s="21"/>
      <c r="Q975" s="21"/>
      <c r="S975" s="21"/>
    </row>
    <row r="976" spans="1:19" s="3" customFormat="1" x14ac:dyDescent="0.25">
      <c r="A976" s="21"/>
      <c r="C976" s="21"/>
      <c r="D976" s="22"/>
      <c r="F976" s="43"/>
      <c r="H976" s="43"/>
      <c r="O976" s="256"/>
      <c r="P976" s="21"/>
      <c r="Q976" s="21"/>
      <c r="S976" s="21"/>
    </row>
    <row r="977" spans="1:19" s="3" customFormat="1" x14ac:dyDescent="0.25">
      <c r="A977" s="21"/>
      <c r="C977" s="21"/>
      <c r="D977" s="22"/>
      <c r="F977" s="43"/>
      <c r="H977" s="43"/>
      <c r="O977" s="256"/>
      <c r="P977" s="21"/>
      <c r="Q977" s="21"/>
      <c r="S977" s="21"/>
    </row>
    <row r="978" spans="1:19" s="3" customFormat="1" x14ac:dyDescent="0.25">
      <c r="A978" s="21"/>
      <c r="C978" s="21"/>
      <c r="D978" s="22"/>
      <c r="F978" s="43"/>
      <c r="H978" s="43"/>
      <c r="O978" s="256"/>
      <c r="P978" s="21"/>
      <c r="Q978" s="21"/>
      <c r="S978" s="21"/>
    </row>
    <row r="979" spans="1:19" s="3" customFormat="1" x14ac:dyDescent="0.25">
      <c r="A979" s="21"/>
      <c r="C979" s="21"/>
      <c r="D979" s="22"/>
      <c r="F979" s="43"/>
      <c r="H979" s="43"/>
      <c r="O979" s="256"/>
      <c r="P979" s="21"/>
      <c r="Q979" s="21"/>
      <c r="S979" s="21"/>
    </row>
    <row r="980" spans="1:19" s="3" customFormat="1" x14ac:dyDescent="0.25">
      <c r="A980" s="21"/>
      <c r="C980" s="21"/>
      <c r="D980" s="22"/>
      <c r="F980" s="43"/>
      <c r="H980" s="43"/>
      <c r="O980" s="256"/>
      <c r="P980" s="21"/>
      <c r="Q980" s="21"/>
      <c r="S980" s="21"/>
    </row>
    <row r="981" spans="1:19" s="3" customFormat="1" x14ac:dyDescent="0.25">
      <c r="A981" s="21"/>
      <c r="C981" s="21"/>
      <c r="D981" s="22"/>
      <c r="F981" s="43"/>
      <c r="H981" s="43"/>
      <c r="O981" s="256"/>
      <c r="P981" s="21"/>
      <c r="Q981" s="21"/>
      <c r="S981" s="21"/>
    </row>
    <row r="982" spans="1:19" s="3" customFormat="1" x14ac:dyDescent="0.25">
      <c r="A982" s="21"/>
      <c r="C982" s="21"/>
      <c r="D982" s="22"/>
      <c r="F982" s="43"/>
      <c r="H982" s="43"/>
      <c r="O982" s="256"/>
      <c r="P982" s="21"/>
      <c r="Q982" s="21"/>
      <c r="S982" s="21"/>
    </row>
    <row r="983" spans="1:19" s="3" customFormat="1" x14ac:dyDescent="0.25">
      <c r="A983" s="21"/>
      <c r="C983" s="21"/>
      <c r="D983" s="22"/>
      <c r="F983" s="43"/>
      <c r="H983" s="43"/>
      <c r="O983" s="256"/>
      <c r="P983" s="21"/>
      <c r="Q983" s="21"/>
      <c r="S983" s="21"/>
    </row>
    <row r="984" spans="1:19" s="3" customFormat="1" x14ac:dyDescent="0.25">
      <c r="A984" s="21"/>
      <c r="C984" s="21"/>
      <c r="D984" s="22"/>
      <c r="F984" s="43"/>
      <c r="H984" s="43"/>
      <c r="O984" s="256"/>
      <c r="P984" s="21"/>
      <c r="Q984" s="21"/>
      <c r="S984" s="21"/>
    </row>
  </sheetData>
  <sortState ref="A6:R89">
    <sortCondition descending="1" ref="R6:R89"/>
  </sortState>
  <mergeCells count="10">
    <mergeCell ref="B92:M92"/>
    <mergeCell ref="B101:F101"/>
    <mergeCell ref="B91:R91"/>
    <mergeCell ref="A94:B94"/>
    <mergeCell ref="V16:W16"/>
    <mergeCell ref="E4:I4"/>
    <mergeCell ref="J4:K4"/>
    <mergeCell ref="V6:X6"/>
    <mergeCell ref="V7:W7"/>
    <mergeCell ref="V13:W13"/>
  </mergeCells>
  <pageMargins left="0.7" right="0.7" top="0.75" bottom="0.75" header="0.3" footer="0.3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41"/>
  <sheetViews>
    <sheetView tabSelected="1" zoomScale="80" zoomScaleNormal="80" workbookViewId="0">
      <selection activeCell="B1" sqref="B1"/>
    </sheetView>
  </sheetViews>
  <sheetFormatPr baseColWidth="10" defaultRowHeight="15.75" x14ac:dyDescent="0.25"/>
  <cols>
    <col min="1" max="1" width="15.7109375" style="2" customWidth="1"/>
    <col min="2" max="2" width="27.85546875" style="1" customWidth="1"/>
    <col min="3" max="3" width="14" style="2" customWidth="1"/>
    <col min="4" max="4" width="42.7109375" style="20" customWidth="1"/>
    <col min="5" max="5" width="13.28515625" style="3" customWidth="1"/>
    <col min="6" max="6" width="13.28515625" style="43" customWidth="1"/>
    <col min="7" max="7" width="13.85546875" style="3" customWidth="1"/>
    <col min="8" max="8" width="13.85546875" style="43" customWidth="1"/>
    <col min="9" max="9" width="12.85546875" style="3" customWidth="1"/>
    <col min="10" max="10" width="21.28515625" style="3" hidden="1" customWidth="1"/>
    <col min="11" max="11" width="0" style="3" hidden="1" customWidth="1"/>
    <col min="12" max="12" width="15.85546875" style="3" hidden="1" customWidth="1"/>
    <col min="13" max="13" width="19.28515625" style="3" hidden="1" customWidth="1"/>
    <col min="14" max="14" width="14.7109375" style="3" hidden="1" customWidth="1"/>
    <col min="15" max="15" width="20.28515625" style="256" hidden="1" customWidth="1"/>
    <col min="16" max="16" width="19.140625" style="21" customWidth="1"/>
    <col min="17" max="17" width="21.140625" style="21" customWidth="1"/>
    <col min="18" max="18" width="16.42578125" style="3" customWidth="1"/>
    <col min="19" max="22" width="11.42578125" style="3"/>
    <col min="23" max="16384" width="11.42578125" style="1"/>
  </cols>
  <sheetData>
    <row r="1" spans="1:19" x14ac:dyDescent="0.25">
      <c r="A1" s="21" t="s">
        <v>353</v>
      </c>
      <c r="B1" s="3" t="s">
        <v>1494</v>
      </c>
      <c r="C1" s="21"/>
      <c r="D1" s="22"/>
    </row>
    <row r="2" spans="1:19" x14ac:dyDescent="0.25">
      <c r="A2" s="21" t="s">
        <v>355</v>
      </c>
      <c r="B2" s="22">
        <v>2013</v>
      </c>
      <c r="C2" s="21"/>
      <c r="D2" s="22"/>
      <c r="H2" s="302"/>
      <c r="I2" s="303"/>
    </row>
    <row r="3" spans="1:19" ht="18.75" customHeight="1" x14ac:dyDescent="0.25">
      <c r="A3" s="21" t="s">
        <v>354</v>
      </c>
      <c r="B3" s="3" t="s">
        <v>1495</v>
      </c>
      <c r="C3" s="21"/>
      <c r="D3" s="22"/>
    </row>
    <row r="4" spans="1:19" ht="16.5" customHeight="1" x14ac:dyDescent="0.25">
      <c r="A4" s="21"/>
      <c r="B4" s="3"/>
      <c r="C4" s="21"/>
      <c r="D4" s="22"/>
      <c r="E4" s="294" t="s">
        <v>338</v>
      </c>
      <c r="F4" s="294"/>
      <c r="G4" s="294"/>
      <c r="H4" s="294"/>
      <c r="I4" s="294"/>
      <c r="J4" s="295" t="s">
        <v>1456</v>
      </c>
      <c r="K4" s="295"/>
      <c r="L4" s="253"/>
      <c r="M4" s="253"/>
      <c r="N4" s="261"/>
      <c r="O4" s="262"/>
    </row>
    <row r="5" spans="1:19" ht="66.75" customHeight="1" x14ac:dyDescent="0.25">
      <c r="A5" s="5" t="s">
        <v>336</v>
      </c>
      <c r="B5" s="4" t="s">
        <v>0</v>
      </c>
      <c r="C5" s="5" t="s">
        <v>337</v>
      </c>
      <c r="D5" s="6" t="s">
        <v>1</v>
      </c>
      <c r="E5" s="222" t="s">
        <v>339</v>
      </c>
      <c r="F5" s="47" t="s">
        <v>350</v>
      </c>
      <c r="G5" s="222" t="s">
        <v>340</v>
      </c>
      <c r="H5" s="47" t="s">
        <v>351</v>
      </c>
      <c r="I5" s="222" t="s">
        <v>341</v>
      </c>
      <c r="J5" s="257" t="s">
        <v>1457</v>
      </c>
      <c r="K5" s="258" t="s">
        <v>1458</v>
      </c>
      <c r="L5" s="254" t="s">
        <v>1459</v>
      </c>
      <c r="M5" s="254" t="s">
        <v>1460</v>
      </c>
      <c r="N5" s="259" t="s">
        <v>1461</v>
      </c>
      <c r="O5" s="263" t="s">
        <v>1462</v>
      </c>
      <c r="P5" s="6" t="s">
        <v>1464</v>
      </c>
      <c r="Q5" s="266" t="s">
        <v>1463</v>
      </c>
      <c r="R5" s="267" t="s">
        <v>1465</v>
      </c>
    </row>
    <row r="6" spans="1:19" x14ac:dyDescent="0.25">
      <c r="A6" s="35">
        <v>4</v>
      </c>
      <c r="B6" s="11" t="s">
        <v>45</v>
      </c>
      <c r="C6" s="30">
        <v>411</v>
      </c>
      <c r="D6" s="40" t="s">
        <v>55</v>
      </c>
      <c r="E6" s="32">
        <v>11722</v>
      </c>
      <c r="F6" s="42">
        <f t="shared" ref="F6:F69" si="0">E6/I6</f>
        <v>0.64470355296447035</v>
      </c>
      <c r="G6" s="32">
        <v>12243</v>
      </c>
      <c r="H6" s="42">
        <f t="shared" ref="H6:H69" si="1">G6/I6</f>
        <v>0.67335826641733587</v>
      </c>
      <c r="I6" s="32">
        <f>G7+E6</f>
        <v>18182</v>
      </c>
      <c r="J6" s="255">
        <v>36150900</v>
      </c>
      <c r="K6" s="253">
        <f t="shared" ref="K6:K37" si="2">J6/10000</f>
        <v>3615.09</v>
      </c>
      <c r="L6" s="253">
        <v>13098.329</v>
      </c>
      <c r="M6" s="253">
        <f t="shared" ref="M6:M37" si="3">L6-K6</f>
        <v>9483.2389999999996</v>
      </c>
      <c r="N6" s="260">
        <f t="shared" ref="N6:N37" si="4">K6*100/L6</f>
        <v>27.59962740285421</v>
      </c>
      <c r="O6" s="262">
        <f t="shared" ref="O6:O69" si="5">K6/I6</f>
        <v>0.19882796172038281</v>
      </c>
      <c r="P6" s="269">
        <v>0.8</v>
      </c>
      <c r="Q6" s="271">
        <v>0.2</v>
      </c>
      <c r="R6" s="272">
        <f>(Q6+P6)/2</f>
        <v>0.5</v>
      </c>
      <c r="S6" s="270"/>
    </row>
    <row r="7" spans="1:19" x14ac:dyDescent="0.25">
      <c r="A7" s="39">
        <v>22</v>
      </c>
      <c r="B7" s="11" t="s">
        <v>320</v>
      </c>
      <c r="C7" s="31">
        <v>2204</v>
      </c>
      <c r="D7" s="40" t="s">
        <v>322</v>
      </c>
      <c r="E7" s="32">
        <v>8415</v>
      </c>
      <c r="F7" s="42">
        <f t="shared" si="0"/>
        <v>0.56571428571428573</v>
      </c>
      <c r="G7" s="32">
        <v>6460</v>
      </c>
      <c r="H7" s="42">
        <f t="shared" si="1"/>
        <v>0.43428571428571427</v>
      </c>
      <c r="I7" s="32">
        <f t="shared" ref="I7:I38" si="6">G7+E7</f>
        <v>14875</v>
      </c>
      <c r="J7" s="255">
        <v>2602300</v>
      </c>
      <c r="K7" s="253">
        <f t="shared" si="2"/>
        <v>260.23</v>
      </c>
      <c r="L7" s="253">
        <v>23926.769</v>
      </c>
      <c r="M7" s="253">
        <f t="shared" si="3"/>
        <v>23666.539000000001</v>
      </c>
      <c r="N7" s="260">
        <f t="shared" si="4"/>
        <v>1.0876102828593364</v>
      </c>
      <c r="O7" s="262">
        <f t="shared" si="5"/>
        <v>1.7494453781512605E-2</v>
      </c>
      <c r="P7" s="269">
        <v>0.8</v>
      </c>
      <c r="Q7" s="271">
        <v>6.6699999999999995E-2</v>
      </c>
      <c r="R7" s="272">
        <f>(Q7+P7)/2</f>
        <v>0.43335000000000001</v>
      </c>
    </row>
    <row r="8" spans="1:19" x14ac:dyDescent="0.25">
      <c r="A8" s="39">
        <v>13</v>
      </c>
      <c r="B8" s="11" t="s">
        <v>196</v>
      </c>
      <c r="C8" s="31">
        <v>1327</v>
      </c>
      <c r="D8" s="40" t="s">
        <v>220</v>
      </c>
      <c r="E8" s="32">
        <v>24532</v>
      </c>
      <c r="F8" s="42">
        <f t="shared" si="0"/>
        <v>0.4257253921976954</v>
      </c>
      <c r="G8" s="32">
        <v>33092</v>
      </c>
      <c r="H8" s="42">
        <f t="shared" si="1"/>
        <v>0.57427460780230455</v>
      </c>
      <c r="I8" s="32">
        <f t="shared" si="6"/>
        <v>57624</v>
      </c>
      <c r="J8" s="255">
        <v>46989000</v>
      </c>
      <c r="K8" s="253">
        <f t="shared" si="2"/>
        <v>4698.8999999999996</v>
      </c>
      <c r="L8" s="253">
        <v>24781.736000000001</v>
      </c>
      <c r="M8" s="253">
        <f t="shared" si="3"/>
        <v>20082.836000000003</v>
      </c>
      <c r="N8" s="260">
        <f t="shared" si="4"/>
        <v>18.961141382508469</v>
      </c>
      <c r="O8" s="262">
        <f t="shared" si="5"/>
        <v>8.1544148271553513E-2</v>
      </c>
      <c r="P8" s="291"/>
      <c r="Q8" s="293"/>
      <c r="R8" s="272" t="s">
        <v>1493</v>
      </c>
    </row>
    <row r="9" spans="1:19" x14ac:dyDescent="0.25">
      <c r="A9" s="35">
        <v>9</v>
      </c>
      <c r="B9" s="11" t="s">
        <v>115</v>
      </c>
      <c r="C9" s="30">
        <v>913</v>
      </c>
      <c r="D9" s="40" t="s">
        <v>127</v>
      </c>
      <c r="E9" s="32">
        <v>8633</v>
      </c>
      <c r="F9" s="42">
        <f t="shared" si="0"/>
        <v>0.44106677566034846</v>
      </c>
      <c r="G9" s="32">
        <v>10940</v>
      </c>
      <c r="H9" s="42">
        <f t="shared" si="1"/>
        <v>0.55893322433965154</v>
      </c>
      <c r="I9" s="32">
        <f t="shared" si="6"/>
        <v>19573</v>
      </c>
      <c r="J9" s="255">
        <v>4154650</v>
      </c>
      <c r="K9" s="253">
        <f t="shared" si="2"/>
        <v>415.46499999999997</v>
      </c>
      <c r="L9" s="253">
        <v>1254.902</v>
      </c>
      <c r="M9" s="253">
        <f t="shared" si="3"/>
        <v>839.43700000000013</v>
      </c>
      <c r="N9" s="260">
        <f t="shared" si="4"/>
        <v>33.107366152894805</v>
      </c>
      <c r="O9" s="262">
        <f t="shared" si="5"/>
        <v>2.1226434373882389E-2</v>
      </c>
      <c r="P9" s="269">
        <v>0.5</v>
      </c>
      <c r="Q9" s="271">
        <v>0</v>
      </c>
      <c r="R9" s="272">
        <f t="shared" ref="R9:R40" si="7">(Q9+P9)/2</f>
        <v>0.25</v>
      </c>
    </row>
    <row r="10" spans="1:19" x14ac:dyDescent="0.25">
      <c r="A10" s="35">
        <v>3</v>
      </c>
      <c r="B10" s="11" t="s">
        <v>28</v>
      </c>
      <c r="C10" s="30">
        <v>314</v>
      </c>
      <c r="D10" s="40" t="s">
        <v>42</v>
      </c>
      <c r="E10" s="32">
        <v>16261</v>
      </c>
      <c r="F10" s="42">
        <f t="shared" si="0"/>
        <v>0.50089329719073439</v>
      </c>
      <c r="G10" s="32">
        <v>16203</v>
      </c>
      <c r="H10" s="42">
        <f t="shared" si="1"/>
        <v>0.49910670280926567</v>
      </c>
      <c r="I10" s="32">
        <f t="shared" si="6"/>
        <v>32464</v>
      </c>
      <c r="J10" s="255">
        <v>29359150</v>
      </c>
      <c r="K10" s="253">
        <f t="shared" si="2"/>
        <v>2935.915</v>
      </c>
      <c r="L10" s="253">
        <v>9014.9650000000001</v>
      </c>
      <c r="M10" s="253">
        <f t="shared" si="3"/>
        <v>6079.05</v>
      </c>
      <c r="N10" s="260">
        <f t="shared" si="4"/>
        <v>32.567125884570821</v>
      </c>
      <c r="O10" s="262">
        <f t="shared" si="5"/>
        <v>9.0436021439132583E-2</v>
      </c>
      <c r="P10" s="269">
        <v>0.45</v>
      </c>
      <c r="Q10" s="271">
        <v>6.6699999999999995E-2</v>
      </c>
      <c r="R10" s="272">
        <f t="shared" si="7"/>
        <v>0.25835000000000002</v>
      </c>
    </row>
    <row r="11" spans="1:19" x14ac:dyDescent="0.25">
      <c r="A11" s="31">
        <v>1</v>
      </c>
      <c r="B11" s="274" t="s">
        <v>2</v>
      </c>
      <c r="C11" s="30">
        <v>114</v>
      </c>
      <c r="D11" s="19" t="s">
        <v>15</v>
      </c>
      <c r="E11" s="32">
        <v>58998</v>
      </c>
      <c r="F11" s="42">
        <f t="shared" si="0"/>
        <v>0.49266406687097608</v>
      </c>
      <c r="G11" s="32">
        <v>60755</v>
      </c>
      <c r="H11" s="42">
        <f t="shared" si="1"/>
        <v>0.50733593312902392</v>
      </c>
      <c r="I11" s="32">
        <f t="shared" si="6"/>
        <v>119753</v>
      </c>
      <c r="J11" s="255">
        <v>15213200</v>
      </c>
      <c r="K11" s="253">
        <f t="shared" si="2"/>
        <v>1521.32</v>
      </c>
      <c r="L11" s="253">
        <v>10096.312</v>
      </c>
      <c r="M11" s="253">
        <f t="shared" si="3"/>
        <v>8574.9920000000002</v>
      </c>
      <c r="N11" s="260">
        <f t="shared" si="4"/>
        <v>15.068076343124103</v>
      </c>
      <c r="O11" s="262">
        <f t="shared" si="5"/>
        <v>1.270381535326881E-2</v>
      </c>
      <c r="P11" s="269">
        <v>0.8</v>
      </c>
      <c r="Q11" s="271">
        <v>0.26669999999999999</v>
      </c>
      <c r="R11" s="272">
        <f t="shared" si="7"/>
        <v>0.53334999999999999</v>
      </c>
    </row>
    <row r="12" spans="1:19" x14ac:dyDescent="0.25">
      <c r="A12" s="35">
        <v>3</v>
      </c>
      <c r="B12" s="11" t="s">
        <v>28</v>
      </c>
      <c r="C12" s="30">
        <v>301</v>
      </c>
      <c r="D12" s="40" t="s">
        <v>29</v>
      </c>
      <c r="E12" s="32">
        <v>22564</v>
      </c>
      <c r="F12" s="42">
        <f t="shared" si="0"/>
        <v>0.4868071886259196</v>
      </c>
      <c r="G12" s="32">
        <v>23787</v>
      </c>
      <c r="H12" s="42">
        <f t="shared" si="1"/>
        <v>0.51319281137408035</v>
      </c>
      <c r="I12" s="32">
        <f t="shared" si="6"/>
        <v>46351</v>
      </c>
      <c r="J12" s="255">
        <v>18203125</v>
      </c>
      <c r="K12" s="253">
        <f t="shared" si="2"/>
        <v>1820.3125</v>
      </c>
      <c r="L12" s="253">
        <v>6893.625</v>
      </c>
      <c r="M12" s="253">
        <f t="shared" si="3"/>
        <v>5073.3125</v>
      </c>
      <c r="N12" s="260">
        <f t="shared" si="4"/>
        <v>26.405737184717765</v>
      </c>
      <c r="O12" s="262">
        <f t="shared" si="5"/>
        <v>3.9272345796207205E-2</v>
      </c>
      <c r="P12" s="269">
        <v>0.35</v>
      </c>
      <c r="Q12" s="271">
        <v>1</v>
      </c>
      <c r="R12" s="272">
        <f t="shared" si="7"/>
        <v>0.67500000000000004</v>
      </c>
    </row>
    <row r="13" spans="1:19" x14ac:dyDescent="0.25">
      <c r="A13" s="39">
        <v>22</v>
      </c>
      <c r="B13" s="11" t="s">
        <v>320</v>
      </c>
      <c r="C13" s="31">
        <v>2205</v>
      </c>
      <c r="D13" s="40" t="s">
        <v>323</v>
      </c>
      <c r="E13" s="32">
        <v>22749</v>
      </c>
      <c r="F13" s="42">
        <f t="shared" si="0"/>
        <v>0.54168154868204876</v>
      </c>
      <c r="G13" s="32">
        <v>19248</v>
      </c>
      <c r="H13" s="42">
        <f t="shared" si="1"/>
        <v>0.45831845131795129</v>
      </c>
      <c r="I13" s="32">
        <f t="shared" si="6"/>
        <v>41997</v>
      </c>
      <c r="J13" s="255">
        <v>529500</v>
      </c>
      <c r="K13" s="253">
        <f t="shared" si="2"/>
        <v>52.95</v>
      </c>
      <c r="L13" s="253">
        <v>50396.97</v>
      </c>
      <c r="M13" s="253">
        <f t="shared" si="3"/>
        <v>50344.020000000004</v>
      </c>
      <c r="N13" s="260">
        <f t="shared" si="4"/>
        <v>0.105065840267778</v>
      </c>
      <c r="O13" s="262">
        <f t="shared" si="5"/>
        <v>1.2608043431673692E-3</v>
      </c>
      <c r="P13" s="269">
        <v>0.65</v>
      </c>
      <c r="Q13" s="271">
        <v>6.6699999999999995E-2</v>
      </c>
      <c r="R13" s="272">
        <f t="shared" si="7"/>
        <v>0.35835</v>
      </c>
    </row>
    <row r="14" spans="1:19" x14ac:dyDescent="0.25">
      <c r="A14" s="39">
        <v>22</v>
      </c>
      <c r="B14" s="11" t="s">
        <v>320</v>
      </c>
      <c r="C14" s="31">
        <v>2207</v>
      </c>
      <c r="D14" s="40" t="s">
        <v>325</v>
      </c>
      <c r="E14" s="32">
        <v>7812</v>
      </c>
      <c r="F14" s="42">
        <f t="shared" si="0"/>
        <v>0.4878840869347989</v>
      </c>
      <c r="G14" s="32">
        <v>8200</v>
      </c>
      <c r="H14" s="42">
        <f t="shared" si="1"/>
        <v>0.5121159130652011</v>
      </c>
      <c r="I14" s="32">
        <f t="shared" si="6"/>
        <v>16012</v>
      </c>
      <c r="J14" s="255">
        <v>79850</v>
      </c>
      <c r="K14" s="253">
        <f t="shared" si="2"/>
        <v>7.9850000000000003</v>
      </c>
      <c r="L14" s="253">
        <v>8576.6049999999996</v>
      </c>
      <c r="M14" s="253">
        <f t="shared" si="3"/>
        <v>8568.619999999999</v>
      </c>
      <c r="N14" s="260">
        <f t="shared" si="4"/>
        <v>9.310210741896123E-2</v>
      </c>
      <c r="O14" s="262">
        <f t="shared" si="5"/>
        <v>4.9868848363727211E-4</v>
      </c>
      <c r="P14" s="269">
        <v>0.8</v>
      </c>
      <c r="Q14" s="271">
        <v>0.26669999999999999</v>
      </c>
      <c r="R14" s="272">
        <f t="shared" si="7"/>
        <v>0.53334999999999999</v>
      </c>
    </row>
    <row r="15" spans="1:19" x14ac:dyDescent="0.25">
      <c r="A15" s="39">
        <v>12</v>
      </c>
      <c r="B15" s="11" t="s">
        <v>169</v>
      </c>
      <c r="C15" s="31">
        <v>1217</v>
      </c>
      <c r="D15" s="40" t="s">
        <v>184</v>
      </c>
      <c r="E15" s="32">
        <v>22032</v>
      </c>
      <c r="F15" s="42">
        <f t="shared" si="0"/>
        <v>0.51879061881887534</v>
      </c>
      <c r="G15" s="32">
        <v>20436</v>
      </c>
      <c r="H15" s="42">
        <f t="shared" si="1"/>
        <v>0.48120938118112461</v>
      </c>
      <c r="I15" s="32">
        <f t="shared" si="6"/>
        <v>42468</v>
      </c>
      <c r="J15" s="255">
        <v>2100350</v>
      </c>
      <c r="K15" s="253">
        <f t="shared" si="2"/>
        <v>210.035</v>
      </c>
      <c r="L15" s="253">
        <v>11865.816999999999</v>
      </c>
      <c r="M15" s="253">
        <f t="shared" si="3"/>
        <v>11655.781999999999</v>
      </c>
      <c r="N15" s="260">
        <f t="shared" si="4"/>
        <v>1.770084605215132</v>
      </c>
      <c r="O15" s="262">
        <f t="shared" si="5"/>
        <v>4.9457238391259302E-3</v>
      </c>
      <c r="P15" s="269">
        <v>1</v>
      </c>
      <c r="Q15" s="271">
        <v>0.26669999999999999</v>
      </c>
      <c r="R15" s="272">
        <f t="shared" si="7"/>
        <v>0.63334999999999997</v>
      </c>
    </row>
    <row r="16" spans="1:19" x14ac:dyDescent="0.25">
      <c r="A16" s="35">
        <v>6</v>
      </c>
      <c r="B16" s="11" t="s">
        <v>73</v>
      </c>
      <c r="C16" s="30">
        <v>602</v>
      </c>
      <c r="D16" s="40" t="s">
        <v>75</v>
      </c>
      <c r="E16" s="32">
        <v>23472</v>
      </c>
      <c r="F16" s="42">
        <f t="shared" si="0"/>
        <v>0.47380851450372435</v>
      </c>
      <c r="G16" s="32">
        <v>26067</v>
      </c>
      <c r="H16" s="42">
        <f t="shared" si="1"/>
        <v>0.5261914854962757</v>
      </c>
      <c r="I16" s="32">
        <f t="shared" si="6"/>
        <v>49539</v>
      </c>
      <c r="J16" s="255">
        <v>2836150</v>
      </c>
      <c r="K16" s="253">
        <f t="shared" si="2"/>
        <v>283.61500000000001</v>
      </c>
      <c r="L16" s="253">
        <v>22467.203000000001</v>
      </c>
      <c r="M16" s="253">
        <f t="shared" si="3"/>
        <v>22183.588</v>
      </c>
      <c r="N16" s="260">
        <f t="shared" si="4"/>
        <v>1.2623511702814096</v>
      </c>
      <c r="O16" s="262">
        <f t="shared" si="5"/>
        <v>5.7250852863400554E-3</v>
      </c>
      <c r="P16" s="269">
        <v>0.8</v>
      </c>
      <c r="Q16" s="271">
        <v>0.26669999999999999</v>
      </c>
      <c r="R16" s="272">
        <f t="shared" si="7"/>
        <v>0.53334999999999999</v>
      </c>
    </row>
    <row r="17" spans="1:18" x14ac:dyDescent="0.25">
      <c r="A17" s="39">
        <v>19</v>
      </c>
      <c r="B17" s="11" t="s">
        <v>292</v>
      </c>
      <c r="C17" s="31">
        <v>1907</v>
      </c>
      <c r="D17" s="40" t="s">
        <v>298</v>
      </c>
      <c r="E17" s="32">
        <v>5807</v>
      </c>
      <c r="F17" s="42">
        <f t="shared" si="0"/>
        <v>0.50285763768617942</v>
      </c>
      <c r="G17" s="32">
        <v>5741</v>
      </c>
      <c r="H17" s="42">
        <f t="shared" si="1"/>
        <v>0.49714236231382058</v>
      </c>
      <c r="I17" s="32">
        <f t="shared" si="6"/>
        <v>11548</v>
      </c>
      <c r="J17" s="264">
        <v>1699225</v>
      </c>
      <c r="K17" s="264">
        <f t="shared" si="2"/>
        <v>169.92250000000001</v>
      </c>
      <c r="L17" s="264">
        <v>13877.145</v>
      </c>
      <c r="M17" s="264">
        <f t="shared" si="3"/>
        <v>13707.2225</v>
      </c>
      <c r="N17" s="265">
        <f t="shared" si="4"/>
        <v>1.2244773690842028</v>
      </c>
      <c r="O17" s="262">
        <f t="shared" si="5"/>
        <v>1.4714452719085558E-2</v>
      </c>
      <c r="P17" s="269">
        <v>0.8</v>
      </c>
      <c r="Q17" s="271">
        <v>0.26669999999999999</v>
      </c>
      <c r="R17" s="272">
        <f t="shared" si="7"/>
        <v>0.53334999999999999</v>
      </c>
    </row>
    <row r="18" spans="1:18" x14ac:dyDescent="0.25">
      <c r="A18" s="35">
        <v>9</v>
      </c>
      <c r="B18" s="11" t="s">
        <v>115</v>
      </c>
      <c r="C18" s="30">
        <v>906</v>
      </c>
      <c r="D18" s="40" t="s">
        <v>120</v>
      </c>
      <c r="E18" s="32">
        <v>13476</v>
      </c>
      <c r="F18" s="42">
        <f t="shared" si="0"/>
        <v>0.47648681139947668</v>
      </c>
      <c r="G18" s="32">
        <v>14806</v>
      </c>
      <c r="H18" s="42">
        <f t="shared" si="1"/>
        <v>0.52351318860052332</v>
      </c>
      <c r="I18" s="32">
        <f t="shared" si="6"/>
        <v>28282</v>
      </c>
      <c r="J18" s="255">
        <v>36126900</v>
      </c>
      <c r="K18" s="253">
        <f t="shared" si="2"/>
        <v>3612.69</v>
      </c>
      <c r="L18" s="253">
        <v>8366.5049999999992</v>
      </c>
      <c r="M18" s="253">
        <f t="shared" si="3"/>
        <v>4753.8149999999987</v>
      </c>
      <c r="N18" s="260">
        <f t="shared" si="4"/>
        <v>43.180396115223743</v>
      </c>
      <c r="O18" s="262">
        <f t="shared" si="5"/>
        <v>0.12773813733116471</v>
      </c>
      <c r="P18" s="269">
        <v>0.65</v>
      </c>
      <c r="Q18" s="271">
        <v>0</v>
      </c>
      <c r="R18" s="272">
        <f t="shared" si="7"/>
        <v>0.32500000000000001</v>
      </c>
    </row>
    <row r="19" spans="1:18" x14ac:dyDescent="0.25">
      <c r="A19" s="35">
        <v>9</v>
      </c>
      <c r="B19" s="11" t="s">
        <v>115</v>
      </c>
      <c r="C19" s="30">
        <v>907</v>
      </c>
      <c r="D19" s="40" t="s">
        <v>121</v>
      </c>
      <c r="E19" s="32">
        <v>4826</v>
      </c>
      <c r="F19" s="42">
        <f t="shared" si="0"/>
        <v>0.4673186791904716</v>
      </c>
      <c r="G19" s="32">
        <v>5501</v>
      </c>
      <c r="H19" s="42">
        <f t="shared" si="1"/>
        <v>0.53268132080952846</v>
      </c>
      <c r="I19" s="32">
        <f t="shared" si="6"/>
        <v>10327</v>
      </c>
      <c r="J19" s="255">
        <v>5327950</v>
      </c>
      <c r="K19" s="253">
        <f t="shared" si="2"/>
        <v>532.79499999999996</v>
      </c>
      <c r="L19" s="253">
        <v>2052.9659999999999</v>
      </c>
      <c r="M19" s="253">
        <f t="shared" si="3"/>
        <v>1520.1709999999998</v>
      </c>
      <c r="N19" s="260">
        <f t="shared" si="4"/>
        <v>25.952451233970752</v>
      </c>
      <c r="O19" s="262">
        <f t="shared" si="5"/>
        <v>5.1592427616926499E-2</v>
      </c>
      <c r="P19" s="269">
        <v>0.5</v>
      </c>
      <c r="Q19" s="271">
        <v>0</v>
      </c>
      <c r="R19" s="272">
        <f t="shared" si="7"/>
        <v>0.25</v>
      </c>
    </row>
    <row r="20" spans="1:18" x14ac:dyDescent="0.25">
      <c r="A20" s="39">
        <v>20</v>
      </c>
      <c r="B20" s="11" t="s">
        <v>302</v>
      </c>
      <c r="C20" s="31">
        <v>2005</v>
      </c>
      <c r="D20" s="40" t="s">
        <v>306</v>
      </c>
      <c r="E20" s="32">
        <v>29569</v>
      </c>
      <c r="F20" s="42">
        <f t="shared" si="0"/>
        <v>0.50074513124470788</v>
      </c>
      <c r="G20" s="32">
        <v>29481</v>
      </c>
      <c r="H20" s="42">
        <f t="shared" si="1"/>
        <v>0.49925486875529212</v>
      </c>
      <c r="I20" s="32">
        <f t="shared" si="6"/>
        <v>59050</v>
      </c>
      <c r="J20" s="255">
        <v>38052050</v>
      </c>
      <c r="K20" s="253">
        <f t="shared" si="2"/>
        <v>3805.2049999999999</v>
      </c>
      <c r="L20" s="253">
        <v>23119.524000000001</v>
      </c>
      <c r="M20" s="253">
        <f t="shared" si="3"/>
        <v>19314.319000000003</v>
      </c>
      <c r="N20" s="260">
        <f t="shared" si="4"/>
        <v>16.458837993377372</v>
      </c>
      <c r="O20" s="262">
        <f t="shared" si="5"/>
        <v>6.444038950042337E-2</v>
      </c>
      <c r="P20" s="269">
        <v>0.65</v>
      </c>
      <c r="Q20" s="271">
        <v>0.56669999999999998</v>
      </c>
      <c r="R20" s="272">
        <f t="shared" si="7"/>
        <v>0.60834999999999995</v>
      </c>
    </row>
    <row r="21" spans="1:18" x14ac:dyDescent="0.25">
      <c r="A21" s="39">
        <v>14</v>
      </c>
      <c r="B21" s="11" t="s">
        <v>226</v>
      </c>
      <c r="C21" s="31">
        <v>1418</v>
      </c>
      <c r="D21" s="40" t="s">
        <v>244</v>
      </c>
      <c r="E21" s="32">
        <v>6233</v>
      </c>
      <c r="F21" s="42">
        <f t="shared" si="0"/>
        <v>0.45347399054201526</v>
      </c>
      <c r="G21" s="32">
        <v>7512</v>
      </c>
      <c r="H21" s="42">
        <f t="shared" si="1"/>
        <v>0.54652600945798469</v>
      </c>
      <c r="I21" s="32">
        <f t="shared" si="6"/>
        <v>13745</v>
      </c>
      <c r="J21" s="255">
        <v>14241150</v>
      </c>
      <c r="K21" s="253">
        <f t="shared" si="2"/>
        <v>1424.115</v>
      </c>
      <c r="L21" s="253">
        <v>10214.564</v>
      </c>
      <c r="M21" s="253">
        <f t="shared" si="3"/>
        <v>8790.4490000000005</v>
      </c>
      <c r="N21" s="260">
        <f t="shared" si="4"/>
        <v>13.942004768877066</v>
      </c>
      <c r="O21" s="262">
        <f t="shared" si="5"/>
        <v>0.1036096762459076</v>
      </c>
      <c r="P21" s="269">
        <v>0.3</v>
      </c>
      <c r="Q21" s="271">
        <v>6.6699999999999995E-2</v>
      </c>
      <c r="R21" s="272">
        <f t="shared" si="7"/>
        <v>0.18334999999999999</v>
      </c>
    </row>
    <row r="22" spans="1:18" x14ac:dyDescent="0.25">
      <c r="A22" s="35">
        <v>9</v>
      </c>
      <c r="B22" s="11" t="s">
        <v>115</v>
      </c>
      <c r="C22" s="30">
        <v>914</v>
      </c>
      <c r="D22" s="40" t="s">
        <v>128</v>
      </c>
      <c r="E22" s="32">
        <v>24593</v>
      </c>
      <c r="F22" s="42">
        <f t="shared" si="0"/>
        <v>0.52029957475617239</v>
      </c>
      <c r="G22" s="32">
        <v>22674</v>
      </c>
      <c r="H22" s="42">
        <f t="shared" si="1"/>
        <v>0.47970042524382761</v>
      </c>
      <c r="I22" s="32">
        <f t="shared" si="6"/>
        <v>47267</v>
      </c>
      <c r="J22" s="255">
        <v>20087500</v>
      </c>
      <c r="K22" s="253">
        <f t="shared" si="2"/>
        <v>2008.75</v>
      </c>
      <c r="L22" s="253">
        <v>4973.835</v>
      </c>
      <c r="M22" s="253">
        <f t="shared" si="3"/>
        <v>2965.085</v>
      </c>
      <c r="N22" s="260">
        <f t="shared" si="4"/>
        <v>40.386341726253484</v>
      </c>
      <c r="O22" s="262">
        <f t="shared" si="5"/>
        <v>4.2497937250089914E-2</v>
      </c>
      <c r="P22" s="269">
        <v>0.65</v>
      </c>
      <c r="Q22" s="271">
        <v>0</v>
      </c>
      <c r="R22" s="272">
        <f t="shared" si="7"/>
        <v>0.32500000000000001</v>
      </c>
    </row>
    <row r="23" spans="1:18" x14ac:dyDescent="0.25">
      <c r="A23" s="35">
        <v>6</v>
      </c>
      <c r="B23" s="11" t="s">
        <v>73</v>
      </c>
      <c r="C23" s="30">
        <v>604</v>
      </c>
      <c r="D23" s="40" t="s">
        <v>77</v>
      </c>
      <c r="E23" s="32">
        <v>12368</v>
      </c>
      <c r="F23" s="42">
        <f t="shared" si="0"/>
        <v>0.4762784966112138</v>
      </c>
      <c r="G23" s="32">
        <v>13600</v>
      </c>
      <c r="H23" s="42">
        <f t="shared" si="1"/>
        <v>0.5237215033887862</v>
      </c>
      <c r="I23" s="32">
        <f t="shared" si="6"/>
        <v>25968</v>
      </c>
      <c r="J23" s="255">
        <v>26916825</v>
      </c>
      <c r="K23" s="253">
        <f t="shared" si="2"/>
        <v>2691.6824999999999</v>
      </c>
      <c r="L23" s="253">
        <v>20471.137999999999</v>
      </c>
      <c r="M23" s="253">
        <f t="shared" si="3"/>
        <v>17779.4555</v>
      </c>
      <c r="N23" s="260">
        <f t="shared" si="4"/>
        <v>13.148670581967647</v>
      </c>
      <c r="O23" s="262">
        <f t="shared" si="5"/>
        <v>0.10365382393715342</v>
      </c>
      <c r="P23" s="269">
        <v>0.8</v>
      </c>
      <c r="Q23" s="271">
        <v>0.2</v>
      </c>
      <c r="R23" s="272">
        <f t="shared" si="7"/>
        <v>0.5</v>
      </c>
    </row>
    <row r="24" spans="1:18" x14ac:dyDescent="0.25">
      <c r="A24" s="39">
        <v>12</v>
      </c>
      <c r="B24" s="11" t="s">
        <v>169</v>
      </c>
      <c r="C24" s="31">
        <v>1216</v>
      </c>
      <c r="D24" s="40" t="s">
        <v>183</v>
      </c>
      <c r="E24" s="32">
        <v>20720</v>
      </c>
      <c r="F24" s="42">
        <f t="shared" si="0"/>
        <v>0.5305202785743548</v>
      </c>
      <c r="G24" s="32">
        <v>18336</v>
      </c>
      <c r="H24" s="42">
        <f t="shared" si="1"/>
        <v>0.4694797214256452</v>
      </c>
      <c r="I24" s="32">
        <f t="shared" si="6"/>
        <v>39056</v>
      </c>
      <c r="J24" s="255">
        <v>10123650</v>
      </c>
      <c r="K24" s="253">
        <f t="shared" si="2"/>
        <v>1012.365</v>
      </c>
      <c r="L24" s="253">
        <v>8140.6469999999999</v>
      </c>
      <c r="M24" s="253">
        <f t="shared" si="3"/>
        <v>7128.2820000000002</v>
      </c>
      <c r="N24" s="260">
        <f t="shared" si="4"/>
        <v>12.435928004248311</v>
      </c>
      <c r="O24" s="262">
        <f t="shared" si="5"/>
        <v>2.592085723064318E-2</v>
      </c>
      <c r="P24" s="269">
        <v>0.6</v>
      </c>
      <c r="Q24" s="271">
        <v>6.6699999999999995E-2</v>
      </c>
      <c r="R24" s="272">
        <f t="shared" si="7"/>
        <v>0.33334999999999998</v>
      </c>
    </row>
    <row r="25" spans="1:18" x14ac:dyDescent="0.25">
      <c r="A25" s="39">
        <v>16</v>
      </c>
      <c r="B25" s="11" t="s">
        <v>257</v>
      </c>
      <c r="C25" s="31">
        <v>1614</v>
      </c>
      <c r="D25" s="40" t="s">
        <v>271</v>
      </c>
      <c r="E25" s="32">
        <v>14654</v>
      </c>
      <c r="F25" s="42">
        <f t="shared" si="0"/>
        <v>0.48690855927698035</v>
      </c>
      <c r="G25" s="32">
        <v>15442</v>
      </c>
      <c r="H25" s="42">
        <f t="shared" si="1"/>
        <v>0.51309144072301971</v>
      </c>
      <c r="I25" s="32">
        <f t="shared" si="6"/>
        <v>30096</v>
      </c>
      <c r="J25" s="255">
        <v>217078725</v>
      </c>
      <c r="K25" s="253">
        <f t="shared" si="2"/>
        <v>21707.872500000001</v>
      </c>
      <c r="L25" s="253">
        <v>46065.817000000003</v>
      </c>
      <c r="M25" s="253">
        <f t="shared" si="3"/>
        <v>24357.944500000001</v>
      </c>
      <c r="N25" s="260">
        <f t="shared" si="4"/>
        <v>47.123602518544281</v>
      </c>
      <c r="O25" s="262">
        <f t="shared" si="5"/>
        <v>0.72128762958532699</v>
      </c>
      <c r="P25" s="269">
        <v>1</v>
      </c>
      <c r="Q25" s="271">
        <v>0.26669999999999999</v>
      </c>
      <c r="R25" s="272">
        <f t="shared" si="7"/>
        <v>0.63334999999999997</v>
      </c>
    </row>
    <row r="26" spans="1:18" x14ac:dyDescent="0.25">
      <c r="A26" s="39">
        <v>14</v>
      </c>
      <c r="B26" s="11" t="s">
        <v>226</v>
      </c>
      <c r="C26" s="31">
        <v>1405</v>
      </c>
      <c r="D26" s="40" t="s">
        <v>231</v>
      </c>
      <c r="E26" s="32">
        <v>32461</v>
      </c>
      <c r="F26" s="42">
        <f t="shared" si="0"/>
        <v>0.51767801610716846</v>
      </c>
      <c r="G26" s="32">
        <v>30244</v>
      </c>
      <c r="H26" s="42">
        <f t="shared" si="1"/>
        <v>0.48232198389283149</v>
      </c>
      <c r="I26" s="32">
        <f t="shared" si="6"/>
        <v>62705</v>
      </c>
      <c r="J26" s="255">
        <v>276822625</v>
      </c>
      <c r="K26" s="253">
        <f t="shared" si="2"/>
        <v>27682.262500000001</v>
      </c>
      <c r="L26" s="253">
        <v>52583.228000000003</v>
      </c>
      <c r="M26" s="253">
        <f t="shared" si="3"/>
        <v>24900.965500000002</v>
      </c>
      <c r="N26" s="260">
        <f t="shared" si="4"/>
        <v>52.644661716089395</v>
      </c>
      <c r="O26" s="262">
        <f t="shared" si="5"/>
        <v>0.4414681843553146</v>
      </c>
      <c r="P26" s="269">
        <v>0.2</v>
      </c>
      <c r="Q26" s="271">
        <v>0.2</v>
      </c>
      <c r="R26" s="272">
        <f t="shared" si="7"/>
        <v>0.2</v>
      </c>
    </row>
    <row r="27" spans="1:18" x14ac:dyDescent="0.25">
      <c r="A27" s="39">
        <v>11</v>
      </c>
      <c r="B27" s="11" t="s">
        <v>160</v>
      </c>
      <c r="C27" s="31">
        <v>1107</v>
      </c>
      <c r="D27" s="40" t="s">
        <v>166</v>
      </c>
      <c r="E27" s="32">
        <v>19792</v>
      </c>
      <c r="F27" s="42">
        <f t="shared" si="0"/>
        <v>0.49850137269223987</v>
      </c>
      <c r="G27" s="32">
        <v>19911</v>
      </c>
      <c r="H27" s="42">
        <f t="shared" si="1"/>
        <v>0.50149862730776007</v>
      </c>
      <c r="I27" s="32">
        <f t="shared" si="6"/>
        <v>39703</v>
      </c>
      <c r="J27" s="255">
        <v>20293125</v>
      </c>
      <c r="K27" s="253">
        <f t="shared" si="2"/>
        <v>2029.3125</v>
      </c>
      <c r="L27" s="253">
        <v>32793.438999999998</v>
      </c>
      <c r="M27" s="253">
        <f t="shared" si="3"/>
        <v>30764.126499999998</v>
      </c>
      <c r="N27" s="260">
        <f t="shared" si="4"/>
        <v>6.1881661755572512</v>
      </c>
      <c r="O27" s="262">
        <f t="shared" si="5"/>
        <v>5.1112321487041285E-2</v>
      </c>
      <c r="P27" s="269">
        <v>1</v>
      </c>
      <c r="Q27" s="271">
        <v>0.66669999999999996</v>
      </c>
      <c r="R27" s="272">
        <f t="shared" si="7"/>
        <v>0.83335000000000004</v>
      </c>
    </row>
    <row r="28" spans="1:18" x14ac:dyDescent="0.25">
      <c r="A28" s="39">
        <v>13</v>
      </c>
      <c r="B28" s="11" t="s">
        <v>196</v>
      </c>
      <c r="C28" s="31">
        <v>1302</v>
      </c>
      <c r="D28" s="40" t="s">
        <v>197</v>
      </c>
      <c r="E28" s="32">
        <v>51188</v>
      </c>
      <c r="F28" s="42">
        <f t="shared" si="0"/>
        <v>0.48910249672740475</v>
      </c>
      <c r="G28" s="32">
        <v>53469</v>
      </c>
      <c r="H28" s="42">
        <f t="shared" si="1"/>
        <v>0.5108975032725952</v>
      </c>
      <c r="I28" s="32">
        <f t="shared" si="6"/>
        <v>104657</v>
      </c>
      <c r="J28" s="255">
        <v>139675175</v>
      </c>
      <c r="K28" s="253">
        <f t="shared" si="2"/>
        <v>13967.5175</v>
      </c>
      <c r="L28" s="253">
        <v>54324.89</v>
      </c>
      <c r="M28" s="253">
        <f t="shared" si="3"/>
        <v>40357.372499999998</v>
      </c>
      <c r="N28" s="260">
        <f t="shared" si="4"/>
        <v>25.711082894047276</v>
      </c>
      <c r="O28" s="262">
        <f t="shared" si="5"/>
        <v>0.13345994534527075</v>
      </c>
      <c r="P28" s="269">
        <v>0.8</v>
      </c>
      <c r="Q28" s="271">
        <v>0.2</v>
      </c>
      <c r="R28" s="272">
        <f t="shared" si="7"/>
        <v>0.5</v>
      </c>
    </row>
    <row r="29" spans="1:18" x14ac:dyDescent="0.25">
      <c r="A29" s="39">
        <v>10</v>
      </c>
      <c r="B29" s="11" t="s">
        <v>139</v>
      </c>
      <c r="C29" s="31">
        <v>1013</v>
      </c>
      <c r="D29" s="40" t="s">
        <v>152</v>
      </c>
      <c r="E29" s="32">
        <v>27251</v>
      </c>
      <c r="F29" s="42">
        <f t="shared" si="0"/>
        <v>0.49418783889160911</v>
      </c>
      <c r="G29" s="32">
        <v>27892</v>
      </c>
      <c r="H29" s="42">
        <f t="shared" si="1"/>
        <v>0.50581216110839089</v>
      </c>
      <c r="I29" s="32">
        <f t="shared" si="6"/>
        <v>55143</v>
      </c>
      <c r="J29" s="255">
        <v>53892550</v>
      </c>
      <c r="K29" s="253">
        <f t="shared" si="2"/>
        <v>5389.2550000000001</v>
      </c>
      <c r="L29" s="253">
        <v>21103.468000000001</v>
      </c>
      <c r="M29" s="253">
        <f t="shared" si="3"/>
        <v>15714.213</v>
      </c>
      <c r="N29" s="260">
        <f t="shared" si="4"/>
        <v>25.537295576253154</v>
      </c>
      <c r="O29" s="262">
        <f t="shared" si="5"/>
        <v>9.7732350434325307E-2</v>
      </c>
      <c r="P29" s="269">
        <v>0.3</v>
      </c>
      <c r="Q29" s="271">
        <v>0</v>
      </c>
      <c r="R29" s="272">
        <f t="shared" si="7"/>
        <v>0.15</v>
      </c>
    </row>
    <row r="30" spans="1:18" x14ac:dyDescent="0.25">
      <c r="A30" s="39">
        <v>14</v>
      </c>
      <c r="B30" s="11" t="s">
        <v>226</v>
      </c>
      <c r="C30" s="31">
        <v>1419</v>
      </c>
      <c r="D30" s="40" t="s">
        <v>245</v>
      </c>
      <c r="E30" s="32">
        <v>19928</v>
      </c>
      <c r="F30" s="42">
        <f t="shared" si="0"/>
        <v>0.49175797058533216</v>
      </c>
      <c r="G30" s="32">
        <v>20596</v>
      </c>
      <c r="H30" s="42">
        <f t="shared" si="1"/>
        <v>0.5082420294146679</v>
      </c>
      <c r="I30" s="32">
        <f t="shared" si="6"/>
        <v>40524</v>
      </c>
      <c r="J30" s="255">
        <v>207420100</v>
      </c>
      <c r="K30" s="253">
        <f t="shared" si="2"/>
        <v>20742.009999999998</v>
      </c>
      <c r="L30" s="253">
        <v>56667.446000000004</v>
      </c>
      <c r="M30" s="253">
        <f t="shared" si="3"/>
        <v>35925.436000000002</v>
      </c>
      <c r="N30" s="260">
        <f t="shared" si="4"/>
        <v>36.603043659317194</v>
      </c>
      <c r="O30" s="262">
        <f t="shared" si="5"/>
        <v>0.51184507945908597</v>
      </c>
      <c r="P30" s="269">
        <v>0.85</v>
      </c>
      <c r="Q30" s="271">
        <v>0.2</v>
      </c>
      <c r="R30" s="272">
        <f t="shared" si="7"/>
        <v>0.52500000000000002</v>
      </c>
    </row>
    <row r="31" spans="1:18" x14ac:dyDescent="0.25">
      <c r="A31" s="39">
        <v>14</v>
      </c>
      <c r="B31" s="11" t="s">
        <v>226</v>
      </c>
      <c r="C31" s="31">
        <v>1402</v>
      </c>
      <c r="D31" s="40" t="s">
        <v>228</v>
      </c>
      <c r="E31" s="32">
        <v>13941</v>
      </c>
      <c r="F31" s="42">
        <f t="shared" si="0"/>
        <v>0.45488954873233922</v>
      </c>
      <c r="G31" s="32">
        <v>16706</v>
      </c>
      <c r="H31" s="42">
        <f t="shared" si="1"/>
        <v>0.54511045126766078</v>
      </c>
      <c r="I31" s="32">
        <f t="shared" si="6"/>
        <v>30647</v>
      </c>
      <c r="J31" s="255">
        <v>50842600</v>
      </c>
      <c r="K31" s="253">
        <f t="shared" si="2"/>
        <v>5084.26</v>
      </c>
      <c r="L31" s="253">
        <v>11582.245000000001</v>
      </c>
      <c r="M31" s="253">
        <f t="shared" si="3"/>
        <v>6497.9850000000006</v>
      </c>
      <c r="N31" s="260">
        <f t="shared" si="4"/>
        <v>43.897016511047724</v>
      </c>
      <c r="O31" s="262">
        <f t="shared" si="5"/>
        <v>0.16589747773028357</v>
      </c>
      <c r="P31" s="269">
        <v>0.3</v>
      </c>
      <c r="Q31" s="271">
        <v>6.6699999999999995E-2</v>
      </c>
      <c r="R31" s="272">
        <f t="shared" si="7"/>
        <v>0.18334999999999999</v>
      </c>
    </row>
    <row r="32" spans="1:18" x14ac:dyDescent="0.25">
      <c r="A32" s="35">
        <v>4</v>
      </c>
      <c r="B32" s="11" t="s">
        <v>45</v>
      </c>
      <c r="C32" s="30">
        <v>401</v>
      </c>
      <c r="D32" s="40" t="s">
        <v>45</v>
      </c>
      <c r="E32" s="32">
        <v>73688</v>
      </c>
      <c r="F32" s="42">
        <f t="shared" si="0"/>
        <v>0.50165771432850659</v>
      </c>
      <c r="G32" s="32">
        <v>73201</v>
      </c>
      <c r="H32" s="42">
        <f t="shared" si="1"/>
        <v>0.49834228567149347</v>
      </c>
      <c r="I32" s="32">
        <f t="shared" si="6"/>
        <v>146889</v>
      </c>
      <c r="J32" s="255">
        <v>16630075</v>
      </c>
      <c r="K32" s="253">
        <f t="shared" si="2"/>
        <v>1663.0074999999999</v>
      </c>
      <c r="L32" s="253">
        <v>4909.1949999999997</v>
      </c>
      <c r="M32" s="253">
        <f t="shared" si="3"/>
        <v>3246.1875</v>
      </c>
      <c r="N32" s="260">
        <f t="shared" si="4"/>
        <v>33.87536042059849</v>
      </c>
      <c r="O32" s="262">
        <f t="shared" si="5"/>
        <v>1.1321525097182225E-2</v>
      </c>
      <c r="P32" s="269">
        <v>0.65</v>
      </c>
      <c r="Q32" s="271">
        <v>0.38669999999999999</v>
      </c>
      <c r="R32" s="272">
        <f t="shared" si="7"/>
        <v>0.51834999999999998</v>
      </c>
    </row>
    <row r="33" spans="1:18" x14ac:dyDescent="0.25">
      <c r="A33" s="31">
        <v>1</v>
      </c>
      <c r="B33" s="274" t="s">
        <v>2</v>
      </c>
      <c r="C33" s="30">
        <v>106</v>
      </c>
      <c r="D33" s="19" t="s">
        <v>7</v>
      </c>
      <c r="E33" s="32">
        <v>67719</v>
      </c>
      <c r="F33" s="42">
        <f t="shared" si="0"/>
        <v>0.49354274469790832</v>
      </c>
      <c r="G33" s="32">
        <v>69491</v>
      </c>
      <c r="H33" s="42">
        <f t="shared" si="1"/>
        <v>0.50645725530209174</v>
      </c>
      <c r="I33" s="32">
        <f t="shared" si="6"/>
        <v>137210</v>
      </c>
      <c r="J33" s="255">
        <v>21222175</v>
      </c>
      <c r="K33" s="253">
        <f t="shared" si="2"/>
        <v>2122.2175000000002</v>
      </c>
      <c r="L33" s="253">
        <v>6705.4120000000003</v>
      </c>
      <c r="M33" s="253">
        <f t="shared" si="3"/>
        <v>4583.1944999999996</v>
      </c>
      <c r="N33" s="260">
        <f t="shared" si="4"/>
        <v>31.649322964793217</v>
      </c>
      <c r="O33" s="262">
        <f t="shared" si="5"/>
        <v>1.5466930252897021E-2</v>
      </c>
      <c r="P33" s="269">
        <v>0.65</v>
      </c>
      <c r="Q33" s="271">
        <v>6.6699999999999995E-2</v>
      </c>
      <c r="R33" s="272">
        <f t="shared" si="7"/>
        <v>0.35835</v>
      </c>
    </row>
    <row r="34" spans="1:18" x14ac:dyDescent="0.25">
      <c r="A34" s="39">
        <v>14</v>
      </c>
      <c r="B34" s="11" t="s">
        <v>226</v>
      </c>
      <c r="C34" s="31">
        <v>1403</v>
      </c>
      <c r="D34" s="40" t="s">
        <v>229</v>
      </c>
      <c r="E34" s="32">
        <v>5599</v>
      </c>
      <c r="F34" s="42">
        <f t="shared" si="0"/>
        <v>0.47062284609565436</v>
      </c>
      <c r="G34" s="32">
        <v>6298</v>
      </c>
      <c r="H34" s="42">
        <f t="shared" si="1"/>
        <v>0.52937715390434559</v>
      </c>
      <c r="I34" s="32">
        <f t="shared" si="6"/>
        <v>11897</v>
      </c>
      <c r="J34" s="255">
        <v>38383625</v>
      </c>
      <c r="K34" s="253">
        <f t="shared" si="2"/>
        <v>3838.3625000000002</v>
      </c>
      <c r="L34" s="253">
        <v>6121.6080000000002</v>
      </c>
      <c r="M34" s="253">
        <f t="shared" si="3"/>
        <v>2283.2455</v>
      </c>
      <c r="N34" s="260">
        <f t="shared" si="4"/>
        <v>62.701866895103379</v>
      </c>
      <c r="O34" s="262">
        <f t="shared" si="5"/>
        <v>0.32263280658989663</v>
      </c>
      <c r="P34" s="269">
        <v>0.5</v>
      </c>
      <c r="Q34" s="271">
        <v>0.2</v>
      </c>
      <c r="R34" s="272">
        <f t="shared" si="7"/>
        <v>0.35</v>
      </c>
    </row>
    <row r="35" spans="1:18" x14ac:dyDescent="0.25">
      <c r="A35" s="39">
        <v>20</v>
      </c>
      <c r="B35" s="11" t="s">
        <v>302</v>
      </c>
      <c r="C35" s="31">
        <v>2001</v>
      </c>
      <c r="D35" s="40" t="s">
        <v>302</v>
      </c>
      <c r="E35" s="32">
        <v>48495</v>
      </c>
      <c r="F35" s="42">
        <f t="shared" si="0"/>
        <v>0.47256870005846813</v>
      </c>
      <c r="G35" s="32">
        <v>54125</v>
      </c>
      <c r="H35" s="42">
        <f t="shared" si="1"/>
        <v>0.52743129994153182</v>
      </c>
      <c r="I35" s="32">
        <f t="shared" si="6"/>
        <v>102620</v>
      </c>
      <c r="J35" s="255">
        <v>25272050</v>
      </c>
      <c r="K35" s="253">
        <f t="shared" si="2"/>
        <v>2527.2049999999999</v>
      </c>
      <c r="L35" s="253">
        <v>36594.805</v>
      </c>
      <c r="M35" s="253">
        <f t="shared" si="3"/>
        <v>34067.599999999999</v>
      </c>
      <c r="N35" s="260">
        <f t="shared" si="4"/>
        <v>6.9059119183720199</v>
      </c>
      <c r="O35" s="262">
        <f t="shared" si="5"/>
        <v>2.4626827129214577E-2</v>
      </c>
      <c r="P35" s="269">
        <v>0.65</v>
      </c>
      <c r="Q35" s="271">
        <v>6.6699999999999995E-2</v>
      </c>
      <c r="R35" s="272">
        <f t="shared" si="7"/>
        <v>0.35835</v>
      </c>
    </row>
    <row r="36" spans="1:18" x14ac:dyDescent="0.25">
      <c r="A36" s="35">
        <v>6</v>
      </c>
      <c r="B36" s="11" t="s">
        <v>73</v>
      </c>
      <c r="C36" s="30">
        <v>608</v>
      </c>
      <c r="D36" s="40" t="s">
        <v>81</v>
      </c>
      <c r="E36" s="32">
        <v>23761</v>
      </c>
      <c r="F36" s="42">
        <f t="shared" si="0"/>
        <v>0.46774542805960745</v>
      </c>
      <c r="G36" s="32">
        <v>27038</v>
      </c>
      <c r="H36" s="42">
        <f t="shared" si="1"/>
        <v>0.5322545719403925</v>
      </c>
      <c r="I36" s="32">
        <f t="shared" si="6"/>
        <v>50799</v>
      </c>
      <c r="J36" s="255">
        <v>79837900</v>
      </c>
      <c r="K36" s="253">
        <f t="shared" si="2"/>
        <v>7983.79</v>
      </c>
      <c r="L36" s="253">
        <v>60097.358</v>
      </c>
      <c r="M36" s="253">
        <f t="shared" si="3"/>
        <v>52113.567999999999</v>
      </c>
      <c r="N36" s="260">
        <f t="shared" si="4"/>
        <v>13.284760371662262</v>
      </c>
      <c r="O36" s="262">
        <f t="shared" si="5"/>
        <v>0.15716431425815469</v>
      </c>
      <c r="P36" s="269">
        <v>1</v>
      </c>
      <c r="Q36" s="271">
        <v>0.1333</v>
      </c>
      <c r="R36" s="272">
        <f t="shared" si="7"/>
        <v>0.56664999999999999</v>
      </c>
    </row>
    <row r="37" spans="1:18" x14ac:dyDescent="0.25">
      <c r="A37" s="39">
        <v>16</v>
      </c>
      <c r="B37" s="11" t="s">
        <v>257</v>
      </c>
      <c r="C37" s="31">
        <v>1613</v>
      </c>
      <c r="D37" s="40" t="s">
        <v>270</v>
      </c>
      <c r="E37" s="32">
        <v>37882</v>
      </c>
      <c r="F37" s="42">
        <f t="shared" si="0"/>
        <v>0.5013963707595992</v>
      </c>
      <c r="G37" s="32">
        <v>37671</v>
      </c>
      <c r="H37" s="42">
        <f t="shared" si="1"/>
        <v>0.4986036292404008</v>
      </c>
      <c r="I37" s="32">
        <f t="shared" si="6"/>
        <v>75553</v>
      </c>
      <c r="J37" s="255">
        <v>426573525</v>
      </c>
      <c r="K37" s="253">
        <f t="shared" si="2"/>
        <v>42657.352500000001</v>
      </c>
      <c r="L37" s="253">
        <v>109589.23299999999</v>
      </c>
      <c r="M37" s="253">
        <f t="shared" si="3"/>
        <v>66931.880499999999</v>
      </c>
      <c r="N37" s="260">
        <f t="shared" si="4"/>
        <v>38.924765994119149</v>
      </c>
      <c r="O37" s="262">
        <f t="shared" si="5"/>
        <v>0.56460170343996929</v>
      </c>
      <c r="P37" s="269">
        <v>1</v>
      </c>
      <c r="Q37" s="271">
        <v>0.32</v>
      </c>
      <c r="R37" s="272">
        <f t="shared" si="7"/>
        <v>0.66</v>
      </c>
    </row>
    <row r="38" spans="1:18" x14ac:dyDescent="0.25">
      <c r="A38" s="31">
        <v>1</v>
      </c>
      <c r="B38" s="274" t="s">
        <v>2</v>
      </c>
      <c r="C38" s="30">
        <v>112</v>
      </c>
      <c r="D38" s="19" t="s">
        <v>13</v>
      </c>
      <c r="E38" s="32">
        <v>7301</v>
      </c>
      <c r="F38" s="42">
        <f t="shared" si="0"/>
        <v>0.52616027673681176</v>
      </c>
      <c r="G38" s="32">
        <v>6575</v>
      </c>
      <c r="H38" s="42">
        <f t="shared" si="1"/>
        <v>0.47383972326318824</v>
      </c>
      <c r="I38" s="32">
        <f t="shared" si="6"/>
        <v>13876</v>
      </c>
      <c r="J38" s="255">
        <v>5955600</v>
      </c>
      <c r="K38" s="253">
        <f t="shared" ref="K38:K69" si="8">J38/10000</f>
        <v>595.55999999999995</v>
      </c>
      <c r="L38" s="253">
        <v>11797.773999999999</v>
      </c>
      <c r="M38" s="253">
        <f t="shared" ref="M38:M69" si="9">L38-K38</f>
        <v>11202.214</v>
      </c>
      <c r="N38" s="260">
        <f t="shared" ref="N38:N69" si="10">K38*100/L38</f>
        <v>5.0480709327030668</v>
      </c>
      <c r="O38" s="262">
        <f t="shared" si="5"/>
        <v>4.2920149899106363E-2</v>
      </c>
      <c r="P38" s="269">
        <v>0.65</v>
      </c>
      <c r="Q38" s="271">
        <v>0.1333</v>
      </c>
      <c r="R38" s="272">
        <f t="shared" si="7"/>
        <v>0.39165</v>
      </c>
    </row>
    <row r="39" spans="1:18" x14ac:dyDescent="0.25">
      <c r="A39" s="35">
        <v>3</v>
      </c>
      <c r="B39" s="11" t="s">
        <v>28</v>
      </c>
      <c r="C39" s="30">
        <v>312</v>
      </c>
      <c r="D39" s="40" t="s">
        <v>40</v>
      </c>
      <c r="E39" s="32">
        <v>19691</v>
      </c>
      <c r="F39" s="42">
        <f t="shared" si="0"/>
        <v>0.49558301663604559</v>
      </c>
      <c r="G39" s="32">
        <v>20042</v>
      </c>
      <c r="H39" s="42">
        <f t="shared" si="1"/>
        <v>0.50441698336395435</v>
      </c>
      <c r="I39" s="32">
        <f t="shared" ref="I39:I70" si="11">G39+E39</f>
        <v>39733</v>
      </c>
      <c r="J39" s="255">
        <v>5652200</v>
      </c>
      <c r="K39" s="253">
        <f t="shared" si="8"/>
        <v>565.22</v>
      </c>
      <c r="L39" s="253">
        <v>3574.752</v>
      </c>
      <c r="M39" s="253">
        <f t="shared" si="9"/>
        <v>3009.5320000000002</v>
      </c>
      <c r="N39" s="260">
        <f t="shared" si="10"/>
        <v>15.811446500344639</v>
      </c>
      <c r="O39" s="262">
        <f t="shared" si="5"/>
        <v>1.4225454911534494E-2</v>
      </c>
      <c r="P39" s="269">
        <v>0.45</v>
      </c>
      <c r="Q39" s="271">
        <v>0.26669999999999999</v>
      </c>
      <c r="R39" s="272">
        <f t="shared" si="7"/>
        <v>0.35835</v>
      </c>
    </row>
    <row r="40" spans="1:18" x14ac:dyDescent="0.25">
      <c r="A40" s="35">
        <v>9</v>
      </c>
      <c r="B40" s="11" t="s">
        <v>115</v>
      </c>
      <c r="C40" s="39">
        <v>20</v>
      </c>
      <c r="D40" s="40" t="s">
        <v>134</v>
      </c>
      <c r="E40" s="32">
        <v>73622</v>
      </c>
      <c r="F40" s="42">
        <f t="shared" si="0"/>
        <v>0.50044863777258142</v>
      </c>
      <c r="G40" s="32">
        <v>73490</v>
      </c>
      <c r="H40" s="42">
        <f t="shared" si="1"/>
        <v>0.49955136222741858</v>
      </c>
      <c r="I40" s="32">
        <f t="shared" si="11"/>
        <v>147112</v>
      </c>
      <c r="J40" s="255">
        <v>67078775</v>
      </c>
      <c r="K40" s="253">
        <f t="shared" si="8"/>
        <v>6707.8774999999996</v>
      </c>
      <c r="L40" s="253">
        <v>41844.783000000003</v>
      </c>
      <c r="M40" s="253">
        <f t="shared" si="9"/>
        <v>35136.905500000001</v>
      </c>
      <c r="N40" s="260">
        <f t="shared" si="10"/>
        <v>16.030379462118372</v>
      </c>
      <c r="O40" s="262">
        <f t="shared" si="5"/>
        <v>4.5597079096198811E-2</v>
      </c>
      <c r="P40" s="269">
        <v>0.8</v>
      </c>
      <c r="Q40" s="271">
        <v>0.32</v>
      </c>
      <c r="R40" s="272">
        <f t="shared" si="7"/>
        <v>0.56000000000000005</v>
      </c>
    </row>
    <row r="41" spans="1:18" x14ac:dyDescent="0.25">
      <c r="A41" s="39">
        <v>16</v>
      </c>
      <c r="B41" s="11" t="s">
        <v>257</v>
      </c>
      <c r="C41" s="31">
        <v>1601</v>
      </c>
      <c r="D41" s="40" t="s">
        <v>258</v>
      </c>
      <c r="E41" s="32">
        <v>136281</v>
      </c>
      <c r="F41" s="42">
        <f t="shared" si="0"/>
        <v>0.5055758358189022</v>
      </c>
      <c r="G41" s="32">
        <v>133275</v>
      </c>
      <c r="H41" s="42">
        <f t="shared" si="1"/>
        <v>0.4944241641810978</v>
      </c>
      <c r="I41" s="32">
        <f t="shared" si="11"/>
        <v>269556</v>
      </c>
      <c r="J41" s="255">
        <v>978690700</v>
      </c>
      <c r="K41" s="253">
        <f t="shared" si="8"/>
        <v>97869.07</v>
      </c>
      <c r="L41" s="253">
        <v>226903.389</v>
      </c>
      <c r="M41" s="253">
        <f t="shared" si="9"/>
        <v>129034.31899999999</v>
      </c>
      <c r="N41" s="260">
        <f t="shared" si="10"/>
        <v>43.132484900875589</v>
      </c>
      <c r="O41" s="262">
        <f t="shared" si="5"/>
        <v>0.36307509385804809</v>
      </c>
      <c r="P41" s="269">
        <v>0.8</v>
      </c>
      <c r="Q41" s="271">
        <v>0.52</v>
      </c>
      <c r="R41" s="272">
        <f t="shared" ref="R41:R72" si="12">(Q41+P41)/2</f>
        <v>0.66</v>
      </c>
    </row>
    <row r="42" spans="1:18" x14ac:dyDescent="0.25">
      <c r="A42" s="35">
        <v>9</v>
      </c>
      <c r="B42" s="11" t="s">
        <v>115</v>
      </c>
      <c r="C42" s="30">
        <v>917</v>
      </c>
      <c r="D42" s="40" t="s">
        <v>131</v>
      </c>
      <c r="E42" s="32">
        <v>20928</v>
      </c>
      <c r="F42" s="42">
        <f t="shared" si="0"/>
        <v>0.50531195673169793</v>
      </c>
      <c r="G42" s="32">
        <v>20488</v>
      </c>
      <c r="H42" s="42">
        <f t="shared" si="1"/>
        <v>0.49468804326830212</v>
      </c>
      <c r="I42" s="32">
        <f t="shared" si="11"/>
        <v>41416</v>
      </c>
      <c r="J42" s="255">
        <v>52145425</v>
      </c>
      <c r="K42" s="253">
        <f t="shared" si="8"/>
        <v>5214.5424999999996</v>
      </c>
      <c r="L42" s="253">
        <v>20565.588</v>
      </c>
      <c r="M42" s="253">
        <f t="shared" si="9"/>
        <v>15351.0455</v>
      </c>
      <c r="N42" s="260">
        <f t="shared" si="10"/>
        <v>25.355669383243502</v>
      </c>
      <c r="O42" s="262">
        <f t="shared" si="5"/>
        <v>0.12590647334363531</v>
      </c>
      <c r="P42" s="269">
        <v>0.5</v>
      </c>
      <c r="Q42" s="271">
        <v>6.6699999999999995E-2</v>
      </c>
      <c r="R42" s="272">
        <f t="shared" si="12"/>
        <v>0.28334999999999999</v>
      </c>
    </row>
    <row r="43" spans="1:18" x14ac:dyDescent="0.25">
      <c r="A43" s="39">
        <v>13</v>
      </c>
      <c r="B43" s="11" t="s">
        <v>196</v>
      </c>
      <c r="C43" s="31">
        <v>1319</v>
      </c>
      <c r="D43" s="40" t="s">
        <v>212</v>
      </c>
      <c r="E43" s="32">
        <v>12766</v>
      </c>
      <c r="F43" s="42">
        <f t="shared" si="0"/>
        <v>0.45369251545952094</v>
      </c>
      <c r="G43" s="32">
        <v>15372</v>
      </c>
      <c r="H43" s="42">
        <f t="shared" si="1"/>
        <v>0.54630748454047906</v>
      </c>
      <c r="I43" s="32">
        <f t="shared" si="11"/>
        <v>28138</v>
      </c>
      <c r="J43" s="255">
        <v>22605275</v>
      </c>
      <c r="K43" s="253">
        <f t="shared" si="8"/>
        <v>2260.5275000000001</v>
      </c>
      <c r="L43" s="253">
        <v>6330.1350000000002</v>
      </c>
      <c r="M43" s="253">
        <f t="shared" si="9"/>
        <v>4069.6075000000001</v>
      </c>
      <c r="N43" s="260">
        <f t="shared" si="10"/>
        <v>35.710573313207377</v>
      </c>
      <c r="O43" s="262">
        <f t="shared" si="5"/>
        <v>8.0337177482408137E-2</v>
      </c>
      <c r="P43" s="269">
        <v>0.3</v>
      </c>
      <c r="Q43" s="271">
        <v>0</v>
      </c>
      <c r="R43" s="272">
        <f t="shared" si="12"/>
        <v>0.15</v>
      </c>
    </row>
    <row r="44" spans="1:18" x14ac:dyDescent="0.25">
      <c r="A44" s="39">
        <v>22</v>
      </c>
      <c r="B44" s="11" t="s">
        <v>320</v>
      </c>
      <c r="C44" s="31">
        <v>2211</v>
      </c>
      <c r="D44" s="40" t="s">
        <v>329</v>
      </c>
      <c r="E44" s="32">
        <v>13545</v>
      </c>
      <c r="F44" s="42">
        <f t="shared" si="0"/>
        <v>0.44674956298030938</v>
      </c>
      <c r="G44" s="32">
        <v>16774</v>
      </c>
      <c r="H44" s="42">
        <f t="shared" si="1"/>
        <v>0.55325043701969068</v>
      </c>
      <c r="I44" s="32">
        <f t="shared" si="11"/>
        <v>30319</v>
      </c>
      <c r="J44" s="255">
        <v>1575925</v>
      </c>
      <c r="K44" s="253">
        <f t="shared" si="8"/>
        <v>157.5925</v>
      </c>
      <c r="L44" s="253">
        <v>17412.985000000001</v>
      </c>
      <c r="M44" s="253">
        <f t="shared" si="9"/>
        <v>17255.392500000002</v>
      </c>
      <c r="N44" s="260">
        <f t="shared" si="10"/>
        <v>0.90502863236831588</v>
      </c>
      <c r="O44" s="262">
        <f t="shared" si="5"/>
        <v>5.1978132524159769E-3</v>
      </c>
      <c r="P44" s="269">
        <v>0</v>
      </c>
      <c r="Q44" s="271">
        <v>6.6699999999999995E-2</v>
      </c>
      <c r="R44" s="272">
        <f t="shared" si="12"/>
        <v>3.3349999999999998E-2</v>
      </c>
    </row>
    <row r="45" spans="1:18" x14ac:dyDescent="0.25">
      <c r="A45" s="39">
        <v>12</v>
      </c>
      <c r="B45" s="11" t="s">
        <v>169</v>
      </c>
      <c r="C45" s="31">
        <v>1204</v>
      </c>
      <c r="D45" s="40" t="s">
        <v>171</v>
      </c>
      <c r="E45" s="32">
        <v>35027</v>
      </c>
      <c r="F45" s="42">
        <f t="shared" si="0"/>
        <v>0.507035117686228</v>
      </c>
      <c r="G45" s="32">
        <v>34055</v>
      </c>
      <c r="H45" s="42">
        <f t="shared" si="1"/>
        <v>0.49296488231377206</v>
      </c>
      <c r="I45" s="32">
        <f t="shared" si="11"/>
        <v>69082</v>
      </c>
      <c r="J45" s="255">
        <v>28880375</v>
      </c>
      <c r="K45" s="253">
        <f t="shared" si="8"/>
        <v>2888.0374999999999</v>
      </c>
      <c r="L45" s="253">
        <v>13478.892</v>
      </c>
      <c r="M45" s="253">
        <f t="shared" si="9"/>
        <v>10590.854499999999</v>
      </c>
      <c r="N45" s="260">
        <f t="shared" si="10"/>
        <v>21.426371692866148</v>
      </c>
      <c r="O45" s="262">
        <f t="shared" si="5"/>
        <v>4.180593352827075E-2</v>
      </c>
      <c r="P45" s="269">
        <v>0.65</v>
      </c>
      <c r="Q45" s="271">
        <v>0.26669999999999999</v>
      </c>
      <c r="R45" s="272">
        <f t="shared" si="12"/>
        <v>0.45835000000000004</v>
      </c>
    </row>
    <row r="46" spans="1:18" x14ac:dyDescent="0.25">
      <c r="A46" s="35">
        <v>7</v>
      </c>
      <c r="B46" s="241" t="s">
        <v>88</v>
      </c>
      <c r="C46" s="30">
        <v>708</v>
      </c>
      <c r="D46" s="40" t="s">
        <v>95</v>
      </c>
      <c r="E46" s="32">
        <v>3599</v>
      </c>
      <c r="F46" s="42">
        <f t="shared" si="0"/>
        <v>0.47492742148324096</v>
      </c>
      <c r="G46" s="32">
        <v>3979</v>
      </c>
      <c r="H46" s="42">
        <f t="shared" si="1"/>
        <v>0.52507257851675904</v>
      </c>
      <c r="I46" s="32">
        <f t="shared" si="11"/>
        <v>7578</v>
      </c>
      <c r="J46" s="255">
        <v>4004850</v>
      </c>
      <c r="K46" s="253">
        <f t="shared" si="8"/>
        <v>400.48500000000001</v>
      </c>
      <c r="L46" s="253">
        <v>1497.5650000000001</v>
      </c>
      <c r="M46" s="253">
        <f t="shared" si="9"/>
        <v>1097.08</v>
      </c>
      <c r="N46" s="260">
        <f t="shared" si="10"/>
        <v>26.742411848567507</v>
      </c>
      <c r="O46" s="262">
        <f t="shared" si="5"/>
        <v>5.2848376880443387E-2</v>
      </c>
      <c r="P46" s="269">
        <v>0.85</v>
      </c>
      <c r="Q46" s="271">
        <v>0</v>
      </c>
      <c r="R46" s="272">
        <f t="shared" si="12"/>
        <v>0.42499999999999999</v>
      </c>
    </row>
    <row r="47" spans="1:18" x14ac:dyDescent="0.25">
      <c r="A47" s="35">
        <v>9</v>
      </c>
      <c r="B47" s="11" t="s">
        <v>115</v>
      </c>
      <c r="C47" s="30">
        <v>911</v>
      </c>
      <c r="D47" s="40" t="s">
        <v>125</v>
      </c>
      <c r="E47" s="32">
        <v>7614</v>
      </c>
      <c r="F47" s="42">
        <f t="shared" si="0"/>
        <v>0.39939152328997063</v>
      </c>
      <c r="G47" s="32">
        <v>11450</v>
      </c>
      <c r="H47" s="42">
        <f t="shared" si="1"/>
        <v>0.60060847671002937</v>
      </c>
      <c r="I47" s="32">
        <f t="shared" si="11"/>
        <v>19064</v>
      </c>
      <c r="J47" s="255">
        <v>8856700</v>
      </c>
      <c r="K47" s="253">
        <f t="shared" si="8"/>
        <v>885.67</v>
      </c>
      <c r="L47" s="253">
        <v>2189.2130000000002</v>
      </c>
      <c r="M47" s="253">
        <f t="shared" si="9"/>
        <v>1303.5430000000001</v>
      </c>
      <c r="N47" s="260">
        <f t="shared" si="10"/>
        <v>40.456090841777382</v>
      </c>
      <c r="O47" s="262">
        <f t="shared" si="5"/>
        <v>4.6457721359630715E-2</v>
      </c>
      <c r="P47" s="269">
        <v>0.45</v>
      </c>
      <c r="Q47" s="271">
        <v>0.2</v>
      </c>
      <c r="R47" s="272">
        <f t="shared" si="12"/>
        <v>0.32500000000000001</v>
      </c>
    </row>
    <row r="48" spans="1:18" x14ac:dyDescent="0.25">
      <c r="A48" s="39">
        <v>13</v>
      </c>
      <c r="B48" s="11" t="s">
        <v>196</v>
      </c>
      <c r="C48" s="31">
        <v>1322</v>
      </c>
      <c r="D48" s="40" t="s">
        <v>215</v>
      </c>
      <c r="E48" s="32">
        <v>7189</v>
      </c>
      <c r="F48" s="42">
        <f t="shared" si="0"/>
        <v>0.47815098104423015</v>
      </c>
      <c r="G48" s="32">
        <v>7846</v>
      </c>
      <c r="H48" s="42">
        <f t="shared" si="1"/>
        <v>0.52184901895576985</v>
      </c>
      <c r="I48" s="32">
        <f t="shared" si="11"/>
        <v>15035</v>
      </c>
      <c r="J48" s="255">
        <v>50577075</v>
      </c>
      <c r="K48" s="253">
        <f t="shared" si="8"/>
        <v>5057.7075000000004</v>
      </c>
      <c r="L48" s="253">
        <v>13117.325999999999</v>
      </c>
      <c r="M48" s="253">
        <f t="shared" si="9"/>
        <v>8059.6184999999987</v>
      </c>
      <c r="N48" s="260">
        <f t="shared" si="10"/>
        <v>38.557458280750218</v>
      </c>
      <c r="O48" s="262">
        <f t="shared" si="5"/>
        <v>0.33639557698703026</v>
      </c>
      <c r="P48" s="269">
        <v>0.5</v>
      </c>
      <c r="Q48" s="271">
        <v>0.2</v>
      </c>
      <c r="R48" s="272">
        <f t="shared" si="12"/>
        <v>0.35</v>
      </c>
    </row>
    <row r="49" spans="1:18" x14ac:dyDescent="0.25">
      <c r="A49" s="39">
        <v>20</v>
      </c>
      <c r="B49" s="11" t="s">
        <v>302</v>
      </c>
      <c r="C49" s="31">
        <v>2008</v>
      </c>
      <c r="D49" s="40" t="s">
        <v>309</v>
      </c>
      <c r="E49" s="32">
        <v>6065</v>
      </c>
      <c r="F49" s="42">
        <f t="shared" si="0"/>
        <v>0.44096262905336631</v>
      </c>
      <c r="G49" s="32">
        <v>7689</v>
      </c>
      <c r="H49" s="42">
        <f t="shared" si="1"/>
        <v>0.55903737094663375</v>
      </c>
      <c r="I49" s="32">
        <f t="shared" si="11"/>
        <v>13754</v>
      </c>
      <c r="J49" s="255">
        <v>47136975</v>
      </c>
      <c r="K49" s="253">
        <f t="shared" si="8"/>
        <v>4713.6975000000002</v>
      </c>
      <c r="L49" s="253">
        <v>21546.232</v>
      </c>
      <c r="M49" s="253">
        <f t="shared" si="9"/>
        <v>16832.534500000002</v>
      </c>
      <c r="N49" s="260">
        <f t="shared" si="10"/>
        <v>21.877131463171843</v>
      </c>
      <c r="O49" s="262">
        <f t="shared" si="5"/>
        <v>0.34271466482477825</v>
      </c>
      <c r="P49" s="269">
        <v>0.45</v>
      </c>
      <c r="Q49" s="271">
        <v>0.26669999999999999</v>
      </c>
      <c r="R49" s="272">
        <f t="shared" si="12"/>
        <v>0.35835</v>
      </c>
    </row>
    <row r="50" spans="1:18" x14ac:dyDescent="0.25">
      <c r="A50" s="39">
        <v>12</v>
      </c>
      <c r="B50" s="11" t="s">
        <v>169</v>
      </c>
      <c r="C50" s="31">
        <v>1206</v>
      </c>
      <c r="D50" s="40" t="s">
        <v>173</v>
      </c>
      <c r="E50" s="32">
        <v>24387</v>
      </c>
      <c r="F50" s="42">
        <f t="shared" si="0"/>
        <v>0.38976793248945146</v>
      </c>
      <c r="G50" s="32">
        <v>38181</v>
      </c>
      <c r="H50" s="42">
        <f t="shared" si="1"/>
        <v>0.61023206751054848</v>
      </c>
      <c r="I50" s="32">
        <f t="shared" si="11"/>
        <v>62568</v>
      </c>
      <c r="J50" s="255">
        <v>88628850</v>
      </c>
      <c r="K50" s="253">
        <f t="shared" si="8"/>
        <v>8862.8850000000002</v>
      </c>
      <c r="L50" s="253">
        <v>22414.037</v>
      </c>
      <c r="M50" s="253">
        <f t="shared" si="9"/>
        <v>13551.152</v>
      </c>
      <c r="N50" s="260">
        <f t="shared" si="10"/>
        <v>39.541672033467243</v>
      </c>
      <c r="O50" s="262">
        <f t="shared" si="5"/>
        <v>0.1416520425776755</v>
      </c>
      <c r="P50" s="269">
        <v>0.65</v>
      </c>
      <c r="Q50" s="271">
        <v>0</v>
      </c>
      <c r="R50" s="272">
        <f t="shared" si="12"/>
        <v>0.32500000000000001</v>
      </c>
    </row>
    <row r="51" spans="1:18" x14ac:dyDescent="0.25">
      <c r="A51" s="39">
        <v>22</v>
      </c>
      <c r="B51" s="11" t="s">
        <v>320</v>
      </c>
      <c r="C51" s="31">
        <v>2213</v>
      </c>
      <c r="D51" s="40" t="s">
        <v>331</v>
      </c>
      <c r="E51" s="32">
        <v>9955</v>
      </c>
      <c r="F51" s="42">
        <f t="shared" si="0"/>
        <v>0.46798608499435879</v>
      </c>
      <c r="G51" s="32">
        <v>11317</v>
      </c>
      <c r="H51" s="42">
        <f t="shared" si="1"/>
        <v>0.53201391500564121</v>
      </c>
      <c r="I51" s="32">
        <f t="shared" si="11"/>
        <v>21272</v>
      </c>
      <c r="J51" s="255">
        <v>5277075</v>
      </c>
      <c r="K51" s="253">
        <f t="shared" si="8"/>
        <v>527.70749999999998</v>
      </c>
      <c r="L51" s="253">
        <v>13248.418</v>
      </c>
      <c r="M51" s="253">
        <f t="shared" si="9"/>
        <v>12720.710499999999</v>
      </c>
      <c r="N51" s="260">
        <f t="shared" si="10"/>
        <v>3.9831736891151834</v>
      </c>
      <c r="O51" s="262">
        <f t="shared" si="5"/>
        <v>2.4807610943963894E-2</v>
      </c>
      <c r="P51" s="269">
        <v>0.45</v>
      </c>
      <c r="Q51" s="271">
        <v>0</v>
      </c>
      <c r="R51" s="272">
        <f t="shared" si="12"/>
        <v>0.22500000000000001</v>
      </c>
    </row>
    <row r="52" spans="1:18" x14ac:dyDescent="0.25">
      <c r="A52" s="39">
        <v>15</v>
      </c>
      <c r="B52" s="11" t="s">
        <v>248</v>
      </c>
      <c r="C52" s="31">
        <v>1504</v>
      </c>
      <c r="D52" s="40" t="s">
        <v>252</v>
      </c>
      <c r="E52" s="32">
        <v>33643</v>
      </c>
      <c r="F52" s="42">
        <f t="shared" si="0"/>
        <v>0.47352494088503549</v>
      </c>
      <c r="G52" s="32">
        <v>37405</v>
      </c>
      <c r="H52" s="42">
        <f t="shared" si="1"/>
        <v>0.52647505911496451</v>
      </c>
      <c r="I52" s="32">
        <f t="shared" si="11"/>
        <v>71048</v>
      </c>
      <c r="J52" s="255">
        <v>237518300</v>
      </c>
      <c r="K52" s="253">
        <f t="shared" si="8"/>
        <v>23751.83</v>
      </c>
      <c r="L52" s="253">
        <v>69205.72</v>
      </c>
      <c r="M52" s="253">
        <f t="shared" si="9"/>
        <v>45453.89</v>
      </c>
      <c r="N52" s="260">
        <f t="shared" si="10"/>
        <v>34.320616850745864</v>
      </c>
      <c r="O52" s="262">
        <f t="shared" si="5"/>
        <v>0.334306806665916</v>
      </c>
      <c r="P52" s="269">
        <v>0.65</v>
      </c>
      <c r="Q52" s="271">
        <v>6.6699999999999995E-2</v>
      </c>
      <c r="R52" s="272">
        <f t="shared" si="12"/>
        <v>0.35835</v>
      </c>
    </row>
    <row r="53" spans="1:18" x14ac:dyDescent="0.25">
      <c r="A53" s="35">
        <v>6</v>
      </c>
      <c r="B53" s="11" t="s">
        <v>73</v>
      </c>
      <c r="C53" s="30">
        <v>601</v>
      </c>
      <c r="D53" s="40" t="s">
        <v>74</v>
      </c>
      <c r="E53" s="32">
        <v>22746</v>
      </c>
      <c r="F53" s="42">
        <f t="shared" si="0"/>
        <v>0.48726462586491293</v>
      </c>
      <c r="G53" s="32">
        <v>23935</v>
      </c>
      <c r="H53" s="42">
        <f t="shared" si="1"/>
        <v>0.51273537413508707</v>
      </c>
      <c r="I53" s="32">
        <f t="shared" si="11"/>
        <v>46681</v>
      </c>
      <c r="J53" s="255">
        <v>3524375</v>
      </c>
      <c r="K53" s="253">
        <f t="shared" si="8"/>
        <v>352.4375</v>
      </c>
      <c r="L53" s="253">
        <v>21394.371999999999</v>
      </c>
      <c r="M53" s="253">
        <f t="shared" si="9"/>
        <v>21041.934499999999</v>
      </c>
      <c r="N53" s="260">
        <f t="shared" si="10"/>
        <v>1.6473374399585088</v>
      </c>
      <c r="O53" s="262">
        <f t="shared" si="5"/>
        <v>7.5499132409331416E-3</v>
      </c>
      <c r="P53" s="269">
        <v>0.8</v>
      </c>
      <c r="Q53" s="271">
        <v>0.26669999999999999</v>
      </c>
      <c r="R53" s="272">
        <f t="shared" si="12"/>
        <v>0.53334999999999999</v>
      </c>
    </row>
    <row r="54" spans="1:18" x14ac:dyDescent="0.25">
      <c r="A54" s="39">
        <v>13</v>
      </c>
      <c r="B54" s="11" t="s">
        <v>196</v>
      </c>
      <c r="C54" s="31">
        <v>1304</v>
      </c>
      <c r="D54" s="40" t="s">
        <v>199</v>
      </c>
      <c r="E54" s="32">
        <v>29119</v>
      </c>
      <c r="F54" s="42">
        <f t="shared" si="0"/>
        <v>0.46001579778830964</v>
      </c>
      <c r="G54" s="32">
        <v>34181</v>
      </c>
      <c r="H54" s="42">
        <f t="shared" si="1"/>
        <v>0.53998420221169041</v>
      </c>
      <c r="I54" s="32">
        <f t="shared" si="11"/>
        <v>63300</v>
      </c>
      <c r="J54" s="255">
        <v>134523975</v>
      </c>
      <c r="K54" s="253">
        <f t="shared" si="8"/>
        <v>13452.397499999999</v>
      </c>
      <c r="L54" s="253">
        <v>44272.144</v>
      </c>
      <c r="M54" s="253">
        <f t="shared" si="9"/>
        <v>30819.746500000001</v>
      </c>
      <c r="N54" s="260">
        <f t="shared" si="10"/>
        <v>30.385692411914814</v>
      </c>
      <c r="O54" s="262">
        <f t="shared" si="5"/>
        <v>0.2125181279620853</v>
      </c>
      <c r="P54" s="269">
        <v>0.5</v>
      </c>
      <c r="Q54" s="271">
        <v>0.1333</v>
      </c>
      <c r="R54" s="272">
        <f t="shared" si="12"/>
        <v>0.31664999999999999</v>
      </c>
    </row>
    <row r="55" spans="1:18" x14ac:dyDescent="0.25">
      <c r="A55" s="39">
        <v>14</v>
      </c>
      <c r="B55" s="11" t="s">
        <v>226</v>
      </c>
      <c r="C55" s="31">
        <v>1410</v>
      </c>
      <c r="D55" s="40" t="s">
        <v>236</v>
      </c>
      <c r="E55" s="32">
        <v>17952</v>
      </c>
      <c r="F55" s="42">
        <f t="shared" si="0"/>
        <v>0.44098356628755314</v>
      </c>
      <c r="G55" s="32">
        <v>22757</v>
      </c>
      <c r="H55" s="42">
        <f t="shared" si="1"/>
        <v>0.55901643371244691</v>
      </c>
      <c r="I55" s="32">
        <f t="shared" si="11"/>
        <v>40709</v>
      </c>
      <c r="J55" s="255">
        <v>111509900</v>
      </c>
      <c r="K55" s="253">
        <f t="shared" si="8"/>
        <v>11150.99</v>
      </c>
      <c r="L55" s="253">
        <v>22602.972000000002</v>
      </c>
      <c r="M55" s="253">
        <f t="shared" si="9"/>
        <v>11451.982000000002</v>
      </c>
      <c r="N55" s="260">
        <f t="shared" si="10"/>
        <v>49.334176054370189</v>
      </c>
      <c r="O55" s="262">
        <f t="shared" si="5"/>
        <v>0.27391952639465472</v>
      </c>
      <c r="P55" s="269">
        <v>0.5</v>
      </c>
      <c r="Q55" s="271">
        <v>0</v>
      </c>
      <c r="R55" s="272">
        <f t="shared" si="12"/>
        <v>0.25</v>
      </c>
    </row>
    <row r="56" spans="1:18" x14ac:dyDescent="0.25">
      <c r="A56" s="39">
        <v>10</v>
      </c>
      <c r="B56" s="11" t="s">
        <v>139</v>
      </c>
      <c r="C56" s="31">
        <v>1002</v>
      </c>
      <c r="D56" s="40" t="s">
        <v>141</v>
      </c>
      <c r="E56" s="32">
        <v>13565</v>
      </c>
      <c r="F56" s="42">
        <f t="shared" si="0"/>
        <v>0.49675907276522502</v>
      </c>
      <c r="G56" s="32">
        <v>13742</v>
      </c>
      <c r="H56" s="42">
        <f t="shared" si="1"/>
        <v>0.50324092723477498</v>
      </c>
      <c r="I56" s="32">
        <f t="shared" si="11"/>
        <v>27307</v>
      </c>
      <c r="J56" s="255">
        <v>21030300</v>
      </c>
      <c r="K56" s="253">
        <f t="shared" si="8"/>
        <v>2103.0300000000002</v>
      </c>
      <c r="L56" s="253">
        <v>8919.7620000000006</v>
      </c>
      <c r="M56" s="253">
        <f t="shared" si="9"/>
        <v>6816.732</v>
      </c>
      <c r="N56" s="260">
        <f t="shared" si="10"/>
        <v>23.577198584446538</v>
      </c>
      <c r="O56" s="262">
        <f t="shared" si="5"/>
        <v>7.7014318672867774E-2</v>
      </c>
      <c r="P56" s="269">
        <v>0.3</v>
      </c>
      <c r="Q56" s="271">
        <v>6.6699999999999995E-2</v>
      </c>
      <c r="R56" s="272">
        <f t="shared" si="12"/>
        <v>0.18334999999999999</v>
      </c>
    </row>
    <row r="57" spans="1:18" x14ac:dyDescent="0.25">
      <c r="A57" s="39">
        <v>17</v>
      </c>
      <c r="B57" s="11" t="s">
        <v>275</v>
      </c>
      <c r="C57" s="31">
        <v>1708</v>
      </c>
      <c r="D57" s="40" t="s">
        <v>281</v>
      </c>
      <c r="E57" s="32">
        <v>20273</v>
      </c>
      <c r="F57" s="42">
        <f t="shared" si="0"/>
        <v>0.48900091659028416</v>
      </c>
      <c r="G57" s="32">
        <v>21185</v>
      </c>
      <c r="H57" s="42">
        <f t="shared" si="1"/>
        <v>0.51099908340971589</v>
      </c>
      <c r="I57" s="32">
        <f t="shared" si="11"/>
        <v>41458</v>
      </c>
      <c r="J57" s="255">
        <v>554905750</v>
      </c>
      <c r="K57" s="253">
        <f t="shared" si="8"/>
        <v>55490.574999999997</v>
      </c>
      <c r="L57" s="253">
        <v>166283.889</v>
      </c>
      <c r="M57" s="253">
        <f t="shared" si="9"/>
        <v>110793.314</v>
      </c>
      <c r="N57" s="260">
        <f t="shared" si="10"/>
        <v>33.370987011255195</v>
      </c>
      <c r="O57" s="262">
        <f t="shared" si="5"/>
        <v>1.3384768922765207</v>
      </c>
      <c r="P57" s="269">
        <v>0.8</v>
      </c>
      <c r="Q57" s="271">
        <v>0.26669999999999999</v>
      </c>
      <c r="R57" s="272">
        <f t="shared" si="12"/>
        <v>0.53334999999999999</v>
      </c>
    </row>
    <row r="58" spans="1:18" x14ac:dyDescent="0.25">
      <c r="A58" s="39">
        <v>22</v>
      </c>
      <c r="B58" s="11" t="s">
        <v>320</v>
      </c>
      <c r="C58" s="31">
        <v>2209</v>
      </c>
      <c r="D58" s="40" t="s">
        <v>327</v>
      </c>
      <c r="E58" s="32">
        <v>2827</v>
      </c>
      <c r="F58" s="42">
        <f t="shared" si="0"/>
        <v>0.49371288857841428</v>
      </c>
      <c r="G58" s="32">
        <v>2899</v>
      </c>
      <c r="H58" s="42">
        <f t="shared" si="1"/>
        <v>0.50628711142158578</v>
      </c>
      <c r="I58" s="32">
        <f t="shared" si="11"/>
        <v>5726</v>
      </c>
      <c r="J58" s="255">
        <v>584825</v>
      </c>
      <c r="K58" s="253">
        <f t="shared" si="8"/>
        <v>58.482500000000002</v>
      </c>
      <c r="L58" s="253">
        <v>9965.893</v>
      </c>
      <c r="M58" s="253">
        <f t="shared" si="9"/>
        <v>9907.4105</v>
      </c>
      <c r="N58" s="260">
        <f t="shared" si="10"/>
        <v>0.58682648910639523</v>
      </c>
      <c r="O58" s="262">
        <f t="shared" si="5"/>
        <v>1.0213499825358017E-2</v>
      </c>
      <c r="P58" s="269">
        <v>0.2</v>
      </c>
      <c r="Q58" s="271">
        <v>0</v>
      </c>
      <c r="R58" s="272">
        <f t="shared" si="12"/>
        <v>0.1</v>
      </c>
    </row>
    <row r="59" spans="1:18" x14ac:dyDescent="0.25">
      <c r="A59" s="39">
        <v>11</v>
      </c>
      <c r="B59" s="11" t="s">
        <v>160</v>
      </c>
      <c r="C59" s="31">
        <v>1109</v>
      </c>
      <c r="D59" s="40" t="s">
        <v>168</v>
      </c>
      <c r="E59" s="32">
        <v>21185</v>
      </c>
      <c r="F59" s="42">
        <f t="shared" si="0"/>
        <v>0.46438983756768015</v>
      </c>
      <c r="G59" s="32">
        <v>24434</v>
      </c>
      <c r="H59" s="42">
        <f t="shared" si="1"/>
        <v>0.53561016243231985</v>
      </c>
      <c r="I59" s="32">
        <f t="shared" si="11"/>
        <v>45619</v>
      </c>
      <c r="J59" s="255">
        <v>26157675</v>
      </c>
      <c r="K59" s="253">
        <f t="shared" si="8"/>
        <v>2615.7674999999999</v>
      </c>
      <c r="L59" s="253">
        <v>9363.9230000000007</v>
      </c>
      <c r="M59" s="253">
        <f t="shared" si="9"/>
        <v>6748.1555000000008</v>
      </c>
      <c r="N59" s="260">
        <f t="shared" si="10"/>
        <v>27.934525946016429</v>
      </c>
      <c r="O59" s="262">
        <f t="shared" si="5"/>
        <v>5.7339430938863192E-2</v>
      </c>
      <c r="P59" s="269">
        <v>0.65</v>
      </c>
      <c r="Q59" s="271">
        <v>6.6699999999999995E-2</v>
      </c>
      <c r="R59" s="272">
        <f t="shared" si="12"/>
        <v>0.35835</v>
      </c>
    </row>
    <row r="60" spans="1:18" x14ac:dyDescent="0.25">
      <c r="A60" s="39">
        <v>17</v>
      </c>
      <c r="B60" s="11" t="s">
        <v>275</v>
      </c>
      <c r="C60" s="39">
        <v>1714</v>
      </c>
      <c r="D60" s="40" t="s">
        <v>348</v>
      </c>
      <c r="E60" s="32">
        <v>6402</v>
      </c>
      <c r="F60" s="42">
        <f t="shared" si="0"/>
        <v>0.48900091659028416</v>
      </c>
      <c r="G60" s="32">
        <v>6690</v>
      </c>
      <c r="H60" s="42">
        <f t="shared" si="1"/>
        <v>0.51099908340971589</v>
      </c>
      <c r="I60" s="32">
        <f t="shared" si="11"/>
        <v>13092</v>
      </c>
      <c r="J60" s="255">
        <v>120926825</v>
      </c>
      <c r="K60" s="253">
        <f t="shared" si="8"/>
        <v>12092.682500000001</v>
      </c>
      <c r="L60" s="253">
        <v>95997.229000000007</v>
      </c>
      <c r="M60" s="253">
        <f t="shared" si="9"/>
        <v>83904.546500000011</v>
      </c>
      <c r="N60" s="260">
        <f t="shared" si="10"/>
        <v>12.596907875330443</v>
      </c>
      <c r="O60" s="262">
        <f t="shared" si="5"/>
        <v>0.92366960739382831</v>
      </c>
      <c r="P60" s="269">
        <v>0</v>
      </c>
      <c r="Q60" s="271">
        <v>0</v>
      </c>
      <c r="R60" s="272" t="s">
        <v>1493</v>
      </c>
    </row>
    <row r="61" spans="1:18" x14ac:dyDescent="0.25">
      <c r="A61" s="39">
        <v>18</v>
      </c>
      <c r="B61" s="11" t="s">
        <v>286</v>
      </c>
      <c r="C61" s="31">
        <v>1803</v>
      </c>
      <c r="D61" s="40" t="s">
        <v>289</v>
      </c>
      <c r="E61" s="32">
        <v>45631</v>
      </c>
      <c r="F61" s="42">
        <f t="shared" si="0"/>
        <v>0.5012027283810947</v>
      </c>
      <c r="G61" s="32">
        <v>45412</v>
      </c>
      <c r="H61" s="42">
        <f t="shared" si="1"/>
        <v>0.49879727161890536</v>
      </c>
      <c r="I61" s="32">
        <f t="shared" si="11"/>
        <v>91043</v>
      </c>
      <c r="J61" s="255">
        <v>769509050</v>
      </c>
      <c r="K61" s="253">
        <f t="shared" si="8"/>
        <v>76950.904999999999</v>
      </c>
      <c r="L61" s="253">
        <v>157896.90900000001</v>
      </c>
      <c r="M61" s="253">
        <f t="shared" si="9"/>
        <v>80946.004000000015</v>
      </c>
      <c r="N61" s="260">
        <f t="shared" si="10"/>
        <v>48.734902720609938</v>
      </c>
      <c r="O61" s="262">
        <f t="shared" si="5"/>
        <v>0.84521495337368058</v>
      </c>
      <c r="P61" s="269">
        <v>0.45</v>
      </c>
      <c r="Q61" s="271">
        <v>0.1333</v>
      </c>
      <c r="R61" s="272">
        <f t="shared" ref="R61:R97" si="13">(Q61+P61)/2</f>
        <v>0.29165000000000002</v>
      </c>
    </row>
    <row r="62" spans="1:18" x14ac:dyDescent="0.25">
      <c r="A62" s="35">
        <v>2</v>
      </c>
      <c r="B62" s="241" t="s">
        <v>19</v>
      </c>
      <c r="C62" s="30">
        <v>205</v>
      </c>
      <c r="D62" s="40" t="s">
        <v>24</v>
      </c>
      <c r="E62" s="32">
        <v>5456</v>
      </c>
      <c r="F62" s="42">
        <f t="shared" si="0"/>
        <v>0.48270370698044768</v>
      </c>
      <c r="G62" s="32">
        <v>5847</v>
      </c>
      <c r="H62" s="42">
        <f t="shared" si="1"/>
        <v>0.51729629301955238</v>
      </c>
      <c r="I62" s="32">
        <f t="shared" si="11"/>
        <v>11303</v>
      </c>
      <c r="J62" s="255">
        <v>1192750</v>
      </c>
      <c r="K62" s="253">
        <f t="shared" si="8"/>
        <v>119.27500000000001</v>
      </c>
      <c r="L62" s="253">
        <v>11463.41</v>
      </c>
      <c r="M62" s="253">
        <f t="shared" si="9"/>
        <v>11344.135</v>
      </c>
      <c r="N62" s="260">
        <f t="shared" si="10"/>
        <v>1.0404844631745702</v>
      </c>
      <c r="O62" s="262">
        <f t="shared" si="5"/>
        <v>1.0552508183668053E-2</v>
      </c>
      <c r="P62" s="269">
        <v>0.65</v>
      </c>
      <c r="Q62" s="271">
        <v>0</v>
      </c>
      <c r="R62" s="272">
        <f t="shared" si="13"/>
        <v>0.32500000000000001</v>
      </c>
    </row>
    <row r="63" spans="1:18" x14ac:dyDescent="0.25">
      <c r="A63" s="35">
        <v>9</v>
      </c>
      <c r="B63" s="11" t="s">
        <v>115</v>
      </c>
      <c r="C63" s="30">
        <v>919</v>
      </c>
      <c r="D63" s="40" t="s">
        <v>133</v>
      </c>
      <c r="E63" s="32">
        <v>15477</v>
      </c>
      <c r="F63" s="42">
        <f t="shared" si="0"/>
        <v>0.49600999903855397</v>
      </c>
      <c r="G63" s="32">
        <v>15726</v>
      </c>
      <c r="H63" s="42">
        <f t="shared" si="1"/>
        <v>0.50399000096144597</v>
      </c>
      <c r="I63" s="32">
        <f t="shared" si="11"/>
        <v>31203</v>
      </c>
      <c r="J63" s="255">
        <v>40861200</v>
      </c>
      <c r="K63" s="253">
        <f t="shared" si="8"/>
        <v>4086.12</v>
      </c>
      <c r="L63" s="253">
        <v>17588.412</v>
      </c>
      <c r="M63" s="253">
        <f t="shared" si="9"/>
        <v>13502.292000000001</v>
      </c>
      <c r="N63" s="260">
        <f t="shared" si="10"/>
        <v>23.231886994687184</v>
      </c>
      <c r="O63" s="262">
        <f t="shared" si="5"/>
        <v>0.130952793000673</v>
      </c>
      <c r="P63" s="269">
        <v>0.65</v>
      </c>
      <c r="Q63" s="271">
        <v>6.6699999999999995E-2</v>
      </c>
      <c r="R63" s="272">
        <f t="shared" si="13"/>
        <v>0.35835</v>
      </c>
    </row>
    <row r="64" spans="1:18" x14ac:dyDescent="0.25">
      <c r="A64" s="39">
        <v>22</v>
      </c>
      <c r="B64" s="11" t="s">
        <v>320</v>
      </c>
      <c r="C64" s="31">
        <v>2202</v>
      </c>
      <c r="D64" s="40" t="s">
        <v>19</v>
      </c>
      <c r="E64" s="32">
        <v>9937</v>
      </c>
      <c r="F64" s="42">
        <f t="shared" si="0"/>
        <v>0.51988071570576544</v>
      </c>
      <c r="G64" s="32">
        <v>9177</v>
      </c>
      <c r="H64" s="42">
        <f t="shared" si="1"/>
        <v>0.48011928429423462</v>
      </c>
      <c r="I64" s="32">
        <f t="shared" si="11"/>
        <v>19114</v>
      </c>
      <c r="J64" s="255">
        <v>0</v>
      </c>
      <c r="K64" s="253">
        <f t="shared" si="8"/>
        <v>0</v>
      </c>
      <c r="L64" s="253">
        <v>2979.9929999999999</v>
      </c>
      <c r="M64" s="253">
        <f t="shared" si="9"/>
        <v>2979.9929999999999</v>
      </c>
      <c r="N64" s="260">
        <f t="shared" si="10"/>
        <v>0</v>
      </c>
      <c r="O64" s="262">
        <f t="shared" si="5"/>
        <v>0</v>
      </c>
      <c r="P64" s="269">
        <v>0.65</v>
      </c>
      <c r="Q64" s="271">
        <v>0</v>
      </c>
      <c r="R64" s="272">
        <f t="shared" si="13"/>
        <v>0.32500000000000001</v>
      </c>
    </row>
    <row r="65" spans="1:18" x14ac:dyDescent="0.25">
      <c r="A65" s="39">
        <v>12</v>
      </c>
      <c r="B65" s="11" t="s">
        <v>169</v>
      </c>
      <c r="C65" s="31">
        <v>1220</v>
      </c>
      <c r="D65" s="40" t="s">
        <v>187</v>
      </c>
      <c r="E65" s="32">
        <v>11734</v>
      </c>
      <c r="F65" s="42">
        <f t="shared" si="0"/>
        <v>0.46449212255561712</v>
      </c>
      <c r="G65" s="32">
        <v>13528</v>
      </c>
      <c r="H65" s="42">
        <f t="shared" si="1"/>
        <v>0.53550787744438288</v>
      </c>
      <c r="I65" s="32">
        <f t="shared" si="11"/>
        <v>25262</v>
      </c>
      <c r="J65" s="255">
        <v>26006350</v>
      </c>
      <c r="K65" s="253">
        <f t="shared" si="8"/>
        <v>2600.6350000000002</v>
      </c>
      <c r="L65" s="253">
        <v>8746.8529999999992</v>
      </c>
      <c r="M65" s="253">
        <f t="shared" si="9"/>
        <v>6146.2179999999989</v>
      </c>
      <c r="N65" s="260">
        <f t="shared" si="10"/>
        <v>29.732236268289871</v>
      </c>
      <c r="O65" s="262">
        <f t="shared" si="5"/>
        <v>0.10294652046552134</v>
      </c>
      <c r="P65" s="269">
        <v>0</v>
      </c>
      <c r="Q65" s="271">
        <v>6.6699999999999995E-2</v>
      </c>
      <c r="R65" s="272">
        <f t="shared" si="13"/>
        <v>3.3349999999999998E-2</v>
      </c>
    </row>
    <row r="66" spans="1:18" x14ac:dyDescent="0.25">
      <c r="A66" s="35">
        <v>4</v>
      </c>
      <c r="B66" s="11" t="s">
        <v>45</v>
      </c>
      <c r="C66" s="30">
        <v>416</v>
      </c>
      <c r="D66" s="40" t="s">
        <v>60</v>
      </c>
      <c r="E66" s="32">
        <v>13962</v>
      </c>
      <c r="F66" s="42">
        <f t="shared" si="0"/>
        <v>0.4832646845038247</v>
      </c>
      <c r="G66" s="32">
        <v>14929</v>
      </c>
      <c r="H66" s="42">
        <f t="shared" si="1"/>
        <v>0.51673531549617524</v>
      </c>
      <c r="I66" s="32">
        <f t="shared" si="11"/>
        <v>28891</v>
      </c>
      <c r="J66" s="255">
        <v>14090025</v>
      </c>
      <c r="K66" s="253">
        <f t="shared" si="8"/>
        <v>1409.0025000000001</v>
      </c>
      <c r="L66" s="253">
        <v>4556.6369999999997</v>
      </c>
      <c r="M66" s="253">
        <f t="shared" si="9"/>
        <v>3147.6344999999997</v>
      </c>
      <c r="N66" s="260">
        <f t="shared" si="10"/>
        <v>30.921982593741834</v>
      </c>
      <c r="O66" s="262">
        <f t="shared" si="5"/>
        <v>4.876959952926517E-2</v>
      </c>
      <c r="P66" s="269">
        <v>0.8</v>
      </c>
      <c r="Q66" s="271">
        <v>0.12</v>
      </c>
      <c r="R66" s="272">
        <f t="shared" si="13"/>
        <v>0.46</v>
      </c>
    </row>
    <row r="67" spans="1:18" x14ac:dyDescent="0.25">
      <c r="A67" s="39">
        <v>12</v>
      </c>
      <c r="B67" s="11" t="s">
        <v>169</v>
      </c>
      <c r="C67" s="31">
        <v>1213</v>
      </c>
      <c r="D67" s="40" t="s">
        <v>180</v>
      </c>
      <c r="E67" s="32">
        <v>18930</v>
      </c>
      <c r="F67" s="42">
        <f t="shared" si="0"/>
        <v>0.42926143449964854</v>
      </c>
      <c r="G67" s="32">
        <v>25169</v>
      </c>
      <c r="H67" s="42">
        <f t="shared" si="1"/>
        <v>0.57073856550035151</v>
      </c>
      <c r="I67" s="32">
        <f t="shared" si="11"/>
        <v>44099</v>
      </c>
      <c r="J67" s="255">
        <v>49349075</v>
      </c>
      <c r="K67" s="253">
        <f t="shared" si="8"/>
        <v>4934.9075000000003</v>
      </c>
      <c r="L67" s="253">
        <v>16570.483</v>
      </c>
      <c r="M67" s="253">
        <f t="shared" si="9"/>
        <v>11635.575499999999</v>
      </c>
      <c r="N67" s="260">
        <f t="shared" si="10"/>
        <v>29.781313556158864</v>
      </c>
      <c r="O67" s="262">
        <f t="shared" si="5"/>
        <v>0.1119052019320166</v>
      </c>
      <c r="P67" s="269">
        <v>0.8</v>
      </c>
      <c r="Q67" s="271">
        <v>0.1333</v>
      </c>
      <c r="R67" s="272">
        <f t="shared" si="13"/>
        <v>0.46665000000000001</v>
      </c>
    </row>
    <row r="68" spans="1:18" x14ac:dyDescent="0.25">
      <c r="A68" s="35">
        <v>5</v>
      </c>
      <c r="B68" s="11" t="s">
        <v>61</v>
      </c>
      <c r="C68" s="30">
        <v>501</v>
      </c>
      <c r="D68" s="40" t="s">
        <v>61</v>
      </c>
      <c r="E68" s="32">
        <v>80687</v>
      </c>
      <c r="F68" s="42">
        <f t="shared" si="0"/>
        <v>0.49351356310590538</v>
      </c>
      <c r="G68" s="32">
        <v>82808</v>
      </c>
      <c r="H68" s="42">
        <f t="shared" si="1"/>
        <v>0.50648643689409467</v>
      </c>
      <c r="I68" s="32">
        <f t="shared" si="11"/>
        <v>163495</v>
      </c>
      <c r="J68" s="255">
        <v>94051625</v>
      </c>
      <c r="K68" s="253">
        <f t="shared" si="8"/>
        <v>9405.1625000000004</v>
      </c>
      <c r="L68" s="253">
        <v>54670.811000000002</v>
      </c>
      <c r="M68" s="253">
        <f t="shared" si="9"/>
        <v>45265.648500000003</v>
      </c>
      <c r="N68" s="260">
        <f t="shared" si="10"/>
        <v>17.203261352753664</v>
      </c>
      <c r="O68" s="262">
        <f t="shared" si="5"/>
        <v>5.7525688858986512E-2</v>
      </c>
      <c r="P68" s="269">
        <v>0.65</v>
      </c>
      <c r="Q68" s="271">
        <v>0.1333</v>
      </c>
      <c r="R68" s="272">
        <f t="shared" si="13"/>
        <v>0.39165</v>
      </c>
    </row>
    <row r="69" spans="1:18" x14ac:dyDescent="0.25">
      <c r="A69" s="39">
        <v>20</v>
      </c>
      <c r="B69" s="11" t="s">
        <v>302</v>
      </c>
      <c r="C69" s="31">
        <v>2007</v>
      </c>
      <c r="D69" s="40" t="s">
        <v>308</v>
      </c>
      <c r="E69" s="32">
        <v>29544</v>
      </c>
      <c r="F69" s="42">
        <f t="shared" si="0"/>
        <v>0.46878123859543341</v>
      </c>
      <c r="G69" s="32">
        <v>33479</v>
      </c>
      <c r="H69" s="42">
        <f t="shared" si="1"/>
        <v>0.53121876140456659</v>
      </c>
      <c r="I69" s="32">
        <f t="shared" si="11"/>
        <v>63023</v>
      </c>
      <c r="J69" s="255">
        <v>126037975</v>
      </c>
      <c r="K69" s="253">
        <f t="shared" si="8"/>
        <v>12603.797500000001</v>
      </c>
      <c r="L69" s="253">
        <v>50237.788</v>
      </c>
      <c r="M69" s="253">
        <f t="shared" si="9"/>
        <v>37633.9905</v>
      </c>
      <c r="N69" s="260">
        <f t="shared" si="10"/>
        <v>25.088281156009497</v>
      </c>
      <c r="O69" s="262">
        <f t="shared" si="5"/>
        <v>0.19998726655348048</v>
      </c>
      <c r="P69" s="269">
        <v>0.65</v>
      </c>
      <c r="Q69" s="271">
        <v>0.7</v>
      </c>
      <c r="R69" s="272">
        <f t="shared" si="13"/>
        <v>0.67500000000000004</v>
      </c>
    </row>
    <row r="70" spans="1:18" x14ac:dyDescent="0.25">
      <c r="A70" s="39">
        <v>12</v>
      </c>
      <c r="B70" s="11" t="s">
        <v>169</v>
      </c>
      <c r="C70" s="31">
        <v>1227</v>
      </c>
      <c r="D70" s="40" t="s">
        <v>194</v>
      </c>
      <c r="E70" s="32">
        <v>6973</v>
      </c>
      <c r="F70" s="42">
        <f t="shared" ref="F70:F133" si="14">E70/I70</f>
        <v>0.53428856026358129</v>
      </c>
      <c r="G70" s="32">
        <v>6078</v>
      </c>
      <c r="H70" s="42">
        <f t="shared" ref="H70:H133" si="15">G70/I70</f>
        <v>0.46571143973641865</v>
      </c>
      <c r="I70" s="32">
        <f t="shared" si="11"/>
        <v>13051</v>
      </c>
      <c r="J70" s="255">
        <v>41130275</v>
      </c>
      <c r="K70" s="253">
        <f t="shared" ref="K70:K101" si="16">J70/10000</f>
        <v>4113.0275000000001</v>
      </c>
      <c r="L70" s="253">
        <v>5051.9489999999996</v>
      </c>
      <c r="M70" s="253">
        <f t="shared" ref="M70:M101" si="17">L70-K70</f>
        <v>938.92149999999947</v>
      </c>
      <c r="N70" s="260">
        <f t="shared" ref="N70:N101" si="18">K70*100/L70</f>
        <v>81.414667883622741</v>
      </c>
      <c r="O70" s="262">
        <f t="shared" ref="O70:O133" si="19">K70/I70</f>
        <v>0.31515037161903303</v>
      </c>
      <c r="P70" s="269">
        <v>0.65</v>
      </c>
      <c r="Q70" s="271">
        <v>0.26669999999999999</v>
      </c>
      <c r="R70" s="272">
        <f t="shared" si="13"/>
        <v>0.45835000000000004</v>
      </c>
    </row>
    <row r="71" spans="1:18" x14ac:dyDescent="0.25">
      <c r="A71" s="39">
        <v>19</v>
      </c>
      <c r="B71" s="11" t="s">
        <v>292</v>
      </c>
      <c r="C71" s="31">
        <v>1902</v>
      </c>
      <c r="D71" s="40" t="s">
        <v>293</v>
      </c>
      <c r="E71" s="32">
        <v>6159</v>
      </c>
      <c r="F71" s="42">
        <f t="shared" si="14"/>
        <v>0.50330963471439083</v>
      </c>
      <c r="G71" s="32">
        <v>6078</v>
      </c>
      <c r="H71" s="42">
        <f t="shared" si="15"/>
        <v>0.49669036528560923</v>
      </c>
      <c r="I71" s="32">
        <f t="shared" ref="I71:I102" si="20">G71+E71</f>
        <v>12237</v>
      </c>
      <c r="J71" s="264">
        <v>406700</v>
      </c>
      <c r="K71" s="264">
        <f t="shared" si="16"/>
        <v>40.67</v>
      </c>
      <c r="L71" s="264">
        <v>9572.1830000000009</v>
      </c>
      <c r="M71" s="264">
        <f t="shared" si="17"/>
        <v>9531.5130000000008</v>
      </c>
      <c r="N71" s="265">
        <f t="shared" si="18"/>
        <v>0.42487695857883195</v>
      </c>
      <c r="O71" s="262">
        <f t="shared" si="19"/>
        <v>3.323527008253657E-3</v>
      </c>
      <c r="P71" s="269">
        <v>0.65</v>
      </c>
      <c r="Q71" s="271">
        <v>0.25330000000000003</v>
      </c>
      <c r="R71" s="272">
        <f t="shared" si="13"/>
        <v>0.45165</v>
      </c>
    </row>
    <row r="72" spans="1:18" x14ac:dyDescent="0.25">
      <c r="A72" s="39">
        <v>17</v>
      </c>
      <c r="B72" s="11" t="s">
        <v>275</v>
      </c>
      <c r="C72" s="31">
        <v>1701</v>
      </c>
      <c r="D72" s="40" t="s">
        <v>276</v>
      </c>
      <c r="E72" s="32">
        <v>37595</v>
      </c>
      <c r="F72" s="42">
        <f t="shared" si="14"/>
        <v>0.55446581322635835</v>
      </c>
      <c r="G72" s="32">
        <v>30209</v>
      </c>
      <c r="H72" s="42">
        <f t="shared" si="15"/>
        <v>0.44553418677364165</v>
      </c>
      <c r="I72" s="32">
        <f t="shared" si="20"/>
        <v>67804</v>
      </c>
      <c r="J72" s="255">
        <v>3397756075</v>
      </c>
      <c r="K72" s="253">
        <f t="shared" si="16"/>
        <v>339775.60749999998</v>
      </c>
      <c r="L72" s="253">
        <v>387591.13699999999</v>
      </c>
      <c r="M72" s="253">
        <f t="shared" si="17"/>
        <v>47815.529500000004</v>
      </c>
      <c r="N72" s="260">
        <f t="shared" si="18"/>
        <v>87.663409986591105</v>
      </c>
      <c r="O72" s="262">
        <f t="shared" si="19"/>
        <v>5.0111439959294435</v>
      </c>
      <c r="P72" s="269">
        <v>0.6</v>
      </c>
      <c r="Q72" s="271">
        <v>0.45329999999999998</v>
      </c>
      <c r="R72" s="272">
        <f t="shared" si="13"/>
        <v>0.52664999999999995</v>
      </c>
    </row>
    <row r="73" spans="1:18" x14ac:dyDescent="0.25">
      <c r="A73" s="35">
        <v>9</v>
      </c>
      <c r="B73" s="11" t="s">
        <v>115</v>
      </c>
      <c r="C73" s="39">
        <v>22</v>
      </c>
      <c r="D73" s="40" t="s">
        <v>136</v>
      </c>
      <c r="E73" s="32">
        <v>15973</v>
      </c>
      <c r="F73" s="42">
        <f t="shared" si="14"/>
        <v>0.51246430748500116</v>
      </c>
      <c r="G73" s="32">
        <v>15196</v>
      </c>
      <c r="H73" s="42">
        <f t="shared" si="15"/>
        <v>0.4875356925149989</v>
      </c>
      <c r="I73" s="32">
        <f t="shared" si="20"/>
        <v>31169</v>
      </c>
      <c r="J73" s="255">
        <v>16393600</v>
      </c>
      <c r="K73" s="253">
        <f t="shared" si="16"/>
        <v>1639.36</v>
      </c>
      <c r="L73" s="253">
        <v>7244.3149999999996</v>
      </c>
      <c r="M73" s="253">
        <f t="shared" si="17"/>
        <v>5604.9549999999999</v>
      </c>
      <c r="N73" s="260">
        <f t="shared" si="18"/>
        <v>22.629606802023382</v>
      </c>
      <c r="O73" s="262">
        <f t="shared" si="19"/>
        <v>5.2595848439154283E-2</v>
      </c>
      <c r="P73" s="269">
        <v>0.8</v>
      </c>
      <c r="Q73" s="271">
        <v>0.1333</v>
      </c>
      <c r="R73" s="272">
        <f t="shared" si="13"/>
        <v>0.46665000000000001</v>
      </c>
    </row>
    <row r="74" spans="1:18" x14ac:dyDescent="0.25">
      <c r="A74" s="31">
        <v>1</v>
      </c>
      <c r="B74" s="274" t="s">
        <v>2</v>
      </c>
      <c r="C74" s="30">
        <v>113</v>
      </c>
      <c r="D74" s="19" t="s">
        <v>14</v>
      </c>
      <c r="E74" s="32">
        <v>27224</v>
      </c>
      <c r="F74" s="42">
        <f t="shared" si="14"/>
        <v>0.54131869879901373</v>
      </c>
      <c r="G74" s="32">
        <v>23068</v>
      </c>
      <c r="H74" s="42">
        <f t="shared" si="15"/>
        <v>0.45868130120098621</v>
      </c>
      <c r="I74" s="32">
        <f t="shared" si="20"/>
        <v>50292</v>
      </c>
      <c r="J74" s="255">
        <v>34829900</v>
      </c>
      <c r="K74" s="253">
        <f t="shared" si="16"/>
        <v>3482.99</v>
      </c>
      <c r="L74" s="253">
        <v>11517.143</v>
      </c>
      <c r="M74" s="253">
        <f t="shared" si="17"/>
        <v>8034.1530000000002</v>
      </c>
      <c r="N74" s="260">
        <f t="shared" si="18"/>
        <v>30.241788262939863</v>
      </c>
      <c r="O74" s="262">
        <f t="shared" si="19"/>
        <v>6.9255348763222771E-2</v>
      </c>
      <c r="P74" s="269">
        <v>0.65</v>
      </c>
      <c r="Q74" s="271">
        <v>6.6699999999999995E-2</v>
      </c>
      <c r="R74" s="272">
        <f t="shared" si="13"/>
        <v>0.35835</v>
      </c>
    </row>
    <row r="75" spans="1:18" x14ac:dyDescent="0.25">
      <c r="A75" s="39">
        <v>16</v>
      </c>
      <c r="B75" s="11" t="s">
        <v>257</v>
      </c>
      <c r="C75" s="31">
        <v>1615</v>
      </c>
      <c r="D75" s="40" t="s">
        <v>272</v>
      </c>
      <c r="E75" s="32">
        <v>35444</v>
      </c>
      <c r="F75" s="42">
        <f t="shared" si="14"/>
        <v>0.4927705483261039</v>
      </c>
      <c r="G75" s="32">
        <v>36484</v>
      </c>
      <c r="H75" s="42">
        <f t="shared" si="15"/>
        <v>0.5072294516738961</v>
      </c>
      <c r="I75" s="32">
        <f t="shared" si="20"/>
        <v>71928</v>
      </c>
      <c r="J75" s="255">
        <v>433696900</v>
      </c>
      <c r="K75" s="253">
        <f t="shared" si="16"/>
        <v>43369.69</v>
      </c>
      <c r="L75" s="253">
        <v>121366.283</v>
      </c>
      <c r="M75" s="253">
        <f t="shared" si="17"/>
        <v>77996.592999999993</v>
      </c>
      <c r="N75" s="260">
        <f t="shared" si="18"/>
        <v>35.734545812859736</v>
      </c>
      <c r="O75" s="262">
        <f t="shared" si="19"/>
        <v>0.60295976532087647</v>
      </c>
      <c r="P75" s="269">
        <v>1</v>
      </c>
      <c r="Q75" s="271">
        <v>0.32</v>
      </c>
      <c r="R75" s="272">
        <f t="shared" si="13"/>
        <v>0.66</v>
      </c>
    </row>
    <row r="76" spans="1:18" s="38" customFormat="1" x14ac:dyDescent="0.25">
      <c r="A76" s="35">
        <v>9</v>
      </c>
      <c r="B76" s="34" t="s">
        <v>115</v>
      </c>
      <c r="C76" s="351">
        <v>21</v>
      </c>
      <c r="D76" s="37" t="s">
        <v>135</v>
      </c>
      <c r="E76" s="32">
        <v>22545</v>
      </c>
      <c r="F76" s="42">
        <f t="shared" si="14"/>
        <v>0.50110022004400878</v>
      </c>
      <c r="G76" s="32">
        <v>22446</v>
      </c>
      <c r="H76" s="42">
        <f t="shared" si="15"/>
        <v>0.49889977995599122</v>
      </c>
      <c r="I76" s="32">
        <f t="shared" si="20"/>
        <v>44991</v>
      </c>
      <c r="J76" s="255">
        <v>25414325</v>
      </c>
      <c r="K76" s="253">
        <f t="shared" si="16"/>
        <v>2541.4324999999999</v>
      </c>
      <c r="L76" s="253">
        <v>16828.620999999999</v>
      </c>
      <c r="M76" s="253">
        <f t="shared" si="17"/>
        <v>14287.1885</v>
      </c>
      <c r="N76" s="260">
        <f t="shared" si="18"/>
        <v>15.101846431742684</v>
      </c>
      <c r="O76" s="262">
        <f t="shared" si="19"/>
        <v>5.6487575292836344E-2</v>
      </c>
      <c r="P76" s="269">
        <v>0.65</v>
      </c>
      <c r="Q76" s="271">
        <v>0</v>
      </c>
      <c r="R76" s="272">
        <f t="shared" si="13"/>
        <v>0.32500000000000001</v>
      </c>
    </row>
    <row r="77" spans="1:18" x14ac:dyDescent="0.25">
      <c r="A77" s="39">
        <v>15</v>
      </c>
      <c r="B77" s="11" t="s">
        <v>248</v>
      </c>
      <c r="C77" s="31">
        <v>1505</v>
      </c>
      <c r="D77" s="40" t="s">
        <v>253</v>
      </c>
      <c r="E77" s="32">
        <v>5432</v>
      </c>
      <c r="F77" s="42">
        <f t="shared" si="14"/>
        <v>0.47128231823702932</v>
      </c>
      <c r="G77" s="32">
        <v>6094</v>
      </c>
      <c r="H77" s="42">
        <f t="shared" si="15"/>
        <v>0.52871768176297063</v>
      </c>
      <c r="I77" s="32">
        <f t="shared" si="20"/>
        <v>11526</v>
      </c>
      <c r="J77" s="255">
        <v>64356525</v>
      </c>
      <c r="K77" s="253">
        <f t="shared" si="16"/>
        <v>6435.6525000000001</v>
      </c>
      <c r="L77" s="253">
        <v>15470.143</v>
      </c>
      <c r="M77" s="253">
        <f t="shared" si="17"/>
        <v>9034.4904999999999</v>
      </c>
      <c r="N77" s="260">
        <f t="shared" si="18"/>
        <v>41.600471954267</v>
      </c>
      <c r="O77" s="262">
        <f t="shared" si="19"/>
        <v>0.55835957834461214</v>
      </c>
      <c r="P77" s="269">
        <v>0.6</v>
      </c>
      <c r="Q77" s="271">
        <v>6.6699999999999995E-2</v>
      </c>
      <c r="R77" s="272">
        <f t="shared" si="13"/>
        <v>0.33334999999999998</v>
      </c>
    </row>
    <row r="78" spans="1:18" x14ac:dyDescent="0.25">
      <c r="A78" s="39">
        <v>19</v>
      </c>
      <c r="B78" s="11" t="s">
        <v>292</v>
      </c>
      <c r="C78" s="31">
        <v>1904</v>
      </c>
      <c r="D78" s="40" t="s">
        <v>295</v>
      </c>
      <c r="E78" s="32">
        <v>21152</v>
      </c>
      <c r="F78" s="42">
        <f t="shared" si="14"/>
        <v>0.50639214747426387</v>
      </c>
      <c r="G78" s="32">
        <v>20618</v>
      </c>
      <c r="H78" s="42">
        <f t="shared" si="15"/>
        <v>0.49360785252573619</v>
      </c>
      <c r="I78" s="32">
        <f t="shared" si="20"/>
        <v>41770</v>
      </c>
      <c r="J78" s="264">
        <v>257323275</v>
      </c>
      <c r="K78" s="264">
        <f t="shared" si="16"/>
        <v>25732.327499999999</v>
      </c>
      <c r="L78" s="264">
        <v>78358.396999999997</v>
      </c>
      <c r="M78" s="264">
        <f t="shared" si="17"/>
        <v>52626.069499999998</v>
      </c>
      <c r="N78" s="265">
        <f t="shared" si="18"/>
        <v>32.83927247771544</v>
      </c>
      <c r="O78" s="262">
        <f t="shared" si="19"/>
        <v>0.61604806080919317</v>
      </c>
      <c r="P78" s="269">
        <v>0.65</v>
      </c>
      <c r="Q78" s="271">
        <v>0.4</v>
      </c>
      <c r="R78" s="272">
        <f t="shared" si="13"/>
        <v>0.52500000000000002</v>
      </c>
    </row>
    <row r="79" spans="1:18" x14ac:dyDescent="0.25">
      <c r="A79" s="35">
        <v>5</v>
      </c>
      <c r="B79" s="11" t="s">
        <v>61</v>
      </c>
      <c r="C79" s="30">
        <v>508</v>
      </c>
      <c r="D79" s="40" t="s">
        <v>67</v>
      </c>
      <c r="E79" s="32">
        <v>9809</v>
      </c>
      <c r="F79" s="42">
        <f t="shared" si="14"/>
        <v>0.51746148976577333</v>
      </c>
      <c r="G79" s="32">
        <v>9147</v>
      </c>
      <c r="H79" s="42">
        <f t="shared" si="15"/>
        <v>0.48253851023422661</v>
      </c>
      <c r="I79" s="32">
        <f t="shared" si="20"/>
        <v>18956</v>
      </c>
      <c r="J79" s="255">
        <v>32578700</v>
      </c>
      <c r="K79" s="253">
        <f t="shared" si="16"/>
        <v>3257.87</v>
      </c>
      <c r="L79" s="253">
        <v>22762.428</v>
      </c>
      <c r="M79" s="253">
        <f t="shared" si="17"/>
        <v>19504.558000000001</v>
      </c>
      <c r="N79" s="260">
        <f t="shared" si="18"/>
        <v>14.31248898403984</v>
      </c>
      <c r="O79" s="262">
        <f t="shared" si="19"/>
        <v>0.17186484490398818</v>
      </c>
      <c r="P79" s="269">
        <v>0.65</v>
      </c>
      <c r="Q79" s="271">
        <v>6.6699999999999995E-2</v>
      </c>
      <c r="R79" s="272">
        <f t="shared" si="13"/>
        <v>0.35835</v>
      </c>
    </row>
    <row r="80" spans="1:18" x14ac:dyDescent="0.25">
      <c r="A80" s="35">
        <v>2</v>
      </c>
      <c r="B80" s="241" t="s">
        <v>19</v>
      </c>
      <c r="C80" s="30">
        <v>201</v>
      </c>
      <c r="D80" s="40" t="s">
        <v>20</v>
      </c>
      <c r="E80" s="32">
        <v>12079</v>
      </c>
      <c r="F80" s="42">
        <f t="shared" si="14"/>
        <v>0.48855363209836594</v>
      </c>
      <c r="G80" s="32">
        <v>12645</v>
      </c>
      <c r="H80" s="42">
        <f t="shared" si="15"/>
        <v>0.511446367901634</v>
      </c>
      <c r="I80" s="32">
        <f t="shared" si="20"/>
        <v>24724</v>
      </c>
      <c r="J80" s="255">
        <v>7448150</v>
      </c>
      <c r="K80" s="253">
        <f t="shared" si="16"/>
        <v>744.81500000000005</v>
      </c>
      <c r="L80" s="253">
        <v>21824.267</v>
      </c>
      <c r="M80" s="253">
        <f t="shared" si="17"/>
        <v>21079.452000000001</v>
      </c>
      <c r="N80" s="260">
        <f t="shared" si="18"/>
        <v>3.41278357710708</v>
      </c>
      <c r="O80" s="262">
        <f t="shared" si="19"/>
        <v>3.0125182009383598E-2</v>
      </c>
      <c r="P80" s="269">
        <v>0.65</v>
      </c>
      <c r="Q80" s="271">
        <v>6.6699999999999995E-2</v>
      </c>
      <c r="R80" s="272">
        <f t="shared" si="13"/>
        <v>0.35835</v>
      </c>
    </row>
    <row r="81" spans="1:18" x14ac:dyDescent="0.25">
      <c r="A81" s="31">
        <v>1</v>
      </c>
      <c r="B81" s="274" t="s">
        <v>2</v>
      </c>
      <c r="C81" s="30">
        <v>101</v>
      </c>
      <c r="D81" s="19" t="s">
        <v>2</v>
      </c>
      <c r="E81" s="32">
        <v>466492</v>
      </c>
      <c r="F81" s="42">
        <f t="shared" si="14"/>
        <v>0.46914690232023021</v>
      </c>
      <c r="G81" s="32">
        <v>527849</v>
      </c>
      <c r="H81" s="42">
        <f t="shared" si="15"/>
        <v>0.53085309767976985</v>
      </c>
      <c r="I81" s="32">
        <f t="shared" si="20"/>
        <v>994341</v>
      </c>
      <c r="J81" s="255">
        <v>68846400</v>
      </c>
      <c r="K81" s="253">
        <f t="shared" si="16"/>
        <v>6884.64</v>
      </c>
      <c r="L81" s="253">
        <v>21503.241000000002</v>
      </c>
      <c r="M81" s="253">
        <f t="shared" si="17"/>
        <v>14618.601000000002</v>
      </c>
      <c r="N81" s="260">
        <f t="shared" si="18"/>
        <v>32.016755055668121</v>
      </c>
      <c r="O81" s="262">
        <f t="shared" si="19"/>
        <v>6.9238219081783816E-3</v>
      </c>
      <c r="P81" s="269">
        <v>0.8</v>
      </c>
      <c r="Q81" s="271">
        <v>1</v>
      </c>
      <c r="R81" s="272">
        <f t="shared" si="13"/>
        <v>0.9</v>
      </c>
    </row>
    <row r="82" spans="1:18" x14ac:dyDescent="0.25">
      <c r="A82" s="35">
        <v>6</v>
      </c>
      <c r="B82" s="11" t="s">
        <v>73</v>
      </c>
      <c r="C82" s="30">
        <v>611</v>
      </c>
      <c r="D82" s="40" t="s">
        <v>84</v>
      </c>
      <c r="E82" s="32">
        <v>7387</v>
      </c>
      <c r="F82" s="42">
        <f t="shared" si="14"/>
        <v>0.46267067518476762</v>
      </c>
      <c r="G82" s="32">
        <v>8579</v>
      </c>
      <c r="H82" s="42">
        <f t="shared" si="15"/>
        <v>0.53732932481523232</v>
      </c>
      <c r="I82" s="32">
        <f t="shared" si="20"/>
        <v>15966</v>
      </c>
      <c r="J82" s="255">
        <v>25964375</v>
      </c>
      <c r="K82" s="253">
        <f t="shared" si="16"/>
        <v>2596.4375</v>
      </c>
      <c r="L82" s="253">
        <v>10964.07</v>
      </c>
      <c r="M82" s="253">
        <f t="shared" si="17"/>
        <v>8367.6324999999997</v>
      </c>
      <c r="N82" s="260">
        <f t="shared" si="18"/>
        <v>23.681329104976527</v>
      </c>
      <c r="O82" s="262">
        <f t="shared" si="19"/>
        <v>0.16262291744958035</v>
      </c>
      <c r="P82" s="269">
        <v>0.65</v>
      </c>
      <c r="Q82" s="271">
        <v>0</v>
      </c>
      <c r="R82" s="272">
        <f t="shared" si="13"/>
        <v>0.32500000000000001</v>
      </c>
    </row>
    <row r="83" spans="1:18" x14ac:dyDescent="0.25">
      <c r="A83" s="39">
        <v>13</v>
      </c>
      <c r="B83" s="11" t="s">
        <v>196</v>
      </c>
      <c r="C83" s="31">
        <v>1301</v>
      </c>
      <c r="D83" s="40" t="s">
        <v>196</v>
      </c>
      <c r="E83" s="32">
        <v>58914</v>
      </c>
      <c r="F83" s="42">
        <f t="shared" si="14"/>
        <v>0.4851564237069001</v>
      </c>
      <c r="G83" s="32">
        <v>62519</v>
      </c>
      <c r="H83" s="42">
        <f t="shared" si="15"/>
        <v>0.51484357629309985</v>
      </c>
      <c r="I83" s="32">
        <f t="shared" si="20"/>
        <v>121433</v>
      </c>
      <c r="J83" s="255">
        <v>29288125</v>
      </c>
      <c r="K83" s="253">
        <f t="shared" si="16"/>
        <v>2928.8125</v>
      </c>
      <c r="L83" s="253">
        <v>18953.561000000002</v>
      </c>
      <c r="M83" s="253">
        <f t="shared" si="17"/>
        <v>16024.748500000002</v>
      </c>
      <c r="N83" s="260">
        <f t="shared" si="18"/>
        <v>15.452571155362307</v>
      </c>
      <c r="O83" s="262">
        <f t="shared" si="19"/>
        <v>2.411875272784169E-2</v>
      </c>
      <c r="P83" s="269">
        <v>0.65</v>
      </c>
      <c r="Q83" s="271">
        <v>0.2</v>
      </c>
      <c r="R83" s="272">
        <f t="shared" si="13"/>
        <v>0.42500000000000004</v>
      </c>
    </row>
    <row r="84" spans="1:18" x14ac:dyDescent="0.25">
      <c r="A84" s="35">
        <v>9</v>
      </c>
      <c r="B84" s="11" t="s">
        <v>115</v>
      </c>
      <c r="C84" s="30">
        <v>915</v>
      </c>
      <c r="D84" s="40" t="s">
        <v>129</v>
      </c>
      <c r="E84" s="32">
        <v>7035</v>
      </c>
      <c r="F84" s="42">
        <f t="shared" si="14"/>
        <v>0.42214221422142212</v>
      </c>
      <c r="G84" s="32">
        <v>9630</v>
      </c>
      <c r="H84" s="42">
        <f t="shared" si="15"/>
        <v>0.57785778577857783</v>
      </c>
      <c r="I84" s="32">
        <f t="shared" si="20"/>
        <v>16665</v>
      </c>
      <c r="J84" s="255">
        <v>12967000</v>
      </c>
      <c r="K84" s="253">
        <f t="shared" si="16"/>
        <v>1296.7</v>
      </c>
      <c r="L84" s="253">
        <v>3633.904</v>
      </c>
      <c r="M84" s="253">
        <f t="shared" si="17"/>
        <v>2337.2039999999997</v>
      </c>
      <c r="N84" s="260">
        <f t="shared" si="18"/>
        <v>35.683386242454397</v>
      </c>
      <c r="O84" s="262">
        <f t="shared" si="19"/>
        <v>7.7809780978097806E-2</v>
      </c>
      <c r="P84" s="269">
        <v>0.5</v>
      </c>
      <c r="Q84" s="271">
        <v>0</v>
      </c>
      <c r="R84" s="272">
        <f t="shared" si="13"/>
        <v>0.25</v>
      </c>
    </row>
    <row r="85" spans="1:18" x14ac:dyDescent="0.25">
      <c r="A85" s="39">
        <v>19</v>
      </c>
      <c r="B85" s="11" t="s">
        <v>292</v>
      </c>
      <c r="C85" s="31">
        <v>1910</v>
      </c>
      <c r="D85" s="40" t="s">
        <v>301</v>
      </c>
      <c r="E85" s="32">
        <v>4973</v>
      </c>
      <c r="F85" s="42">
        <f t="shared" si="14"/>
        <v>0.47416094584286805</v>
      </c>
      <c r="G85" s="32">
        <v>5515</v>
      </c>
      <c r="H85" s="42">
        <f t="shared" si="15"/>
        <v>0.52583905415713195</v>
      </c>
      <c r="I85" s="32">
        <f t="shared" si="20"/>
        <v>10488</v>
      </c>
      <c r="J85" s="264">
        <v>4288800</v>
      </c>
      <c r="K85" s="264">
        <f t="shared" si="16"/>
        <v>428.88</v>
      </c>
      <c r="L85" s="264">
        <v>8509.4130000000005</v>
      </c>
      <c r="M85" s="264">
        <f t="shared" si="17"/>
        <v>8080.5330000000004</v>
      </c>
      <c r="N85" s="265">
        <f t="shared" si="18"/>
        <v>5.0400656308490372</v>
      </c>
      <c r="O85" s="262">
        <f t="shared" si="19"/>
        <v>4.0892448512585812E-2</v>
      </c>
      <c r="P85" s="269">
        <v>0.8</v>
      </c>
      <c r="Q85" s="271">
        <v>0.2</v>
      </c>
      <c r="R85" s="272">
        <f t="shared" si="13"/>
        <v>0.5</v>
      </c>
    </row>
    <row r="86" spans="1:18" x14ac:dyDescent="0.25">
      <c r="A86" s="39">
        <v>20</v>
      </c>
      <c r="B86" s="11" t="s">
        <v>302</v>
      </c>
      <c r="C86" s="31">
        <v>2011</v>
      </c>
      <c r="D86" s="40" t="s">
        <v>312</v>
      </c>
      <c r="E86" s="32">
        <v>9627</v>
      </c>
      <c r="F86" s="42">
        <f t="shared" si="14"/>
        <v>0.47272280874048611</v>
      </c>
      <c r="G86" s="32">
        <v>10738</v>
      </c>
      <c r="H86" s="42">
        <f t="shared" si="15"/>
        <v>0.52727719125951389</v>
      </c>
      <c r="I86" s="32">
        <f t="shared" si="20"/>
        <v>20365</v>
      </c>
      <c r="J86" s="255">
        <v>11707200</v>
      </c>
      <c r="K86" s="253">
        <f t="shared" si="16"/>
        <v>1170.72</v>
      </c>
      <c r="L86" s="253">
        <v>23060.993999999999</v>
      </c>
      <c r="M86" s="253">
        <f t="shared" si="17"/>
        <v>21890.273999999998</v>
      </c>
      <c r="N86" s="260">
        <f t="shared" si="18"/>
        <v>5.0766241906138134</v>
      </c>
      <c r="O86" s="262">
        <f t="shared" si="19"/>
        <v>5.7486864718880433E-2</v>
      </c>
      <c r="P86" s="269">
        <v>0.65</v>
      </c>
      <c r="Q86" s="271">
        <v>6.6699999999999995E-2</v>
      </c>
      <c r="R86" s="272">
        <f t="shared" si="13"/>
        <v>0.35835</v>
      </c>
    </row>
    <row r="87" spans="1:18" x14ac:dyDescent="0.25">
      <c r="A87" s="39">
        <v>14</v>
      </c>
      <c r="B87" s="11" t="s">
        <v>226</v>
      </c>
      <c r="C87" s="31">
        <v>1420</v>
      </c>
      <c r="D87" s="40" t="s">
        <v>246</v>
      </c>
      <c r="E87" s="32">
        <v>58820</v>
      </c>
      <c r="F87" s="42">
        <f t="shared" si="14"/>
        <v>0.5132814408879891</v>
      </c>
      <c r="G87" s="32">
        <v>55776</v>
      </c>
      <c r="H87" s="42">
        <f t="shared" si="15"/>
        <v>0.4867185591120109</v>
      </c>
      <c r="I87" s="32">
        <f t="shared" si="20"/>
        <v>114596</v>
      </c>
      <c r="J87" s="255">
        <v>713420125</v>
      </c>
      <c r="K87" s="253">
        <f t="shared" si="16"/>
        <v>71342.012499999997</v>
      </c>
      <c r="L87" s="253">
        <v>158520.05499999999</v>
      </c>
      <c r="M87" s="253">
        <f t="shared" si="17"/>
        <v>87178.042499999996</v>
      </c>
      <c r="N87" s="260">
        <f t="shared" si="18"/>
        <v>45.005038952326885</v>
      </c>
      <c r="O87" s="262">
        <f t="shared" si="19"/>
        <v>0.62255237966421162</v>
      </c>
      <c r="P87" s="269">
        <v>0.5</v>
      </c>
      <c r="Q87" s="271">
        <v>6.6699999999999995E-2</v>
      </c>
      <c r="R87" s="272">
        <f t="shared" si="13"/>
        <v>0.28334999999999999</v>
      </c>
    </row>
    <row r="88" spans="1:18" x14ac:dyDescent="0.25">
      <c r="A88" s="39">
        <v>12</v>
      </c>
      <c r="B88" s="11" t="s">
        <v>169</v>
      </c>
      <c r="C88" s="31">
        <v>1223</v>
      </c>
      <c r="D88" s="40" t="s">
        <v>190</v>
      </c>
      <c r="E88" s="32">
        <v>17658</v>
      </c>
      <c r="F88" s="42">
        <f t="shared" si="14"/>
        <v>0.54427765619702251</v>
      </c>
      <c r="G88" s="32">
        <v>14785</v>
      </c>
      <c r="H88" s="42">
        <f t="shared" si="15"/>
        <v>0.45572234380297755</v>
      </c>
      <c r="I88" s="32">
        <f t="shared" si="20"/>
        <v>32443</v>
      </c>
      <c r="J88" s="255">
        <v>35820250</v>
      </c>
      <c r="K88" s="253">
        <f t="shared" si="16"/>
        <v>3582.0250000000001</v>
      </c>
      <c r="L88" s="253">
        <v>10443.277</v>
      </c>
      <c r="M88" s="253">
        <f t="shared" si="17"/>
        <v>6861.2520000000004</v>
      </c>
      <c r="N88" s="260">
        <f t="shared" si="18"/>
        <v>34.299817959439359</v>
      </c>
      <c r="O88" s="262">
        <f t="shared" si="19"/>
        <v>0.11040979564158679</v>
      </c>
      <c r="P88" s="269">
        <v>1</v>
      </c>
      <c r="Q88" s="271">
        <v>0.38669999999999999</v>
      </c>
      <c r="R88" s="272">
        <f t="shared" si="13"/>
        <v>0.69335000000000002</v>
      </c>
    </row>
    <row r="89" spans="1:18" x14ac:dyDescent="0.25">
      <c r="A89" s="35">
        <v>5</v>
      </c>
      <c r="B89" s="11" t="s">
        <v>61</v>
      </c>
      <c r="C89" s="30">
        <v>510</v>
      </c>
      <c r="D89" s="40" t="s">
        <v>69</v>
      </c>
      <c r="E89" s="32">
        <v>5766</v>
      </c>
      <c r="F89" s="42">
        <f t="shared" si="14"/>
        <v>0.48400906572651725</v>
      </c>
      <c r="G89" s="32">
        <v>6147</v>
      </c>
      <c r="H89" s="42">
        <f t="shared" si="15"/>
        <v>0.51599093427348275</v>
      </c>
      <c r="I89" s="32">
        <f t="shared" si="20"/>
        <v>11913</v>
      </c>
      <c r="J89" s="255">
        <v>7276775</v>
      </c>
      <c r="K89" s="253">
        <f t="shared" si="16"/>
        <v>727.67750000000001</v>
      </c>
      <c r="L89" s="253">
        <v>6523.6030000000001</v>
      </c>
      <c r="M89" s="253">
        <f t="shared" si="17"/>
        <v>5795.9255000000003</v>
      </c>
      <c r="N89" s="260">
        <f t="shared" si="18"/>
        <v>11.154533775277251</v>
      </c>
      <c r="O89" s="262">
        <f t="shared" si="19"/>
        <v>6.1082640812557709E-2</v>
      </c>
      <c r="P89" s="269">
        <v>0.8</v>
      </c>
      <c r="Q89" s="271">
        <v>6.6699999999999995E-2</v>
      </c>
      <c r="R89" s="272">
        <f t="shared" si="13"/>
        <v>0.43335000000000001</v>
      </c>
    </row>
    <row r="90" spans="1:18" x14ac:dyDescent="0.25">
      <c r="A90" s="39">
        <v>13</v>
      </c>
      <c r="B90" s="11" t="s">
        <v>196</v>
      </c>
      <c r="C90" s="31">
        <v>1307</v>
      </c>
      <c r="D90" s="40" t="s">
        <v>202</v>
      </c>
      <c r="E90" s="32">
        <v>22237</v>
      </c>
      <c r="F90" s="42">
        <f t="shared" si="14"/>
        <v>0.46424768784317</v>
      </c>
      <c r="G90" s="32">
        <v>25662</v>
      </c>
      <c r="H90" s="42">
        <f t="shared" si="15"/>
        <v>0.53575231215682995</v>
      </c>
      <c r="I90" s="32">
        <f t="shared" si="20"/>
        <v>47899</v>
      </c>
      <c r="J90" s="255">
        <v>49536850</v>
      </c>
      <c r="K90" s="253">
        <f t="shared" si="16"/>
        <v>4953.6850000000004</v>
      </c>
      <c r="L90" s="253">
        <v>16332.464</v>
      </c>
      <c r="M90" s="253">
        <f t="shared" si="17"/>
        <v>11378.778999999999</v>
      </c>
      <c r="N90" s="260">
        <f t="shared" si="18"/>
        <v>30.330297988105166</v>
      </c>
      <c r="O90" s="262">
        <f t="shared" si="19"/>
        <v>0.10341938245057308</v>
      </c>
      <c r="P90" s="269">
        <v>0.3</v>
      </c>
      <c r="Q90" s="271">
        <v>0</v>
      </c>
      <c r="R90" s="272">
        <f t="shared" si="13"/>
        <v>0.15</v>
      </c>
    </row>
    <row r="91" spans="1:18" x14ac:dyDescent="0.25">
      <c r="A91" s="39">
        <v>21</v>
      </c>
      <c r="B91" s="11" t="s">
        <v>313</v>
      </c>
      <c r="C91" s="31">
        <v>2101</v>
      </c>
      <c r="D91" s="40" t="s">
        <v>313</v>
      </c>
      <c r="E91" s="32">
        <v>80990</v>
      </c>
      <c r="F91" s="42">
        <f t="shared" si="14"/>
        <v>0.48775052996723839</v>
      </c>
      <c r="G91" s="32">
        <v>85058</v>
      </c>
      <c r="H91" s="42">
        <f t="shared" si="15"/>
        <v>0.51224947003276156</v>
      </c>
      <c r="I91" s="32">
        <f t="shared" si="20"/>
        <v>166048</v>
      </c>
      <c r="J91" s="255">
        <v>86303000</v>
      </c>
      <c r="K91" s="253">
        <f t="shared" si="16"/>
        <v>8630.2999999999993</v>
      </c>
      <c r="L91" s="253">
        <v>68637.777000000002</v>
      </c>
      <c r="M91" s="253">
        <f t="shared" si="17"/>
        <v>60007.476999999999</v>
      </c>
      <c r="N91" s="260">
        <f t="shared" si="18"/>
        <v>12.573688101816</v>
      </c>
      <c r="O91" s="262">
        <f t="shared" si="19"/>
        <v>5.1974730198496813E-2</v>
      </c>
      <c r="P91" s="269">
        <v>0.65</v>
      </c>
      <c r="Q91" s="271">
        <v>6.6699999999999995E-2</v>
      </c>
      <c r="R91" s="272">
        <f t="shared" si="13"/>
        <v>0.35835</v>
      </c>
    </row>
    <row r="92" spans="1:18" x14ac:dyDescent="0.25">
      <c r="A92" s="39">
        <v>22</v>
      </c>
      <c r="B92" s="11" t="s">
        <v>320</v>
      </c>
      <c r="C92" s="39">
        <v>2212</v>
      </c>
      <c r="D92" s="40" t="s">
        <v>330</v>
      </c>
      <c r="E92" s="32">
        <v>13049</v>
      </c>
      <c r="F92" s="42">
        <f t="shared" si="14"/>
        <v>0.47809042280354658</v>
      </c>
      <c r="G92" s="32">
        <v>14245</v>
      </c>
      <c r="H92" s="42">
        <f t="shared" si="15"/>
        <v>0.52190957719645348</v>
      </c>
      <c r="I92" s="32">
        <f t="shared" si="20"/>
        <v>27294</v>
      </c>
      <c r="J92" s="255">
        <v>4946200</v>
      </c>
      <c r="K92" s="253">
        <f t="shared" si="16"/>
        <v>494.62</v>
      </c>
      <c r="L92" s="253">
        <v>22908.436000000002</v>
      </c>
      <c r="M92" s="253">
        <f t="shared" si="17"/>
        <v>22413.816000000003</v>
      </c>
      <c r="N92" s="260">
        <f t="shared" si="18"/>
        <v>2.1591172788923694</v>
      </c>
      <c r="O92" s="262">
        <f t="shared" si="19"/>
        <v>1.8121931560049827E-2</v>
      </c>
      <c r="P92" s="269">
        <v>0.6</v>
      </c>
      <c r="Q92" s="271">
        <v>0</v>
      </c>
      <c r="R92" s="272">
        <f t="shared" si="13"/>
        <v>0.3</v>
      </c>
    </row>
    <row r="93" spans="1:18" x14ac:dyDescent="0.25">
      <c r="A93" s="39">
        <v>22</v>
      </c>
      <c r="B93" s="11" t="s">
        <v>320</v>
      </c>
      <c r="C93" s="31">
        <v>2208</v>
      </c>
      <c r="D93" s="40" t="s">
        <v>326</v>
      </c>
      <c r="E93" s="32">
        <v>2703</v>
      </c>
      <c r="F93" s="42">
        <f t="shared" si="14"/>
        <v>0.50457345529214115</v>
      </c>
      <c r="G93" s="32">
        <v>2654</v>
      </c>
      <c r="H93" s="42">
        <f t="shared" si="15"/>
        <v>0.49542654470785885</v>
      </c>
      <c r="I93" s="32">
        <f t="shared" si="20"/>
        <v>5357</v>
      </c>
      <c r="J93" s="255">
        <v>4914675</v>
      </c>
      <c r="K93" s="253">
        <f t="shared" si="16"/>
        <v>491.46749999999997</v>
      </c>
      <c r="L93" s="253">
        <v>5241.9570000000003</v>
      </c>
      <c r="M93" s="253">
        <f t="shared" si="17"/>
        <v>4750.4895000000006</v>
      </c>
      <c r="N93" s="260">
        <f t="shared" si="18"/>
        <v>9.3756492088737087</v>
      </c>
      <c r="O93" s="262">
        <f t="shared" si="19"/>
        <v>9.1743046481239501E-2</v>
      </c>
      <c r="P93" s="269">
        <v>1</v>
      </c>
      <c r="Q93" s="271">
        <v>0.1867</v>
      </c>
      <c r="R93" s="272">
        <f t="shared" si="13"/>
        <v>0.59335000000000004</v>
      </c>
    </row>
    <row r="94" spans="1:18" x14ac:dyDescent="0.25">
      <c r="A94" s="39">
        <v>20</v>
      </c>
      <c r="B94" s="11" t="s">
        <v>302</v>
      </c>
      <c r="C94" s="31">
        <v>2004</v>
      </c>
      <c r="D94" s="40" t="s">
        <v>305</v>
      </c>
      <c r="E94" s="32">
        <v>32344</v>
      </c>
      <c r="F94" s="42">
        <f t="shared" si="14"/>
        <v>0.49569348659003831</v>
      </c>
      <c r="G94" s="32">
        <v>32906</v>
      </c>
      <c r="H94" s="42">
        <f t="shared" si="15"/>
        <v>0.50430651340996169</v>
      </c>
      <c r="I94" s="32">
        <f t="shared" si="20"/>
        <v>65250</v>
      </c>
      <c r="J94" s="255">
        <v>28471025</v>
      </c>
      <c r="K94" s="253">
        <f t="shared" si="16"/>
        <v>2847.1025</v>
      </c>
      <c r="L94" s="253">
        <v>25175.534</v>
      </c>
      <c r="M94" s="253">
        <f t="shared" si="17"/>
        <v>22328.431499999999</v>
      </c>
      <c r="N94" s="260">
        <f t="shared" si="18"/>
        <v>11.309005401831794</v>
      </c>
      <c r="O94" s="262">
        <f t="shared" si="19"/>
        <v>4.3633754789272033E-2</v>
      </c>
      <c r="P94" s="269">
        <v>0.8</v>
      </c>
      <c r="Q94" s="271">
        <v>0.43330000000000002</v>
      </c>
      <c r="R94" s="272">
        <f t="shared" si="13"/>
        <v>0.61665000000000003</v>
      </c>
    </row>
    <row r="95" spans="1:18" x14ac:dyDescent="0.25">
      <c r="A95" s="35">
        <v>3</v>
      </c>
      <c r="B95" s="11" t="s">
        <v>28</v>
      </c>
      <c r="C95" s="30">
        <v>302</v>
      </c>
      <c r="D95" s="40" t="s">
        <v>30</v>
      </c>
      <c r="E95" s="32">
        <v>10074</v>
      </c>
      <c r="F95" s="42">
        <f t="shared" si="14"/>
        <v>0.47640215643620543</v>
      </c>
      <c r="G95" s="32">
        <v>11072</v>
      </c>
      <c r="H95" s="42">
        <f t="shared" si="15"/>
        <v>0.52359784356379457</v>
      </c>
      <c r="I95" s="32">
        <f t="shared" si="20"/>
        <v>21146</v>
      </c>
      <c r="J95" s="255">
        <v>242125</v>
      </c>
      <c r="K95" s="253">
        <f t="shared" si="16"/>
        <v>24.212499999999999</v>
      </c>
      <c r="L95" s="253">
        <v>995.81299999999999</v>
      </c>
      <c r="M95" s="253">
        <f t="shared" si="17"/>
        <v>971.60050000000001</v>
      </c>
      <c r="N95" s="260">
        <f t="shared" si="18"/>
        <v>2.431430399080952</v>
      </c>
      <c r="O95" s="262">
        <f t="shared" si="19"/>
        <v>1.1450156057883287E-3</v>
      </c>
      <c r="P95" s="269">
        <v>0.8</v>
      </c>
      <c r="Q95" s="271">
        <v>6.6699999999999995E-2</v>
      </c>
      <c r="R95" s="272">
        <f t="shared" si="13"/>
        <v>0.43335000000000001</v>
      </c>
    </row>
    <row r="96" spans="1:18" x14ac:dyDescent="0.25">
      <c r="A96" s="39">
        <v>14</v>
      </c>
      <c r="B96" s="11" t="s">
        <v>226</v>
      </c>
      <c r="C96" s="31">
        <v>1412</v>
      </c>
      <c r="D96" s="40" t="s">
        <v>238</v>
      </c>
      <c r="E96" s="32">
        <v>41109</v>
      </c>
      <c r="F96" s="42">
        <f t="shared" si="14"/>
        <v>0.45458968716479969</v>
      </c>
      <c r="G96" s="32">
        <v>49322</v>
      </c>
      <c r="H96" s="42">
        <f t="shared" si="15"/>
        <v>0.54541031283520036</v>
      </c>
      <c r="I96" s="32">
        <f t="shared" si="20"/>
        <v>90431</v>
      </c>
      <c r="J96" s="255">
        <v>149078200</v>
      </c>
      <c r="K96" s="253">
        <f t="shared" si="16"/>
        <v>14907.82</v>
      </c>
      <c r="L96" s="253">
        <v>47285.491999999998</v>
      </c>
      <c r="M96" s="253">
        <f t="shared" si="17"/>
        <v>32377.671999999999</v>
      </c>
      <c r="N96" s="260">
        <f t="shared" si="18"/>
        <v>31.527259989173846</v>
      </c>
      <c r="O96" s="262">
        <f t="shared" si="19"/>
        <v>0.16485298183145161</v>
      </c>
      <c r="P96" s="269">
        <v>0.5</v>
      </c>
      <c r="Q96" s="271">
        <v>0</v>
      </c>
      <c r="R96" s="272">
        <f t="shared" si="13"/>
        <v>0.25</v>
      </c>
    </row>
    <row r="97" spans="1:18" x14ac:dyDescent="0.25">
      <c r="A97" s="39">
        <v>22</v>
      </c>
      <c r="B97" s="11" t="s">
        <v>320</v>
      </c>
      <c r="C97" s="31">
        <v>2201</v>
      </c>
      <c r="D97" s="40" t="s">
        <v>320</v>
      </c>
      <c r="E97" s="32">
        <v>69123</v>
      </c>
      <c r="F97" s="42">
        <f t="shared" si="14"/>
        <v>0.43733787186657724</v>
      </c>
      <c r="G97" s="32">
        <v>88931</v>
      </c>
      <c r="H97" s="42">
        <f t="shared" si="15"/>
        <v>0.56266212813342276</v>
      </c>
      <c r="I97" s="32">
        <f t="shared" si="20"/>
        <v>158054</v>
      </c>
      <c r="J97" s="255">
        <v>35359875</v>
      </c>
      <c r="K97" s="253">
        <f t="shared" si="16"/>
        <v>3535.9875000000002</v>
      </c>
      <c r="L97" s="253">
        <v>62573.012000000002</v>
      </c>
      <c r="M97" s="253">
        <f t="shared" si="17"/>
        <v>59037.0245</v>
      </c>
      <c r="N97" s="260">
        <f t="shared" si="18"/>
        <v>5.6509785720399712</v>
      </c>
      <c r="O97" s="262">
        <f t="shared" si="19"/>
        <v>2.2372021587558685E-2</v>
      </c>
      <c r="P97" s="269">
        <v>0.45</v>
      </c>
      <c r="Q97" s="271">
        <v>0.1333</v>
      </c>
      <c r="R97" s="272">
        <f t="shared" si="13"/>
        <v>0.29165000000000002</v>
      </c>
    </row>
    <row r="98" spans="1:18" x14ac:dyDescent="0.25">
      <c r="A98" s="39">
        <v>12</v>
      </c>
      <c r="B98" s="11" t="s">
        <v>169</v>
      </c>
      <c r="C98" s="31">
        <v>1230</v>
      </c>
      <c r="D98" s="40" t="s">
        <v>344</v>
      </c>
      <c r="E98" s="32">
        <v>17564</v>
      </c>
      <c r="F98" s="42">
        <f t="shared" si="14"/>
        <v>0.55716279659941637</v>
      </c>
      <c r="G98" s="32">
        <v>13960</v>
      </c>
      <c r="H98" s="42">
        <f t="shared" si="15"/>
        <v>0.44283720340058369</v>
      </c>
      <c r="I98" s="32">
        <f t="shared" si="20"/>
        <v>31524</v>
      </c>
      <c r="J98" s="255">
        <v>8554750</v>
      </c>
      <c r="K98" s="253">
        <f t="shared" si="16"/>
        <v>855.47500000000002</v>
      </c>
      <c r="L98" s="253">
        <v>9888.9449999999997</v>
      </c>
      <c r="M98" s="253">
        <f t="shared" si="17"/>
        <v>9033.4699999999993</v>
      </c>
      <c r="N98" s="260">
        <f t="shared" si="18"/>
        <v>8.6508217003937222</v>
      </c>
      <c r="O98" s="262">
        <f t="shared" si="19"/>
        <v>2.7137260499936557E-2</v>
      </c>
      <c r="P98" s="269">
        <v>0</v>
      </c>
      <c r="Q98" s="271">
        <v>0</v>
      </c>
      <c r="R98" s="272" t="s">
        <v>1493</v>
      </c>
    </row>
    <row r="99" spans="1:18" x14ac:dyDescent="0.25">
      <c r="A99" s="39">
        <v>13</v>
      </c>
      <c r="B99" s="11" t="s">
        <v>196</v>
      </c>
      <c r="C99" s="31">
        <v>1312</v>
      </c>
      <c r="D99" s="40" t="s">
        <v>62</v>
      </c>
      <c r="E99" s="32">
        <v>22619</v>
      </c>
      <c r="F99" s="42">
        <f t="shared" si="14"/>
        <v>0.48132700614985213</v>
      </c>
      <c r="G99" s="32">
        <v>24374</v>
      </c>
      <c r="H99" s="42">
        <f t="shared" si="15"/>
        <v>0.51867299385014787</v>
      </c>
      <c r="I99" s="32">
        <f t="shared" si="20"/>
        <v>46993</v>
      </c>
      <c r="J99" s="255">
        <v>28677275</v>
      </c>
      <c r="K99" s="253">
        <f t="shared" si="16"/>
        <v>2867.7275</v>
      </c>
      <c r="L99" s="253">
        <v>24118.269</v>
      </c>
      <c r="M99" s="253">
        <f t="shared" si="17"/>
        <v>21250.541499999999</v>
      </c>
      <c r="N99" s="260">
        <f t="shared" si="18"/>
        <v>11.890270815040665</v>
      </c>
      <c r="O99" s="262">
        <f t="shared" si="19"/>
        <v>6.1024567488774925E-2</v>
      </c>
      <c r="P99" s="269">
        <v>0.5</v>
      </c>
      <c r="Q99" s="271">
        <v>6.6699999999999995E-2</v>
      </c>
      <c r="R99" s="272">
        <f t="shared" ref="R99:R130" si="21">(Q99+P99)/2</f>
        <v>0.28334999999999999</v>
      </c>
    </row>
    <row r="100" spans="1:18" x14ac:dyDescent="0.25">
      <c r="A100" s="35">
        <v>5</v>
      </c>
      <c r="B100" s="11" t="s">
        <v>61</v>
      </c>
      <c r="C100" s="30">
        <v>503</v>
      </c>
      <c r="D100" s="40" t="s">
        <v>62</v>
      </c>
      <c r="E100" s="32">
        <v>14254</v>
      </c>
      <c r="F100" s="42">
        <f t="shared" si="14"/>
        <v>0.51172141446777952</v>
      </c>
      <c r="G100" s="32">
        <v>13601</v>
      </c>
      <c r="H100" s="42">
        <f t="shared" si="15"/>
        <v>0.48827858553222042</v>
      </c>
      <c r="I100" s="32">
        <f t="shared" si="20"/>
        <v>27855</v>
      </c>
      <c r="J100" s="255">
        <v>4143325</v>
      </c>
      <c r="K100" s="253">
        <f t="shared" si="16"/>
        <v>414.33249999999998</v>
      </c>
      <c r="L100" s="253">
        <v>29086.54</v>
      </c>
      <c r="M100" s="253">
        <f t="shared" si="17"/>
        <v>28672.2075</v>
      </c>
      <c r="N100" s="260">
        <f t="shared" si="18"/>
        <v>1.4244819081265767</v>
      </c>
      <c r="O100" s="262">
        <f t="shared" si="19"/>
        <v>1.4874618560402082E-2</v>
      </c>
      <c r="P100" s="269">
        <v>0.6</v>
      </c>
      <c r="Q100" s="271">
        <v>0</v>
      </c>
      <c r="R100" s="272">
        <f t="shared" si="21"/>
        <v>0.3</v>
      </c>
    </row>
    <row r="101" spans="1:18" x14ac:dyDescent="0.25">
      <c r="A101" s="35">
        <v>9</v>
      </c>
      <c r="B101" s="11" t="s">
        <v>115</v>
      </c>
      <c r="C101" s="39">
        <v>23</v>
      </c>
      <c r="D101" s="40" t="s">
        <v>137</v>
      </c>
      <c r="E101" s="32">
        <v>15418</v>
      </c>
      <c r="F101" s="42">
        <f t="shared" si="14"/>
        <v>0.45870522432464594</v>
      </c>
      <c r="G101" s="32">
        <v>18194</v>
      </c>
      <c r="H101" s="42">
        <f t="shared" si="15"/>
        <v>0.541294775675354</v>
      </c>
      <c r="I101" s="32">
        <f t="shared" si="20"/>
        <v>33612</v>
      </c>
      <c r="J101" s="255">
        <v>1503225</v>
      </c>
      <c r="K101" s="253">
        <f t="shared" si="16"/>
        <v>150.32249999999999</v>
      </c>
      <c r="L101" s="253">
        <v>1224.9110000000001</v>
      </c>
      <c r="M101" s="253">
        <f t="shared" si="17"/>
        <v>1074.5885000000001</v>
      </c>
      <c r="N101" s="260">
        <f t="shared" si="18"/>
        <v>12.272116096598038</v>
      </c>
      <c r="O101" s="262">
        <f t="shared" si="19"/>
        <v>4.4722866833273832E-3</v>
      </c>
      <c r="P101" s="269">
        <v>0.5</v>
      </c>
      <c r="Q101" s="271">
        <v>6.6699999999999995E-2</v>
      </c>
      <c r="R101" s="272">
        <f t="shared" si="21"/>
        <v>0.28334999999999999</v>
      </c>
    </row>
    <row r="102" spans="1:18" x14ac:dyDescent="0.25">
      <c r="A102" s="35">
        <v>5</v>
      </c>
      <c r="B102" s="11" t="s">
        <v>61</v>
      </c>
      <c r="C102" s="30">
        <v>507</v>
      </c>
      <c r="D102" s="40" t="s">
        <v>66</v>
      </c>
      <c r="E102" s="32">
        <v>28037</v>
      </c>
      <c r="F102" s="42">
        <f t="shared" si="14"/>
        <v>0.5137522217946604</v>
      </c>
      <c r="G102" s="32">
        <v>26536</v>
      </c>
      <c r="H102" s="42">
        <f t="shared" si="15"/>
        <v>0.48624777820533965</v>
      </c>
      <c r="I102" s="32">
        <f t="shared" si="20"/>
        <v>54573</v>
      </c>
      <c r="J102" s="255">
        <v>29764300</v>
      </c>
      <c r="K102" s="253">
        <f t="shared" ref="K102:K133" si="22">J102/10000</f>
        <v>2976.43</v>
      </c>
      <c r="L102" s="253">
        <v>78647.134000000005</v>
      </c>
      <c r="M102" s="253">
        <f t="shared" ref="M102:M133" si="23">L102-K102</f>
        <v>75670.704000000012</v>
      </c>
      <c r="N102" s="260">
        <f t="shared" ref="N102:N133" si="24">K102*100/L102</f>
        <v>3.7845371453713748</v>
      </c>
      <c r="O102" s="262">
        <f t="shared" si="19"/>
        <v>5.454034046140032E-2</v>
      </c>
      <c r="P102" s="269">
        <v>0.65</v>
      </c>
      <c r="Q102" s="271">
        <v>6.6699999999999995E-2</v>
      </c>
      <c r="R102" s="272">
        <f t="shared" si="21"/>
        <v>0.35835</v>
      </c>
    </row>
    <row r="103" spans="1:18" x14ac:dyDescent="0.25">
      <c r="A103" s="39">
        <v>13</v>
      </c>
      <c r="B103" s="11" t="s">
        <v>196</v>
      </c>
      <c r="C103" s="31">
        <v>1311</v>
      </c>
      <c r="D103" s="40" t="s">
        <v>205</v>
      </c>
      <c r="E103" s="32">
        <v>20153</v>
      </c>
      <c r="F103" s="42">
        <f t="shared" si="14"/>
        <v>0.48604780165448713</v>
      </c>
      <c r="G103" s="32">
        <v>21310</v>
      </c>
      <c r="H103" s="42">
        <f t="shared" si="15"/>
        <v>0.51395219834551287</v>
      </c>
      <c r="I103" s="32">
        <f t="shared" ref="I103:I134" si="25">G103+E103</f>
        <v>41463</v>
      </c>
      <c r="J103" s="255">
        <v>28694525</v>
      </c>
      <c r="K103" s="253">
        <f t="shared" si="22"/>
        <v>2869.4524999999999</v>
      </c>
      <c r="L103" s="253">
        <v>9568.8389999999999</v>
      </c>
      <c r="M103" s="253">
        <f t="shared" si="23"/>
        <v>6699.3865000000005</v>
      </c>
      <c r="N103" s="260">
        <f t="shared" si="24"/>
        <v>29.987467654121886</v>
      </c>
      <c r="O103" s="262">
        <f t="shared" si="19"/>
        <v>6.9205134698405807E-2</v>
      </c>
      <c r="P103" s="269">
        <v>0.5</v>
      </c>
      <c r="Q103" s="271">
        <v>0</v>
      </c>
      <c r="R103" s="272">
        <f t="shared" si="21"/>
        <v>0.25</v>
      </c>
    </row>
    <row r="104" spans="1:18" x14ac:dyDescent="0.25">
      <c r="A104" s="39">
        <v>17</v>
      </c>
      <c r="B104" s="11" t="s">
        <v>275</v>
      </c>
      <c r="C104" s="31">
        <v>1705</v>
      </c>
      <c r="D104" s="40" t="s">
        <v>205</v>
      </c>
      <c r="E104" s="32">
        <v>50355</v>
      </c>
      <c r="F104" s="42">
        <f t="shared" si="14"/>
        <v>0.52077731353162615</v>
      </c>
      <c r="G104" s="32">
        <v>46337</v>
      </c>
      <c r="H104" s="42">
        <f t="shared" si="15"/>
        <v>0.47922268646837379</v>
      </c>
      <c r="I104" s="32">
        <f t="shared" si="25"/>
        <v>96692</v>
      </c>
      <c r="J104" s="255">
        <v>1462800200</v>
      </c>
      <c r="K104" s="253">
        <f t="shared" si="22"/>
        <v>146280.01999999999</v>
      </c>
      <c r="L104" s="253">
        <v>498544.54200000002</v>
      </c>
      <c r="M104" s="253">
        <f t="shared" si="23"/>
        <v>352264.522</v>
      </c>
      <c r="N104" s="260">
        <f t="shared" si="24"/>
        <v>29.341414392618098</v>
      </c>
      <c r="O104" s="262">
        <f t="shared" si="19"/>
        <v>1.5128451164522401</v>
      </c>
      <c r="P104" s="269">
        <v>1</v>
      </c>
      <c r="Q104" s="271">
        <v>0</v>
      </c>
      <c r="R104" s="272">
        <f t="shared" si="21"/>
        <v>0.5</v>
      </c>
    </row>
    <row r="105" spans="1:18" x14ac:dyDescent="0.25">
      <c r="A105" s="39">
        <v>12</v>
      </c>
      <c r="B105" s="11" t="s">
        <v>169</v>
      </c>
      <c r="C105" s="31">
        <v>1221</v>
      </c>
      <c r="D105" s="40" t="s">
        <v>188</v>
      </c>
      <c r="E105" s="32">
        <v>8402</v>
      </c>
      <c r="F105" s="42">
        <f t="shared" si="14"/>
        <v>0.52942659105229994</v>
      </c>
      <c r="G105" s="32">
        <v>7468</v>
      </c>
      <c r="H105" s="42">
        <f t="shared" si="15"/>
        <v>0.47057340894770006</v>
      </c>
      <c r="I105" s="32">
        <f t="shared" si="25"/>
        <v>15870</v>
      </c>
      <c r="J105" s="255">
        <v>25305800</v>
      </c>
      <c r="K105" s="253">
        <f t="shared" si="22"/>
        <v>2530.58</v>
      </c>
      <c r="L105" s="253">
        <v>7412.5060000000003</v>
      </c>
      <c r="M105" s="253">
        <f t="shared" si="23"/>
        <v>4881.9260000000004</v>
      </c>
      <c r="N105" s="260">
        <f t="shared" si="24"/>
        <v>34.139331556696206</v>
      </c>
      <c r="O105" s="262">
        <f t="shared" si="19"/>
        <v>0.15945683679899181</v>
      </c>
      <c r="P105" s="269">
        <v>0.8</v>
      </c>
      <c r="Q105" s="271">
        <v>6.6699999999999995E-2</v>
      </c>
      <c r="R105" s="272">
        <f t="shared" si="21"/>
        <v>0.43335000000000001</v>
      </c>
    </row>
    <row r="106" spans="1:18" x14ac:dyDescent="0.25">
      <c r="A106" s="39">
        <v>19</v>
      </c>
      <c r="B106" s="11" t="s">
        <v>292</v>
      </c>
      <c r="C106" s="31">
        <v>1909</v>
      </c>
      <c r="D106" s="40" t="s">
        <v>300</v>
      </c>
      <c r="E106" s="32">
        <v>15019</v>
      </c>
      <c r="F106" s="42">
        <f t="shared" si="14"/>
        <v>0.44924024886336444</v>
      </c>
      <c r="G106" s="32">
        <v>18413</v>
      </c>
      <c r="H106" s="42">
        <f t="shared" si="15"/>
        <v>0.55075975113663556</v>
      </c>
      <c r="I106" s="32">
        <f t="shared" si="25"/>
        <v>33432</v>
      </c>
      <c r="J106" s="264">
        <v>72415100</v>
      </c>
      <c r="K106" s="264">
        <f t="shared" si="22"/>
        <v>7241.51</v>
      </c>
      <c r="L106" s="264">
        <v>21523.718000000001</v>
      </c>
      <c r="M106" s="264">
        <f t="shared" si="23"/>
        <v>14282.208000000001</v>
      </c>
      <c r="N106" s="265">
        <f t="shared" si="24"/>
        <v>33.644326691141373</v>
      </c>
      <c r="O106" s="262">
        <f t="shared" si="19"/>
        <v>0.21660415171093564</v>
      </c>
      <c r="P106" s="269">
        <v>0.8</v>
      </c>
      <c r="Q106" s="271">
        <v>0.93330000000000002</v>
      </c>
      <c r="R106" s="272">
        <f t="shared" si="21"/>
        <v>0.86665000000000003</v>
      </c>
    </row>
    <row r="107" spans="1:18" x14ac:dyDescent="0.25">
      <c r="A107" s="39">
        <v>16</v>
      </c>
      <c r="B107" s="11" t="s">
        <v>257</v>
      </c>
      <c r="C107" s="31">
        <v>1611</v>
      </c>
      <c r="D107" s="40" t="s">
        <v>268</v>
      </c>
      <c r="E107" s="32">
        <v>13736</v>
      </c>
      <c r="F107" s="42">
        <f t="shared" si="14"/>
        <v>0.49470575524022187</v>
      </c>
      <c r="G107" s="32">
        <v>14030</v>
      </c>
      <c r="H107" s="42">
        <f t="shared" si="15"/>
        <v>0.50529424475977813</v>
      </c>
      <c r="I107" s="32">
        <f t="shared" si="25"/>
        <v>27766</v>
      </c>
      <c r="J107" s="255">
        <v>66471250</v>
      </c>
      <c r="K107" s="253">
        <f t="shared" si="22"/>
        <v>6647.125</v>
      </c>
      <c r="L107" s="253">
        <v>23660.079000000002</v>
      </c>
      <c r="M107" s="253">
        <f t="shared" si="23"/>
        <v>17012.954000000002</v>
      </c>
      <c r="N107" s="260">
        <f t="shared" si="24"/>
        <v>28.094263759643404</v>
      </c>
      <c r="O107" s="262">
        <f t="shared" si="19"/>
        <v>0.23939800475401571</v>
      </c>
      <c r="P107" s="269">
        <v>0.5</v>
      </c>
      <c r="Q107" s="271">
        <v>0</v>
      </c>
      <c r="R107" s="272">
        <f t="shared" si="21"/>
        <v>0.25</v>
      </c>
    </row>
    <row r="108" spans="1:18" x14ac:dyDescent="0.25">
      <c r="A108" s="39">
        <v>17</v>
      </c>
      <c r="B108" s="11" t="s">
        <v>275</v>
      </c>
      <c r="C108" s="39">
        <v>1713</v>
      </c>
      <c r="D108" s="40" t="s">
        <v>347</v>
      </c>
      <c r="E108" s="32">
        <v>19583</v>
      </c>
      <c r="F108" s="42">
        <f t="shared" si="14"/>
        <v>0.52078291625668161</v>
      </c>
      <c r="G108" s="32">
        <v>18020</v>
      </c>
      <c r="H108" s="42">
        <f t="shared" si="15"/>
        <v>0.47921708374331834</v>
      </c>
      <c r="I108" s="32">
        <f t="shared" si="25"/>
        <v>37603</v>
      </c>
      <c r="J108" s="255">
        <v>599629475</v>
      </c>
      <c r="K108" s="253">
        <f t="shared" si="22"/>
        <v>59962.947500000002</v>
      </c>
      <c r="L108" s="253">
        <v>176139.13800000001</v>
      </c>
      <c r="M108" s="253">
        <f t="shared" si="23"/>
        <v>116176.1905</v>
      </c>
      <c r="N108" s="260">
        <f t="shared" si="24"/>
        <v>34.042943652875145</v>
      </c>
      <c r="O108" s="262">
        <f t="shared" si="19"/>
        <v>1.5946320107438237</v>
      </c>
      <c r="P108" s="269">
        <v>0.45</v>
      </c>
      <c r="Q108" s="271">
        <v>6.6699999999999995E-2</v>
      </c>
      <c r="R108" s="272">
        <f t="shared" si="21"/>
        <v>0.25835000000000002</v>
      </c>
    </row>
    <row r="109" spans="1:18" x14ac:dyDescent="0.25">
      <c r="A109" s="39">
        <v>18</v>
      </c>
      <c r="B109" s="11" t="s">
        <v>286</v>
      </c>
      <c r="C109" s="31">
        <v>1802</v>
      </c>
      <c r="D109" s="40" t="s">
        <v>288</v>
      </c>
      <c r="E109" s="32">
        <v>34116</v>
      </c>
      <c r="F109" s="42">
        <f t="shared" si="14"/>
        <v>0.48483642668334137</v>
      </c>
      <c r="G109" s="32">
        <v>36250</v>
      </c>
      <c r="H109" s="42">
        <f t="shared" si="15"/>
        <v>0.51516357331665863</v>
      </c>
      <c r="I109" s="32">
        <f t="shared" si="25"/>
        <v>70366</v>
      </c>
      <c r="J109" s="255">
        <v>1158327950</v>
      </c>
      <c r="K109" s="253">
        <f t="shared" si="22"/>
        <v>115832.795</v>
      </c>
      <c r="L109" s="253">
        <v>236101.193</v>
      </c>
      <c r="M109" s="253">
        <f t="shared" si="23"/>
        <v>120268.398</v>
      </c>
      <c r="N109" s="260">
        <f t="shared" si="24"/>
        <v>49.060656377115386</v>
      </c>
      <c r="O109" s="262">
        <f t="shared" si="19"/>
        <v>1.6461472159849928</v>
      </c>
      <c r="P109" s="269">
        <v>0.5</v>
      </c>
      <c r="Q109" s="271">
        <v>6.6699999999999995E-2</v>
      </c>
      <c r="R109" s="272">
        <f t="shared" si="21"/>
        <v>0.28334999999999999</v>
      </c>
    </row>
    <row r="110" spans="1:18" x14ac:dyDescent="0.25">
      <c r="A110" s="39">
        <v>18</v>
      </c>
      <c r="B110" s="11" t="s">
        <v>286</v>
      </c>
      <c r="C110" s="31">
        <v>1805</v>
      </c>
      <c r="D110" s="40" t="s">
        <v>291</v>
      </c>
      <c r="E110" s="32">
        <v>33357</v>
      </c>
      <c r="F110" s="42">
        <f t="shared" si="14"/>
        <v>0.50625284565184403</v>
      </c>
      <c r="G110" s="32">
        <v>32533</v>
      </c>
      <c r="H110" s="42">
        <f t="shared" si="15"/>
        <v>0.49374715434815603</v>
      </c>
      <c r="I110" s="32">
        <f t="shared" si="25"/>
        <v>65890</v>
      </c>
      <c r="J110" s="255">
        <v>252526400</v>
      </c>
      <c r="K110" s="253">
        <f t="shared" si="22"/>
        <v>25252.639999999999</v>
      </c>
      <c r="L110" s="253">
        <v>104606.641</v>
      </c>
      <c r="M110" s="253">
        <f t="shared" si="23"/>
        <v>79354.001000000004</v>
      </c>
      <c r="N110" s="260">
        <f t="shared" si="24"/>
        <v>24.140570578114634</v>
      </c>
      <c r="O110" s="262">
        <f t="shared" si="19"/>
        <v>0.38325451510092579</v>
      </c>
      <c r="P110" s="269">
        <v>0.65</v>
      </c>
      <c r="Q110" s="271">
        <v>0.26669999999999999</v>
      </c>
      <c r="R110" s="272">
        <f t="shared" si="21"/>
        <v>0.45835000000000004</v>
      </c>
    </row>
    <row r="111" spans="1:18" x14ac:dyDescent="0.25">
      <c r="A111" s="35">
        <v>3</v>
      </c>
      <c r="B111" s="11" t="s">
        <v>28</v>
      </c>
      <c r="C111" s="30">
        <v>310</v>
      </c>
      <c r="D111" s="40" t="s">
        <v>38</v>
      </c>
      <c r="E111" s="32">
        <v>6022</v>
      </c>
      <c r="F111" s="42">
        <f t="shared" si="14"/>
        <v>0.51360341151385924</v>
      </c>
      <c r="G111" s="32">
        <v>5703</v>
      </c>
      <c r="H111" s="42">
        <f t="shared" si="15"/>
        <v>0.4863965884861407</v>
      </c>
      <c r="I111" s="32">
        <f t="shared" si="25"/>
        <v>11725</v>
      </c>
      <c r="J111" s="255">
        <v>6389500</v>
      </c>
      <c r="K111" s="253">
        <f t="shared" si="22"/>
        <v>638.95000000000005</v>
      </c>
      <c r="L111" s="253">
        <v>1457.345</v>
      </c>
      <c r="M111" s="253">
        <f t="shared" si="23"/>
        <v>818.39499999999998</v>
      </c>
      <c r="N111" s="260">
        <f t="shared" si="24"/>
        <v>43.843427602935478</v>
      </c>
      <c r="O111" s="262">
        <f t="shared" si="19"/>
        <v>5.449466950959489E-2</v>
      </c>
      <c r="P111" s="269">
        <v>0.65</v>
      </c>
      <c r="Q111" s="271">
        <v>0.2</v>
      </c>
      <c r="R111" s="272">
        <f t="shared" si="21"/>
        <v>0.42500000000000004</v>
      </c>
    </row>
    <row r="112" spans="1:18" x14ac:dyDescent="0.25">
      <c r="A112" s="39">
        <v>12</v>
      </c>
      <c r="B112" s="11" t="s">
        <v>169</v>
      </c>
      <c r="C112" s="31">
        <v>1215</v>
      </c>
      <c r="D112" s="40" t="s">
        <v>182</v>
      </c>
      <c r="E112" s="32">
        <v>64220</v>
      </c>
      <c r="F112" s="42">
        <f t="shared" si="14"/>
        <v>0.5350373659698906</v>
      </c>
      <c r="G112" s="32">
        <v>55809</v>
      </c>
      <c r="H112" s="42">
        <f t="shared" si="15"/>
        <v>0.4649626340301094</v>
      </c>
      <c r="I112" s="32">
        <f t="shared" si="25"/>
        <v>120029</v>
      </c>
      <c r="J112" s="255">
        <v>37985025</v>
      </c>
      <c r="K112" s="253">
        <f t="shared" si="22"/>
        <v>3798.5025000000001</v>
      </c>
      <c r="L112" s="253">
        <v>21249.502</v>
      </c>
      <c r="M112" s="253">
        <f t="shared" si="23"/>
        <v>17450.999500000002</v>
      </c>
      <c r="N112" s="260">
        <f t="shared" si="24"/>
        <v>17.875724805221317</v>
      </c>
      <c r="O112" s="262">
        <f t="shared" si="19"/>
        <v>3.1646539586266655E-2</v>
      </c>
      <c r="P112" s="269">
        <v>0.8</v>
      </c>
      <c r="Q112" s="271">
        <v>0.1333</v>
      </c>
      <c r="R112" s="272">
        <f t="shared" si="21"/>
        <v>0.46665000000000001</v>
      </c>
    </row>
    <row r="113" spans="1:18" x14ac:dyDescent="0.25">
      <c r="A113" s="39">
        <v>13</v>
      </c>
      <c r="B113" s="11" t="s">
        <v>196</v>
      </c>
      <c r="C113" s="31">
        <v>1303</v>
      </c>
      <c r="D113" s="40" t="s">
        <v>198</v>
      </c>
      <c r="E113" s="32">
        <v>11271</v>
      </c>
      <c r="F113" s="42">
        <f t="shared" si="14"/>
        <v>0.48895926424016312</v>
      </c>
      <c r="G113" s="32">
        <v>11780</v>
      </c>
      <c r="H113" s="42">
        <f t="shared" si="15"/>
        <v>0.51104073575983688</v>
      </c>
      <c r="I113" s="32">
        <f t="shared" si="25"/>
        <v>23051</v>
      </c>
      <c r="J113" s="255">
        <v>64846600</v>
      </c>
      <c r="K113" s="253">
        <f t="shared" si="22"/>
        <v>6484.66</v>
      </c>
      <c r="L113" s="253">
        <v>41196.478000000003</v>
      </c>
      <c r="M113" s="253">
        <f t="shared" si="23"/>
        <v>34711.817999999999</v>
      </c>
      <c r="N113" s="260">
        <f t="shared" si="24"/>
        <v>15.740811629576683</v>
      </c>
      <c r="O113" s="262">
        <f t="shared" si="19"/>
        <v>0.28131794716064379</v>
      </c>
      <c r="P113" s="269">
        <v>0.65</v>
      </c>
      <c r="Q113" s="271">
        <v>0.33329999999999999</v>
      </c>
      <c r="R113" s="272">
        <f t="shared" si="21"/>
        <v>0.49165000000000003</v>
      </c>
    </row>
    <row r="114" spans="1:18" x14ac:dyDescent="0.25">
      <c r="A114" s="35">
        <v>5</v>
      </c>
      <c r="B114" s="11" t="s">
        <v>61</v>
      </c>
      <c r="C114" s="30">
        <v>505</v>
      </c>
      <c r="D114" s="40" t="s">
        <v>64</v>
      </c>
      <c r="E114" s="32">
        <v>25208</v>
      </c>
      <c r="F114" s="42">
        <f t="shared" si="14"/>
        <v>0.51158826155781956</v>
      </c>
      <c r="G114" s="32">
        <v>24066</v>
      </c>
      <c r="H114" s="42">
        <f t="shared" si="15"/>
        <v>0.48841173844218044</v>
      </c>
      <c r="I114" s="32">
        <f t="shared" si="25"/>
        <v>49274</v>
      </c>
      <c r="J114" s="255">
        <v>7461550</v>
      </c>
      <c r="K114" s="253">
        <f t="shared" si="22"/>
        <v>746.15499999999997</v>
      </c>
      <c r="L114" s="253">
        <v>47372.413999999997</v>
      </c>
      <c r="M114" s="253">
        <f t="shared" si="23"/>
        <v>46626.258999999998</v>
      </c>
      <c r="N114" s="260">
        <f t="shared" si="24"/>
        <v>1.5750833385860388</v>
      </c>
      <c r="O114" s="262">
        <f t="shared" si="19"/>
        <v>1.5142976011689735E-2</v>
      </c>
      <c r="P114" s="269">
        <v>0.8</v>
      </c>
      <c r="Q114" s="271">
        <v>0.1333</v>
      </c>
      <c r="R114" s="272">
        <f t="shared" si="21"/>
        <v>0.46665000000000001</v>
      </c>
    </row>
    <row r="115" spans="1:18" x14ac:dyDescent="0.25">
      <c r="A115" s="39">
        <v>21</v>
      </c>
      <c r="B115" s="11" t="s">
        <v>313</v>
      </c>
      <c r="C115" s="31">
        <v>2107</v>
      </c>
      <c r="D115" s="40" t="s">
        <v>319</v>
      </c>
      <c r="E115" s="32">
        <v>23636</v>
      </c>
      <c r="F115" s="42">
        <f t="shared" si="14"/>
        <v>0.49572147651006709</v>
      </c>
      <c r="G115" s="32">
        <v>24044</v>
      </c>
      <c r="H115" s="42">
        <f t="shared" si="15"/>
        <v>0.50427852348993285</v>
      </c>
      <c r="I115" s="32">
        <f t="shared" si="25"/>
        <v>47680</v>
      </c>
      <c r="J115" s="255">
        <v>45630675</v>
      </c>
      <c r="K115" s="253">
        <f t="shared" si="22"/>
        <v>4563.0675000000001</v>
      </c>
      <c r="L115" s="253">
        <v>23822.655999999999</v>
      </c>
      <c r="M115" s="253">
        <f t="shared" si="23"/>
        <v>19259.588499999998</v>
      </c>
      <c r="N115" s="260">
        <f t="shared" si="24"/>
        <v>19.154318897103664</v>
      </c>
      <c r="O115" s="262">
        <f t="shared" si="19"/>
        <v>9.570191904362417E-2</v>
      </c>
      <c r="P115" s="269">
        <v>0.65</v>
      </c>
      <c r="Q115" s="271">
        <v>0.1333</v>
      </c>
      <c r="R115" s="272">
        <f t="shared" si="21"/>
        <v>0.39165</v>
      </c>
    </row>
    <row r="116" spans="1:18" x14ac:dyDescent="0.25">
      <c r="A116" s="39">
        <v>10</v>
      </c>
      <c r="B116" s="11" t="s">
        <v>139</v>
      </c>
      <c r="C116" s="31">
        <v>1001</v>
      </c>
      <c r="D116" s="40" t="s">
        <v>140</v>
      </c>
      <c r="E116" s="32">
        <v>51409</v>
      </c>
      <c r="F116" s="42">
        <f t="shared" si="14"/>
        <v>0.48278614627549676</v>
      </c>
      <c r="G116" s="32">
        <v>55075</v>
      </c>
      <c r="H116" s="42">
        <f t="shared" si="15"/>
        <v>0.51721385372450324</v>
      </c>
      <c r="I116" s="32">
        <f t="shared" si="25"/>
        <v>106484</v>
      </c>
      <c r="J116" s="255">
        <v>22761150</v>
      </c>
      <c r="K116" s="253">
        <f t="shared" si="22"/>
        <v>2276.1149999999998</v>
      </c>
      <c r="L116" s="253">
        <v>6524.9889999999996</v>
      </c>
      <c r="M116" s="253">
        <f t="shared" si="23"/>
        <v>4248.8739999999998</v>
      </c>
      <c r="N116" s="260">
        <f t="shared" si="24"/>
        <v>34.88304731241692</v>
      </c>
      <c r="O116" s="262">
        <f t="shared" si="19"/>
        <v>2.137518312610345E-2</v>
      </c>
      <c r="P116" s="269">
        <v>0.8</v>
      </c>
      <c r="Q116" s="271">
        <v>0.33329999999999999</v>
      </c>
      <c r="R116" s="272">
        <f t="shared" si="21"/>
        <v>0.56664999999999999</v>
      </c>
    </row>
    <row r="117" spans="1:18" x14ac:dyDescent="0.25">
      <c r="A117" s="39">
        <v>17</v>
      </c>
      <c r="B117" s="11" t="s">
        <v>275</v>
      </c>
      <c r="C117" s="39">
        <v>1711</v>
      </c>
      <c r="D117" s="40" t="s">
        <v>284</v>
      </c>
      <c r="E117" s="32">
        <v>9801</v>
      </c>
      <c r="F117" s="42">
        <f t="shared" si="14"/>
        <v>0.44735040394358483</v>
      </c>
      <c r="G117" s="32">
        <v>12108</v>
      </c>
      <c r="H117" s="42">
        <f t="shared" si="15"/>
        <v>0.55264959605641517</v>
      </c>
      <c r="I117" s="32">
        <f t="shared" si="25"/>
        <v>21909</v>
      </c>
      <c r="J117" s="255">
        <v>1609653600</v>
      </c>
      <c r="K117" s="253">
        <f t="shared" si="22"/>
        <v>160965.35999999999</v>
      </c>
      <c r="L117" s="253">
        <v>211237.23800000001</v>
      </c>
      <c r="M117" s="253">
        <f t="shared" si="23"/>
        <v>50271.878000000026</v>
      </c>
      <c r="N117" s="260">
        <f t="shared" si="24"/>
        <v>76.201223574036689</v>
      </c>
      <c r="O117" s="262">
        <f t="shared" si="19"/>
        <v>7.3469971244693957</v>
      </c>
      <c r="P117" s="269">
        <v>0.8</v>
      </c>
      <c r="Q117" s="271">
        <v>0.38669999999999999</v>
      </c>
      <c r="R117" s="272">
        <f t="shared" si="21"/>
        <v>0.59335000000000004</v>
      </c>
    </row>
    <row r="118" spans="1:18" x14ac:dyDescent="0.25">
      <c r="A118" s="31">
        <v>1</v>
      </c>
      <c r="B118" s="274" t="s">
        <v>2</v>
      </c>
      <c r="C118" s="30">
        <v>108</v>
      </c>
      <c r="D118" s="19" t="s">
        <v>9</v>
      </c>
      <c r="E118" s="32">
        <v>240591</v>
      </c>
      <c r="F118" s="42">
        <f t="shared" si="14"/>
        <v>0.4829098514484827</v>
      </c>
      <c r="G118" s="32">
        <v>257620</v>
      </c>
      <c r="H118" s="42">
        <f t="shared" si="15"/>
        <v>0.51709014855151736</v>
      </c>
      <c r="I118" s="32">
        <f t="shared" si="25"/>
        <v>498211</v>
      </c>
      <c r="J118" s="255">
        <v>22649625</v>
      </c>
      <c r="K118" s="253">
        <f t="shared" si="22"/>
        <v>2264.9625000000001</v>
      </c>
      <c r="L118" s="253">
        <v>9032.5300000000007</v>
      </c>
      <c r="M118" s="253">
        <f t="shared" si="23"/>
        <v>6767.567500000001</v>
      </c>
      <c r="N118" s="260">
        <f t="shared" si="24"/>
        <v>25.075615580573768</v>
      </c>
      <c r="O118" s="262">
        <f t="shared" si="19"/>
        <v>4.5461912723725488E-3</v>
      </c>
      <c r="P118" s="269">
        <v>0.8</v>
      </c>
      <c r="Q118" s="271">
        <v>0.52</v>
      </c>
      <c r="R118" s="272">
        <f t="shared" si="21"/>
        <v>0.66</v>
      </c>
    </row>
    <row r="119" spans="1:18" x14ac:dyDescent="0.25">
      <c r="A119" s="35">
        <v>8</v>
      </c>
      <c r="B119" s="11" t="s">
        <v>107</v>
      </c>
      <c r="C119" s="30">
        <v>805</v>
      </c>
      <c r="D119" s="40" t="s">
        <v>111</v>
      </c>
      <c r="E119" s="32">
        <v>72082</v>
      </c>
      <c r="F119" s="42">
        <f t="shared" si="14"/>
        <v>0.49535446273949257</v>
      </c>
      <c r="G119" s="32">
        <v>73434</v>
      </c>
      <c r="H119" s="42">
        <f t="shared" si="15"/>
        <v>0.50464553726050743</v>
      </c>
      <c r="I119" s="32">
        <f t="shared" si="25"/>
        <v>145516</v>
      </c>
      <c r="J119" s="255">
        <v>121069975</v>
      </c>
      <c r="K119" s="253">
        <f t="shared" si="22"/>
        <v>12106.997499999999</v>
      </c>
      <c r="L119" s="253">
        <v>35920.089</v>
      </c>
      <c r="M119" s="253">
        <f t="shared" si="23"/>
        <v>23813.091500000002</v>
      </c>
      <c r="N119" s="260">
        <f t="shared" si="24"/>
        <v>33.705366097506051</v>
      </c>
      <c r="O119" s="262">
        <f t="shared" si="19"/>
        <v>8.3200455620000544E-2</v>
      </c>
      <c r="P119" s="269">
        <v>1</v>
      </c>
      <c r="Q119" s="271">
        <v>0.1333</v>
      </c>
      <c r="R119" s="272">
        <f t="shared" si="21"/>
        <v>0.56664999999999999</v>
      </c>
    </row>
    <row r="120" spans="1:18" x14ac:dyDescent="0.25">
      <c r="A120" s="39">
        <v>21</v>
      </c>
      <c r="B120" s="11" t="s">
        <v>313</v>
      </c>
      <c r="C120" s="31">
        <v>2106</v>
      </c>
      <c r="D120" s="40" t="s">
        <v>318</v>
      </c>
      <c r="E120" s="32">
        <v>11878</v>
      </c>
      <c r="F120" s="42">
        <f t="shared" si="14"/>
        <v>0.44999242309440823</v>
      </c>
      <c r="G120" s="32">
        <v>14518</v>
      </c>
      <c r="H120" s="42">
        <f t="shared" si="15"/>
        <v>0.55000757690559177</v>
      </c>
      <c r="I120" s="32">
        <f t="shared" si="25"/>
        <v>26396</v>
      </c>
      <c r="J120" s="255">
        <v>3881125</v>
      </c>
      <c r="K120" s="253">
        <f t="shared" si="22"/>
        <v>388.11250000000001</v>
      </c>
      <c r="L120" s="253">
        <v>14836.396000000001</v>
      </c>
      <c r="M120" s="253">
        <f t="shared" si="23"/>
        <v>14448.283500000001</v>
      </c>
      <c r="N120" s="260">
        <f t="shared" si="24"/>
        <v>2.6159486441316342</v>
      </c>
      <c r="O120" s="262">
        <f t="shared" si="19"/>
        <v>1.4703458857402638E-2</v>
      </c>
      <c r="P120" s="269">
        <v>0.45</v>
      </c>
      <c r="Q120" s="271">
        <v>0</v>
      </c>
      <c r="R120" s="272">
        <f t="shared" si="21"/>
        <v>0.22500000000000001</v>
      </c>
    </row>
    <row r="121" spans="1:18" x14ac:dyDescent="0.25">
      <c r="A121" s="39">
        <v>18</v>
      </c>
      <c r="B121" s="11" t="s">
        <v>286</v>
      </c>
      <c r="C121" s="31">
        <v>1804</v>
      </c>
      <c r="D121" s="40" t="s">
        <v>290</v>
      </c>
      <c r="E121" s="32">
        <v>60978</v>
      </c>
      <c r="F121" s="42">
        <f t="shared" si="14"/>
        <v>0.48182622712475109</v>
      </c>
      <c r="G121" s="32">
        <v>65578</v>
      </c>
      <c r="H121" s="42">
        <f t="shared" si="15"/>
        <v>0.51817377287524891</v>
      </c>
      <c r="I121" s="32">
        <f t="shared" si="25"/>
        <v>126556</v>
      </c>
      <c r="J121" s="255">
        <v>319831575</v>
      </c>
      <c r="K121" s="253">
        <f t="shared" si="22"/>
        <v>31983.157500000001</v>
      </c>
      <c r="L121" s="253">
        <v>133041.986</v>
      </c>
      <c r="M121" s="253">
        <f t="shared" si="23"/>
        <v>101058.8285</v>
      </c>
      <c r="N121" s="260">
        <f t="shared" si="24"/>
        <v>24.039897825938947</v>
      </c>
      <c r="O121" s="262">
        <f t="shared" si="19"/>
        <v>0.25271940879926674</v>
      </c>
      <c r="P121" s="269">
        <v>0.8</v>
      </c>
      <c r="Q121" s="271">
        <v>0.25330000000000003</v>
      </c>
      <c r="R121" s="272">
        <f t="shared" si="21"/>
        <v>0.52665000000000006</v>
      </c>
    </row>
    <row r="122" spans="1:18" x14ac:dyDescent="0.25">
      <c r="A122" s="35">
        <v>2</v>
      </c>
      <c r="B122" s="241" t="s">
        <v>19</v>
      </c>
      <c r="C122" s="30">
        <v>202</v>
      </c>
      <c r="D122" s="40" t="s">
        <v>21</v>
      </c>
      <c r="E122" s="32">
        <v>5812</v>
      </c>
      <c r="F122" s="42">
        <f t="shared" si="14"/>
        <v>0.45545019982759971</v>
      </c>
      <c r="G122" s="32">
        <v>6949</v>
      </c>
      <c r="H122" s="42">
        <f t="shared" si="15"/>
        <v>0.54454980017240029</v>
      </c>
      <c r="I122" s="32">
        <f t="shared" si="25"/>
        <v>12761</v>
      </c>
      <c r="J122" s="255">
        <v>99828350</v>
      </c>
      <c r="K122" s="253">
        <f t="shared" si="22"/>
        <v>9982.8349999999991</v>
      </c>
      <c r="L122" s="253">
        <v>34785.156999999999</v>
      </c>
      <c r="M122" s="253">
        <f t="shared" si="23"/>
        <v>24802.322</v>
      </c>
      <c r="N122" s="260">
        <f t="shared" si="24"/>
        <v>28.698548061749438</v>
      </c>
      <c r="O122" s="262">
        <f t="shared" si="19"/>
        <v>0.782292531933234</v>
      </c>
      <c r="P122" s="269">
        <v>0.65</v>
      </c>
      <c r="Q122" s="271">
        <v>0.1333</v>
      </c>
      <c r="R122" s="272">
        <f t="shared" si="21"/>
        <v>0.39165</v>
      </c>
    </row>
    <row r="123" spans="1:18" x14ac:dyDescent="0.25">
      <c r="A123" s="39">
        <v>22</v>
      </c>
      <c r="B123" s="11" t="s">
        <v>320</v>
      </c>
      <c r="C123" s="39">
        <v>2214</v>
      </c>
      <c r="D123" s="40" t="s">
        <v>332</v>
      </c>
      <c r="E123" s="32">
        <v>19323</v>
      </c>
      <c r="F123" s="42">
        <f t="shared" si="14"/>
        <v>0.46091644204851751</v>
      </c>
      <c r="G123" s="32">
        <v>22600</v>
      </c>
      <c r="H123" s="42">
        <f t="shared" si="15"/>
        <v>0.53908355795148244</v>
      </c>
      <c r="I123" s="32">
        <f t="shared" si="25"/>
        <v>41923</v>
      </c>
      <c r="J123" s="255">
        <v>35751425</v>
      </c>
      <c r="K123" s="253">
        <f t="shared" si="22"/>
        <v>3575.1424999999999</v>
      </c>
      <c r="L123" s="253">
        <v>41325.540999999997</v>
      </c>
      <c r="M123" s="253">
        <f t="shared" si="23"/>
        <v>37750.398499999996</v>
      </c>
      <c r="N123" s="260">
        <f t="shared" si="24"/>
        <v>8.6511692611598239</v>
      </c>
      <c r="O123" s="262">
        <f t="shared" si="19"/>
        <v>8.5278784915201675E-2</v>
      </c>
      <c r="P123" s="269">
        <v>0.3</v>
      </c>
      <c r="Q123" s="271">
        <v>0</v>
      </c>
      <c r="R123" s="272">
        <f t="shared" si="21"/>
        <v>0.15</v>
      </c>
    </row>
    <row r="124" spans="1:18" x14ac:dyDescent="0.25">
      <c r="A124" s="35">
        <v>7</v>
      </c>
      <c r="B124" s="241" t="s">
        <v>88</v>
      </c>
      <c r="C124" s="30">
        <v>705</v>
      </c>
      <c r="D124" s="40" t="s">
        <v>92</v>
      </c>
      <c r="E124" s="32">
        <v>34645</v>
      </c>
      <c r="F124" s="42">
        <f t="shared" si="14"/>
        <v>0.48962661465841317</v>
      </c>
      <c r="G124" s="32">
        <v>36113</v>
      </c>
      <c r="H124" s="42">
        <f t="shared" si="15"/>
        <v>0.51037338534158683</v>
      </c>
      <c r="I124" s="32">
        <f t="shared" si="25"/>
        <v>70758</v>
      </c>
      <c r="J124" s="255">
        <v>56207300</v>
      </c>
      <c r="K124" s="253">
        <f t="shared" si="22"/>
        <v>5620.73</v>
      </c>
      <c r="L124" s="253">
        <v>18622.096000000001</v>
      </c>
      <c r="M124" s="253">
        <f t="shared" si="23"/>
        <v>13001.366000000002</v>
      </c>
      <c r="N124" s="260">
        <f t="shared" si="24"/>
        <v>30.183122243597065</v>
      </c>
      <c r="O124" s="262">
        <f t="shared" si="19"/>
        <v>7.9435964837898179E-2</v>
      </c>
      <c r="P124" s="269">
        <v>0.8</v>
      </c>
      <c r="Q124" s="271">
        <v>0.26669999999999999</v>
      </c>
      <c r="R124" s="272">
        <f t="shared" si="21"/>
        <v>0.53334999999999999</v>
      </c>
    </row>
    <row r="125" spans="1:18" x14ac:dyDescent="0.25">
      <c r="A125" s="39">
        <v>14</v>
      </c>
      <c r="B125" s="11" t="s">
        <v>226</v>
      </c>
      <c r="C125" s="31">
        <v>1413</v>
      </c>
      <c r="D125" s="40" t="s">
        <v>239</v>
      </c>
      <c r="E125" s="32">
        <v>48524</v>
      </c>
      <c r="F125" s="42">
        <f t="shared" si="14"/>
        <v>0.49070150778160931</v>
      </c>
      <c r="G125" s="32">
        <v>50363</v>
      </c>
      <c r="H125" s="42">
        <f t="shared" si="15"/>
        <v>0.50929849221839074</v>
      </c>
      <c r="I125" s="32">
        <f t="shared" si="25"/>
        <v>98887</v>
      </c>
      <c r="J125" s="255">
        <v>442466050</v>
      </c>
      <c r="K125" s="253">
        <f t="shared" si="22"/>
        <v>44246.605000000003</v>
      </c>
      <c r="L125" s="253">
        <v>85136.991999999998</v>
      </c>
      <c r="M125" s="253">
        <f t="shared" si="23"/>
        <v>40890.386999999995</v>
      </c>
      <c r="N125" s="260">
        <f t="shared" si="24"/>
        <v>51.97106916814726</v>
      </c>
      <c r="O125" s="262">
        <f t="shared" si="19"/>
        <v>0.44744612537542855</v>
      </c>
      <c r="P125" s="269">
        <v>0.5</v>
      </c>
      <c r="Q125" s="271">
        <v>0</v>
      </c>
      <c r="R125" s="272">
        <f t="shared" si="21"/>
        <v>0.25</v>
      </c>
    </row>
    <row r="126" spans="1:18" x14ac:dyDescent="0.25">
      <c r="A126" s="39">
        <v>13</v>
      </c>
      <c r="B126" s="11" t="s">
        <v>196</v>
      </c>
      <c r="C126" s="31">
        <v>1305</v>
      </c>
      <c r="D126" s="40" t="s">
        <v>200</v>
      </c>
      <c r="E126" s="32">
        <v>24236</v>
      </c>
      <c r="F126" s="42">
        <f t="shared" si="14"/>
        <v>0.47901019843465886</v>
      </c>
      <c r="G126" s="32">
        <v>26360</v>
      </c>
      <c r="H126" s="42">
        <f t="shared" si="15"/>
        <v>0.52098980156534114</v>
      </c>
      <c r="I126" s="32">
        <f t="shared" si="25"/>
        <v>50596</v>
      </c>
      <c r="J126" s="255">
        <v>148364900</v>
      </c>
      <c r="K126" s="253">
        <f t="shared" si="22"/>
        <v>14836.49</v>
      </c>
      <c r="L126" s="253">
        <v>76285.861000000004</v>
      </c>
      <c r="M126" s="253">
        <f t="shared" si="23"/>
        <v>61449.371000000006</v>
      </c>
      <c r="N126" s="260">
        <f t="shared" si="24"/>
        <v>19.448544993154105</v>
      </c>
      <c r="O126" s="262">
        <f t="shared" si="19"/>
        <v>0.29323444541070443</v>
      </c>
      <c r="P126" s="269">
        <v>0.3</v>
      </c>
      <c r="Q126" s="271">
        <v>0</v>
      </c>
      <c r="R126" s="272">
        <f t="shared" si="21"/>
        <v>0.15</v>
      </c>
    </row>
    <row r="127" spans="1:18" x14ac:dyDescent="0.25">
      <c r="A127" s="35">
        <v>5</v>
      </c>
      <c r="B127" s="11" t="s">
        <v>61</v>
      </c>
      <c r="C127" s="30">
        <v>513</v>
      </c>
      <c r="D127" s="40" t="s">
        <v>72</v>
      </c>
      <c r="E127" s="32">
        <v>29609</v>
      </c>
      <c r="F127" s="42">
        <f t="shared" si="14"/>
        <v>0.46406908766045485</v>
      </c>
      <c r="G127" s="32">
        <v>34194</v>
      </c>
      <c r="H127" s="42">
        <f t="shared" si="15"/>
        <v>0.53593091233954515</v>
      </c>
      <c r="I127" s="32">
        <f t="shared" si="25"/>
        <v>63803</v>
      </c>
      <c r="J127" s="255">
        <v>9217925</v>
      </c>
      <c r="K127" s="253">
        <f t="shared" si="22"/>
        <v>921.79250000000002</v>
      </c>
      <c r="L127" s="253">
        <v>52421.995000000003</v>
      </c>
      <c r="M127" s="253">
        <f t="shared" si="23"/>
        <v>51500.202499999999</v>
      </c>
      <c r="N127" s="260">
        <f t="shared" si="24"/>
        <v>1.758407897295782</v>
      </c>
      <c r="O127" s="262">
        <f t="shared" si="19"/>
        <v>1.4447478958669656E-2</v>
      </c>
      <c r="P127" s="269">
        <v>0.65</v>
      </c>
      <c r="Q127" s="271">
        <v>0</v>
      </c>
      <c r="R127" s="272">
        <f t="shared" si="21"/>
        <v>0.32500000000000001</v>
      </c>
    </row>
    <row r="128" spans="1:18" x14ac:dyDescent="0.25">
      <c r="A128" s="35">
        <v>6</v>
      </c>
      <c r="B128" s="11" t="s">
        <v>73</v>
      </c>
      <c r="C128" s="30">
        <v>614</v>
      </c>
      <c r="D128" s="40" t="s">
        <v>87</v>
      </c>
      <c r="E128" s="32">
        <v>15496</v>
      </c>
      <c r="F128" s="42">
        <f t="shared" si="14"/>
        <v>0.45532277495372137</v>
      </c>
      <c r="G128" s="32">
        <v>18537</v>
      </c>
      <c r="H128" s="42">
        <f t="shared" si="15"/>
        <v>0.54467722504627858</v>
      </c>
      <c r="I128" s="32">
        <f t="shared" si="25"/>
        <v>34033</v>
      </c>
      <c r="J128" s="255">
        <v>19738650</v>
      </c>
      <c r="K128" s="253">
        <f t="shared" si="22"/>
        <v>1973.865</v>
      </c>
      <c r="L128" s="253">
        <v>13215.453</v>
      </c>
      <c r="M128" s="253">
        <f t="shared" si="23"/>
        <v>11241.588</v>
      </c>
      <c r="N128" s="260">
        <f t="shared" si="24"/>
        <v>14.936037379876423</v>
      </c>
      <c r="O128" s="262">
        <f t="shared" si="19"/>
        <v>5.799856022096201E-2</v>
      </c>
      <c r="P128" s="269">
        <v>0.8</v>
      </c>
      <c r="Q128" s="271">
        <v>6.6699999999999995E-2</v>
      </c>
      <c r="R128" s="272">
        <f t="shared" si="21"/>
        <v>0.43335000000000001</v>
      </c>
    </row>
    <row r="129" spans="1:18" x14ac:dyDescent="0.25">
      <c r="A129" s="39">
        <v>12</v>
      </c>
      <c r="B129" s="11" t="s">
        <v>169</v>
      </c>
      <c r="C129" s="31">
        <v>1212</v>
      </c>
      <c r="D129" s="40" t="s">
        <v>179</v>
      </c>
      <c r="E129" s="32">
        <v>22402</v>
      </c>
      <c r="F129" s="42">
        <f t="shared" si="14"/>
        <v>0.54190957691284258</v>
      </c>
      <c r="G129" s="32">
        <v>18937</v>
      </c>
      <c r="H129" s="42">
        <f t="shared" si="15"/>
        <v>0.45809042308715742</v>
      </c>
      <c r="I129" s="32">
        <f t="shared" si="25"/>
        <v>41339</v>
      </c>
      <c r="J129" s="255">
        <v>38350900</v>
      </c>
      <c r="K129" s="253">
        <f t="shared" si="22"/>
        <v>3835.09</v>
      </c>
      <c r="L129" s="253">
        <v>14040.521000000001</v>
      </c>
      <c r="M129" s="253">
        <f t="shared" si="23"/>
        <v>10205.431</v>
      </c>
      <c r="N129" s="260">
        <f t="shared" si="24"/>
        <v>27.314442248973524</v>
      </c>
      <c r="O129" s="262">
        <f t="shared" si="19"/>
        <v>9.277171678076393E-2</v>
      </c>
      <c r="P129" s="269">
        <v>0.3</v>
      </c>
      <c r="Q129" s="271">
        <v>6.6699999999999995E-2</v>
      </c>
      <c r="R129" s="272">
        <f t="shared" si="21"/>
        <v>0.18334999999999999</v>
      </c>
    </row>
    <row r="130" spans="1:18" x14ac:dyDescent="0.25">
      <c r="A130" s="39">
        <v>11</v>
      </c>
      <c r="B130" s="11" t="s">
        <v>160</v>
      </c>
      <c r="C130" s="31">
        <v>1108</v>
      </c>
      <c r="D130" s="40" t="s">
        <v>167</v>
      </c>
      <c r="E130" s="32">
        <v>16520</v>
      </c>
      <c r="F130" s="42">
        <f t="shared" si="14"/>
        <v>0.4893944780187226</v>
      </c>
      <c r="G130" s="32">
        <v>17236</v>
      </c>
      <c r="H130" s="42">
        <f t="shared" si="15"/>
        <v>0.5106055219812774</v>
      </c>
      <c r="I130" s="32">
        <f t="shared" si="25"/>
        <v>33756</v>
      </c>
      <c r="J130" s="255">
        <v>14757950</v>
      </c>
      <c r="K130" s="253">
        <f t="shared" si="22"/>
        <v>1475.7950000000001</v>
      </c>
      <c r="L130" s="253">
        <v>8651.8510000000006</v>
      </c>
      <c r="M130" s="253">
        <f t="shared" si="23"/>
        <v>7176.0560000000005</v>
      </c>
      <c r="N130" s="260">
        <f t="shared" si="24"/>
        <v>17.057563751386841</v>
      </c>
      <c r="O130" s="262">
        <f t="shared" si="19"/>
        <v>4.3719486906031522E-2</v>
      </c>
      <c r="P130" s="269">
        <v>1</v>
      </c>
      <c r="Q130" s="271">
        <v>6.6699999999999995E-2</v>
      </c>
      <c r="R130" s="272">
        <f t="shared" si="21"/>
        <v>0.53334999999999999</v>
      </c>
    </row>
    <row r="131" spans="1:18" x14ac:dyDescent="0.25">
      <c r="A131" s="39">
        <v>12</v>
      </c>
      <c r="B131" s="11" t="s">
        <v>169</v>
      </c>
      <c r="C131" s="31">
        <v>1218</v>
      </c>
      <c r="D131" s="40" t="s">
        <v>185</v>
      </c>
      <c r="E131" s="32">
        <v>9880</v>
      </c>
      <c r="F131" s="42">
        <f t="shared" si="14"/>
        <v>0.55715332994981104</v>
      </c>
      <c r="G131" s="32">
        <v>7853</v>
      </c>
      <c r="H131" s="42">
        <f t="shared" si="15"/>
        <v>0.44284667005018891</v>
      </c>
      <c r="I131" s="32">
        <f t="shared" si="25"/>
        <v>17733</v>
      </c>
      <c r="J131" s="255">
        <v>3212700</v>
      </c>
      <c r="K131" s="253">
        <f t="shared" si="22"/>
        <v>321.27</v>
      </c>
      <c r="L131" s="253">
        <v>5424.2929999999997</v>
      </c>
      <c r="M131" s="253">
        <f t="shared" si="23"/>
        <v>5103.0229999999992</v>
      </c>
      <c r="N131" s="260">
        <f t="shared" si="24"/>
        <v>5.9227995242882345</v>
      </c>
      <c r="O131" s="262">
        <f t="shared" si="19"/>
        <v>1.8117069869734392E-2</v>
      </c>
      <c r="P131" s="269">
        <v>0</v>
      </c>
      <c r="Q131" s="271">
        <v>0</v>
      </c>
      <c r="R131" s="272" t="s">
        <v>1493</v>
      </c>
    </row>
    <row r="132" spans="1:18" x14ac:dyDescent="0.25">
      <c r="A132" s="35">
        <v>9</v>
      </c>
      <c r="B132" s="11" t="s">
        <v>115</v>
      </c>
      <c r="C132" s="30">
        <v>903</v>
      </c>
      <c r="D132" s="40" t="s">
        <v>117</v>
      </c>
      <c r="E132" s="32">
        <v>18598</v>
      </c>
      <c r="F132" s="42">
        <f t="shared" si="14"/>
        <v>0.48046915366332543</v>
      </c>
      <c r="G132" s="32">
        <v>20110</v>
      </c>
      <c r="H132" s="42">
        <f t="shared" si="15"/>
        <v>0.51953084633667457</v>
      </c>
      <c r="I132" s="32">
        <f t="shared" si="25"/>
        <v>38708</v>
      </c>
      <c r="J132" s="255">
        <v>7922700</v>
      </c>
      <c r="K132" s="253">
        <f t="shared" si="22"/>
        <v>792.27</v>
      </c>
      <c r="L132" s="253">
        <v>3217.9119999999998</v>
      </c>
      <c r="M132" s="253">
        <f t="shared" si="23"/>
        <v>2425.6419999999998</v>
      </c>
      <c r="N132" s="260">
        <f t="shared" si="24"/>
        <v>24.620623559624999</v>
      </c>
      <c r="O132" s="262">
        <f t="shared" si="19"/>
        <v>2.0467861940684097E-2</v>
      </c>
      <c r="P132" s="269">
        <v>0.8</v>
      </c>
      <c r="Q132" s="271">
        <v>0.32</v>
      </c>
      <c r="R132" s="272">
        <f t="shared" ref="R132:R163" si="26">(Q132+P132)/2</f>
        <v>0.56000000000000005</v>
      </c>
    </row>
    <row r="133" spans="1:18" x14ac:dyDescent="0.25">
      <c r="A133" s="39">
        <v>20</v>
      </c>
      <c r="B133" s="11" t="s">
        <v>302</v>
      </c>
      <c r="C133" s="31">
        <v>2006</v>
      </c>
      <c r="D133" s="40" t="s">
        <v>307</v>
      </c>
      <c r="E133" s="32">
        <v>13498</v>
      </c>
      <c r="F133" s="42">
        <f t="shared" si="14"/>
        <v>0.49183792450080166</v>
      </c>
      <c r="G133" s="32">
        <v>13946</v>
      </c>
      <c r="H133" s="42">
        <f t="shared" si="15"/>
        <v>0.50816207549919834</v>
      </c>
      <c r="I133" s="32">
        <f t="shared" si="25"/>
        <v>27444</v>
      </c>
      <c r="J133" s="255">
        <v>31122550</v>
      </c>
      <c r="K133" s="253">
        <f t="shared" si="22"/>
        <v>3112.2550000000001</v>
      </c>
      <c r="L133" s="253">
        <v>11245.618</v>
      </c>
      <c r="M133" s="253">
        <f t="shared" si="23"/>
        <v>8133.3630000000003</v>
      </c>
      <c r="N133" s="260">
        <f t="shared" si="24"/>
        <v>27.675268713555802</v>
      </c>
      <c r="O133" s="262">
        <f t="shared" si="19"/>
        <v>0.11340384054802508</v>
      </c>
      <c r="P133" s="269">
        <v>0.8</v>
      </c>
      <c r="Q133" s="271">
        <v>0.43330000000000002</v>
      </c>
      <c r="R133" s="272">
        <f t="shared" si="26"/>
        <v>0.61665000000000003</v>
      </c>
    </row>
    <row r="134" spans="1:18" x14ac:dyDescent="0.25">
      <c r="A134" s="35">
        <v>6</v>
      </c>
      <c r="B134" s="11" t="s">
        <v>73</v>
      </c>
      <c r="C134" s="30">
        <v>606</v>
      </c>
      <c r="D134" s="40" t="s">
        <v>79</v>
      </c>
      <c r="E134" s="32">
        <v>13486</v>
      </c>
      <c r="F134" s="42">
        <f t="shared" ref="F134:F197" si="27">E134/I134</f>
        <v>0.50762223811495466</v>
      </c>
      <c r="G134" s="32">
        <v>13081</v>
      </c>
      <c r="H134" s="42">
        <f t="shared" ref="H134:H197" si="28">G134/I134</f>
        <v>0.49237776188504534</v>
      </c>
      <c r="I134" s="32">
        <f t="shared" si="25"/>
        <v>26567</v>
      </c>
      <c r="J134" s="255">
        <v>8030600</v>
      </c>
      <c r="K134" s="253">
        <f t="shared" ref="K134:K165" si="29">J134/10000</f>
        <v>803.06</v>
      </c>
      <c r="L134" s="253">
        <v>31066.084999999999</v>
      </c>
      <c r="M134" s="253">
        <f t="shared" ref="M134:M165" si="30">L134-K134</f>
        <v>30263.024999999998</v>
      </c>
      <c r="N134" s="260">
        <f t="shared" ref="N134:N148" si="31">K134*100/L134</f>
        <v>2.5850054810575585</v>
      </c>
      <c r="O134" s="262">
        <f t="shared" ref="O134:O197" si="32">K134/I134</f>
        <v>3.022772612639741E-2</v>
      </c>
      <c r="P134" s="269">
        <v>0.65</v>
      </c>
      <c r="Q134" s="271">
        <v>6.6699999999999995E-2</v>
      </c>
      <c r="R134" s="272">
        <f t="shared" si="26"/>
        <v>0.35835</v>
      </c>
    </row>
    <row r="135" spans="1:18" x14ac:dyDescent="0.25">
      <c r="A135" s="39">
        <v>14</v>
      </c>
      <c r="B135" s="11" t="s">
        <v>226</v>
      </c>
      <c r="C135" s="31">
        <v>1421</v>
      </c>
      <c r="D135" s="40" t="s">
        <v>247</v>
      </c>
      <c r="E135" s="32">
        <v>4386</v>
      </c>
      <c r="F135" s="42">
        <f t="shared" si="27"/>
        <v>0.48155467720685113</v>
      </c>
      <c r="G135" s="32">
        <v>4722</v>
      </c>
      <c r="H135" s="42">
        <f t="shared" si="28"/>
        <v>0.51844532279314892</v>
      </c>
      <c r="I135" s="32">
        <f t="shared" ref="I135:I145" si="33">G135+E135</f>
        <v>9108</v>
      </c>
      <c r="J135" s="255">
        <v>11163625</v>
      </c>
      <c r="K135" s="253">
        <f t="shared" si="29"/>
        <v>1116.3625</v>
      </c>
      <c r="L135" s="253">
        <v>4183.0150000000003</v>
      </c>
      <c r="M135" s="253">
        <f t="shared" si="30"/>
        <v>3066.6525000000001</v>
      </c>
      <c r="N135" s="260">
        <f t="shared" si="31"/>
        <v>26.687987014151275</v>
      </c>
      <c r="O135" s="262">
        <f t="shared" si="32"/>
        <v>0.12256944444444444</v>
      </c>
      <c r="P135" s="269">
        <v>0.65</v>
      </c>
      <c r="Q135" s="271">
        <v>0.2</v>
      </c>
      <c r="R135" s="272">
        <f t="shared" si="26"/>
        <v>0.42500000000000004</v>
      </c>
    </row>
    <row r="136" spans="1:18" x14ac:dyDescent="0.25">
      <c r="A136" s="39">
        <v>12</v>
      </c>
      <c r="B136" s="11" t="s">
        <v>169</v>
      </c>
      <c r="C136" s="31">
        <v>1222</v>
      </c>
      <c r="D136" s="40" t="s">
        <v>189</v>
      </c>
      <c r="E136" s="32">
        <v>14802</v>
      </c>
      <c r="F136" s="42">
        <f t="shared" si="27"/>
        <v>0.53483162306691723</v>
      </c>
      <c r="G136" s="32">
        <v>12874</v>
      </c>
      <c r="H136" s="42">
        <f t="shared" si="28"/>
        <v>0.46516837693308283</v>
      </c>
      <c r="I136" s="32">
        <f t="shared" si="33"/>
        <v>27676</v>
      </c>
      <c r="J136" s="255">
        <v>23885050</v>
      </c>
      <c r="K136" s="253">
        <f t="shared" si="29"/>
        <v>2388.5050000000001</v>
      </c>
      <c r="L136" s="253">
        <v>13112.418</v>
      </c>
      <c r="M136" s="253">
        <f t="shared" si="30"/>
        <v>10723.913</v>
      </c>
      <c r="N136" s="260">
        <f t="shared" si="31"/>
        <v>18.215595323455979</v>
      </c>
      <c r="O136" s="262">
        <f t="shared" si="32"/>
        <v>8.6302391964156677E-2</v>
      </c>
      <c r="P136" s="269">
        <v>0.3</v>
      </c>
      <c r="Q136" s="271">
        <v>0</v>
      </c>
      <c r="R136" s="272">
        <f t="shared" si="26"/>
        <v>0.15</v>
      </c>
    </row>
    <row r="137" spans="1:18" x14ac:dyDescent="0.25">
      <c r="A137" s="31">
        <v>1</v>
      </c>
      <c r="B137" s="274" t="s">
        <v>2</v>
      </c>
      <c r="C137" s="30">
        <v>105</v>
      </c>
      <c r="D137" s="19" t="s">
        <v>6</v>
      </c>
      <c r="E137" s="32">
        <v>31650</v>
      </c>
      <c r="F137" s="42">
        <f t="shared" si="27"/>
        <v>0.49326725266504584</v>
      </c>
      <c r="G137" s="32">
        <v>32514</v>
      </c>
      <c r="H137" s="42">
        <f t="shared" si="28"/>
        <v>0.50673274733495421</v>
      </c>
      <c r="I137" s="32">
        <f t="shared" si="33"/>
        <v>64164</v>
      </c>
      <c r="J137" s="255">
        <v>54556300</v>
      </c>
      <c r="K137" s="253">
        <f t="shared" si="29"/>
        <v>5455.63</v>
      </c>
      <c r="L137" s="253">
        <v>21773.287</v>
      </c>
      <c r="M137" s="253">
        <f t="shared" si="30"/>
        <v>16317.656999999999</v>
      </c>
      <c r="N137" s="260">
        <f t="shared" si="31"/>
        <v>25.056529131315816</v>
      </c>
      <c r="O137" s="262">
        <f t="shared" si="32"/>
        <v>8.5026338756935355E-2</v>
      </c>
      <c r="P137" s="269">
        <v>0.3</v>
      </c>
      <c r="Q137" s="271">
        <v>0.1333</v>
      </c>
      <c r="R137" s="272">
        <f t="shared" si="26"/>
        <v>0.21665000000000001</v>
      </c>
    </row>
    <row r="138" spans="1:18" x14ac:dyDescent="0.25">
      <c r="A138" s="35">
        <v>9</v>
      </c>
      <c r="B138" s="11" t="s">
        <v>115</v>
      </c>
      <c r="C138" s="39">
        <v>24</v>
      </c>
      <c r="D138" s="40" t="s">
        <v>138</v>
      </c>
      <c r="E138" s="32">
        <v>6208</v>
      </c>
      <c r="F138" s="42">
        <f t="shared" si="27"/>
        <v>0.46173298624023801</v>
      </c>
      <c r="G138" s="32">
        <v>7237</v>
      </c>
      <c r="H138" s="42">
        <f t="shared" si="28"/>
        <v>0.53826701375976205</v>
      </c>
      <c r="I138" s="32">
        <f t="shared" si="33"/>
        <v>13445</v>
      </c>
      <c r="J138" s="255">
        <v>13836375</v>
      </c>
      <c r="K138" s="253">
        <f t="shared" si="29"/>
        <v>1383.6375</v>
      </c>
      <c r="L138" s="253">
        <v>3602.1750000000002</v>
      </c>
      <c r="M138" s="253">
        <f t="shared" si="30"/>
        <v>2218.5375000000004</v>
      </c>
      <c r="N138" s="260">
        <f t="shared" si="31"/>
        <v>38.411168252514102</v>
      </c>
      <c r="O138" s="262">
        <f t="shared" si="32"/>
        <v>0.10291093343250279</v>
      </c>
      <c r="P138" s="269">
        <v>0.5</v>
      </c>
      <c r="Q138" s="271">
        <v>0.26669999999999999</v>
      </c>
      <c r="R138" s="272">
        <f t="shared" si="26"/>
        <v>0.38334999999999997</v>
      </c>
    </row>
    <row r="139" spans="1:18" x14ac:dyDescent="0.25">
      <c r="A139" s="35">
        <v>5</v>
      </c>
      <c r="B139" s="11" t="s">
        <v>61</v>
      </c>
      <c r="C139" s="30">
        <v>511</v>
      </c>
      <c r="D139" s="40" t="s">
        <v>70</v>
      </c>
      <c r="E139" s="32">
        <v>34897</v>
      </c>
      <c r="F139" s="42">
        <f t="shared" si="27"/>
        <v>0.49676151973693577</v>
      </c>
      <c r="G139" s="32">
        <v>35352</v>
      </c>
      <c r="H139" s="42">
        <f t="shared" si="28"/>
        <v>0.50323848026306428</v>
      </c>
      <c r="I139" s="32">
        <f t="shared" si="33"/>
        <v>70249</v>
      </c>
      <c r="J139" s="255">
        <v>21490950</v>
      </c>
      <c r="K139" s="253">
        <f t="shared" si="29"/>
        <v>2149.0949999999998</v>
      </c>
      <c r="L139" s="253">
        <v>11106.877</v>
      </c>
      <c r="M139" s="253">
        <f t="shared" si="30"/>
        <v>8957.7820000000011</v>
      </c>
      <c r="N139" s="260">
        <f t="shared" si="31"/>
        <v>19.349228410470374</v>
      </c>
      <c r="O139" s="262">
        <f t="shared" si="32"/>
        <v>3.0592535125055158E-2</v>
      </c>
      <c r="P139" s="269">
        <v>0.5</v>
      </c>
      <c r="Q139" s="271">
        <v>0</v>
      </c>
      <c r="R139" s="272">
        <f t="shared" si="26"/>
        <v>0.25</v>
      </c>
    </row>
    <row r="140" spans="1:18" x14ac:dyDescent="0.25">
      <c r="A140" s="35">
        <v>7</v>
      </c>
      <c r="B140" s="241" t="s">
        <v>88</v>
      </c>
      <c r="C140" s="30">
        <v>710</v>
      </c>
      <c r="D140" s="40" t="s">
        <v>97</v>
      </c>
      <c r="E140" s="32">
        <v>9858</v>
      </c>
      <c r="F140" s="42">
        <f t="shared" si="27"/>
        <v>0.49868474301902066</v>
      </c>
      <c r="G140" s="32">
        <v>9910</v>
      </c>
      <c r="H140" s="42">
        <f t="shared" si="28"/>
        <v>0.50131525698097934</v>
      </c>
      <c r="I140" s="32">
        <f t="shared" si="33"/>
        <v>19768</v>
      </c>
      <c r="J140" s="255">
        <v>1761775</v>
      </c>
      <c r="K140" s="253">
        <f t="shared" si="29"/>
        <v>176.17750000000001</v>
      </c>
      <c r="L140" s="253">
        <v>772.39400000000001</v>
      </c>
      <c r="M140" s="253">
        <f t="shared" si="30"/>
        <v>596.2165</v>
      </c>
      <c r="N140" s="260">
        <f t="shared" si="31"/>
        <v>22.809278684194854</v>
      </c>
      <c r="O140" s="262">
        <f t="shared" si="32"/>
        <v>8.9122571833265881E-3</v>
      </c>
      <c r="P140" s="269">
        <v>0.65</v>
      </c>
      <c r="Q140" s="271">
        <v>0.2</v>
      </c>
      <c r="R140" s="272">
        <f t="shared" si="26"/>
        <v>0.42500000000000004</v>
      </c>
    </row>
    <row r="141" spans="1:18" x14ac:dyDescent="0.25">
      <c r="A141" s="39">
        <v>16</v>
      </c>
      <c r="B141" s="11" t="s">
        <v>257</v>
      </c>
      <c r="C141" s="31">
        <v>1607</v>
      </c>
      <c r="D141" s="40" t="s">
        <v>264</v>
      </c>
      <c r="E141" s="32">
        <v>32620</v>
      </c>
      <c r="F141" s="42">
        <f t="shared" si="27"/>
        <v>0.50386938321568142</v>
      </c>
      <c r="G141" s="32">
        <v>32119</v>
      </c>
      <c r="H141" s="42">
        <f t="shared" si="28"/>
        <v>0.49613061678431858</v>
      </c>
      <c r="I141" s="32">
        <f t="shared" si="33"/>
        <v>64739</v>
      </c>
      <c r="J141" s="255">
        <v>246663950</v>
      </c>
      <c r="K141" s="253">
        <f t="shared" si="29"/>
        <v>24666.395</v>
      </c>
      <c r="L141" s="253">
        <v>73082.021999999997</v>
      </c>
      <c r="M141" s="253">
        <f t="shared" si="30"/>
        <v>48415.626999999993</v>
      </c>
      <c r="N141" s="260">
        <f t="shared" si="31"/>
        <v>33.751659197387838</v>
      </c>
      <c r="O141" s="262">
        <f t="shared" si="32"/>
        <v>0.38101291339069188</v>
      </c>
      <c r="P141" s="269">
        <v>0.8</v>
      </c>
      <c r="Q141" s="271">
        <v>0.45329999999999998</v>
      </c>
      <c r="R141" s="272">
        <f t="shared" si="26"/>
        <v>0.62665000000000004</v>
      </c>
    </row>
    <row r="142" spans="1:18" x14ac:dyDescent="0.25">
      <c r="A142" s="35">
        <v>4</v>
      </c>
      <c r="B142" s="11" t="s">
        <v>45</v>
      </c>
      <c r="C142" s="30">
        <v>414</v>
      </c>
      <c r="D142" s="40" t="s">
        <v>58</v>
      </c>
      <c r="E142" s="32">
        <v>8996</v>
      </c>
      <c r="F142" s="42">
        <f t="shared" si="27"/>
        <v>0.48412442148315576</v>
      </c>
      <c r="G142" s="32">
        <v>9586</v>
      </c>
      <c r="H142" s="42">
        <f t="shared" si="28"/>
        <v>0.51587557851684429</v>
      </c>
      <c r="I142" s="32">
        <f t="shared" si="33"/>
        <v>18582</v>
      </c>
      <c r="J142" s="255">
        <v>7186150</v>
      </c>
      <c r="K142" s="253">
        <f t="shared" si="29"/>
        <v>718.61500000000001</v>
      </c>
      <c r="L142" s="253">
        <v>2944.4</v>
      </c>
      <c r="M142" s="253">
        <f t="shared" si="30"/>
        <v>2225.7849999999999</v>
      </c>
      <c r="N142" s="260">
        <f t="shared" si="31"/>
        <v>24.406160847710908</v>
      </c>
      <c r="O142" s="262">
        <f t="shared" si="32"/>
        <v>3.8672640189430632E-2</v>
      </c>
      <c r="P142" s="269">
        <v>0.8</v>
      </c>
      <c r="Q142" s="271">
        <v>0</v>
      </c>
      <c r="R142" s="272">
        <f t="shared" si="26"/>
        <v>0.4</v>
      </c>
    </row>
    <row r="143" spans="1:18" x14ac:dyDescent="0.25">
      <c r="A143" s="39">
        <v>22</v>
      </c>
      <c r="B143" s="11" t="s">
        <v>320</v>
      </c>
      <c r="C143" s="31">
        <v>2215</v>
      </c>
      <c r="D143" s="40" t="s">
        <v>333</v>
      </c>
      <c r="E143" s="32">
        <v>4667</v>
      </c>
      <c r="F143" s="42">
        <f t="shared" si="27"/>
        <v>0.46772900380837845</v>
      </c>
      <c r="G143" s="32">
        <v>5311</v>
      </c>
      <c r="H143" s="42">
        <f t="shared" si="28"/>
        <v>0.53227099619162155</v>
      </c>
      <c r="I143" s="32">
        <f t="shared" si="33"/>
        <v>9978</v>
      </c>
      <c r="J143" s="255">
        <v>6499450</v>
      </c>
      <c r="K143" s="253">
        <f t="shared" si="29"/>
        <v>649.94500000000005</v>
      </c>
      <c r="L143" s="253">
        <v>14907.099</v>
      </c>
      <c r="M143" s="253">
        <f t="shared" si="30"/>
        <v>14257.154</v>
      </c>
      <c r="N143" s="260">
        <f t="shared" si="31"/>
        <v>4.3599697030253841</v>
      </c>
      <c r="O143" s="262">
        <f t="shared" si="32"/>
        <v>6.5137803166967337E-2</v>
      </c>
      <c r="P143" s="269">
        <v>0.65</v>
      </c>
      <c r="Q143" s="271">
        <v>0</v>
      </c>
      <c r="R143" s="272">
        <f t="shared" si="26"/>
        <v>0.32500000000000001</v>
      </c>
    </row>
    <row r="144" spans="1:18" x14ac:dyDescent="0.25">
      <c r="A144" s="35">
        <v>3</v>
      </c>
      <c r="B144" s="11" t="s">
        <v>28</v>
      </c>
      <c r="C144" s="30">
        <v>303</v>
      </c>
      <c r="D144" s="40" t="s">
        <v>31</v>
      </c>
      <c r="E144" s="32">
        <v>8158</v>
      </c>
      <c r="F144" s="42">
        <f t="shared" si="27"/>
        <v>0.5045457356670171</v>
      </c>
      <c r="G144" s="32">
        <v>8011</v>
      </c>
      <c r="H144" s="42">
        <f t="shared" si="28"/>
        <v>0.49545426433298284</v>
      </c>
      <c r="I144" s="32">
        <f t="shared" si="33"/>
        <v>16169</v>
      </c>
      <c r="J144" s="255">
        <v>4782750</v>
      </c>
      <c r="K144" s="253">
        <f t="shared" si="29"/>
        <v>478.27499999999998</v>
      </c>
      <c r="L144" s="253">
        <v>3919.866</v>
      </c>
      <c r="M144" s="253">
        <f t="shared" si="30"/>
        <v>3441.5909999999999</v>
      </c>
      <c r="N144" s="260">
        <f t="shared" si="31"/>
        <v>12.201309942737838</v>
      </c>
      <c r="O144" s="262">
        <f t="shared" si="32"/>
        <v>2.9579751376090046E-2</v>
      </c>
      <c r="P144" s="269">
        <v>0.65</v>
      </c>
      <c r="Q144" s="271">
        <v>6.6699999999999995E-2</v>
      </c>
      <c r="R144" s="272">
        <f t="shared" si="26"/>
        <v>0.35835</v>
      </c>
    </row>
    <row r="145" spans="1:18" x14ac:dyDescent="0.25">
      <c r="A145" s="39">
        <v>10</v>
      </c>
      <c r="B145" s="11" t="s">
        <v>139</v>
      </c>
      <c r="C145" s="31">
        <v>1014</v>
      </c>
      <c r="D145" s="40" t="s">
        <v>153</v>
      </c>
      <c r="E145" s="32">
        <v>22987</v>
      </c>
      <c r="F145" s="42">
        <f t="shared" si="27"/>
        <v>0.49222698072805138</v>
      </c>
      <c r="G145" s="32">
        <v>23713</v>
      </c>
      <c r="H145" s="42">
        <f t="shared" si="28"/>
        <v>0.50777301927194862</v>
      </c>
      <c r="I145" s="32">
        <f t="shared" si="33"/>
        <v>46700</v>
      </c>
      <c r="J145" s="255">
        <v>97864725</v>
      </c>
      <c r="K145" s="253">
        <f t="shared" si="29"/>
        <v>9786.4724999999999</v>
      </c>
      <c r="L145" s="253">
        <v>33890.260999999999</v>
      </c>
      <c r="M145" s="253">
        <f t="shared" si="30"/>
        <v>24103.788499999999</v>
      </c>
      <c r="N145" s="260">
        <f t="shared" si="31"/>
        <v>28.876946388816542</v>
      </c>
      <c r="O145" s="262">
        <f t="shared" si="32"/>
        <v>0.20956043897216273</v>
      </c>
      <c r="P145" s="269">
        <v>0.5</v>
      </c>
      <c r="Q145" s="271">
        <v>6.6699999999999995E-2</v>
      </c>
      <c r="R145" s="272">
        <f t="shared" si="26"/>
        <v>0.28334999999999999</v>
      </c>
    </row>
    <row r="146" spans="1:18" x14ac:dyDescent="0.25">
      <c r="A146" s="35">
        <v>4</v>
      </c>
      <c r="B146" s="11" t="s">
        <v>45</v>
      </c>
      <c r="C146" s="30">
        <v>409</v>
      </c>
      <c r="D146" s="40" t="s">
        <v>53</v>
      </c>
      <c r="E146" s="32">
        <v>18673</v>
      </c>
      <c r="F146" s="42">
        <f t="shared" si="27"/>
        <v>0.84116401639713501</v>
      </c>
      <c r="G146" s="32">
        <v>19854</v>
      </c>
      <c r="H146" s="42">
        <f t="shared" si="28"/>
        <v>0.89436461101851439</v>
      </c>
      <c r="I146" s="32">
        <f>G147+E146</f>
        <v>22199</v>
      </c>
      <c r="J146" s="255">
        <v>14555025</v>
      </c>
      <c r="K146" s="253">
        <f t="shared" si="29"/>
        <v>1455.5025000000001</v>
      </c>
      <c r="L146" s="253">
        <v>6474.3770000000004</v>
      </c>
      <c r="M146" s="253">
        <f t="shared" si="30"/>
        <v>5018.8744999999999</v>
      </c>
      <c r="N146" s="260">
        <f t="shared" si="31"/>
        <v>22.480966122300259</v>
      </c>
      <c r="O146" s="262">
        <f t="shared" si="32"/>
        <v>6.5566129104914633E-2</v>
      </c>
      <c r="P146" s="269">
        <v>0.45</v>
      </c>
      <c r="Q146" s="271">
        <v>0</v>
      </c>
      <c r="R146" s="272">
        <f t="shared" si="26"/>
        <v>0.22500000000000001</v>
      </c>
    </row>
    <row r="147" spans="1:18" x14ac:dyDescent="0.25">
      <c r="A147" s="39">
        <v>14</v>
      </c>
      <c r="B147" s="11" t="s">
        <v>226</v>
      </c>
      <c r="C147" s="31">
        <v>1407</v>
      </c>
      <c r="D147" s="40" t="s">
        <v>233</v>
      </c>
      <c r="E147" s="32">
        <v>2922</v>
      </c>
      <c r="F147" s="42">
        <f t="shared" si="27"/>
        <v>0.45316377171215882</v>
      </c>
      <c r="G147" s="32">
        <v>3526</v>
      </c>
      <c r="H147" s="42">
        <f t="shared" si="28"/>
        <v>0.54683622828784118</v>
      </c>
      <c r="I147" s="32">
        <f>G147+E147</f>
        <v>6448</v>
      </c>
      <c r="J147" s="255">
        <v>14166625</v>
      </c>
      <c r="K147" s="253">
        <f t="shared" si="29"/>
        <v>1416.6624999999999</v>
      </c>
      <c r="L147" s="253">
        <v>5318.3649999999998</v>
      </c>
      <c r="M147" s="253">
        <f t="shared" si="30"/>
        <v>3901.7024999999999</v>
      </c>
      <c r="N147" s="260">
        <f t="shared" si="31"/>
        <v>26.637180787704494</v>
      </c>
      <c r="O147" s="262">
        <f t="shared" si="32"/>
        <v>0.21970572270471464</v>
      </c>
      <c r="P147" s="269">
        <v>0.2</v>
      </c>
      <c r="Q147" s="271">
        <v>0</v>
      </c>
      <c r="R147" s="272">
        <f t="shared" si="26"/>
        <v>0.1</v>
      </c>
    </row>
    <row r="148" spans="1:18" x14ac:dyDescent="0.25">
      <c r="A148" s="35">
        <v>4</v>
      </c>
      <c r="B148" s="11" t="s">
        <v>45</v>
      </c>
      <c r="C148" s="30">
        <v>407</v>
      </c>
      <c r="D148" s="40" t="s">
        <v>51</v>
      </c>
      <c r="E148" s="32">
        <v>28047</v>
      </c>
      <c r="F148" s="42">
        <f t="shared" si="27"/>
        <v>0.82969471068512601</v>
      </c>
      <c r="G148" s="32">
        <v>29118</v>
      </c>
      <c r="H148" s="42">
        <f t="shared" si="28"/>
        <v>0.86137735179268726</v>
      </c>
      <c r="I148" s="32">
        <f>G149+E148</f>
        <v>33804</v>
      </c>
      <c r="J148" s="255">
        <v>76896725</v>
      </c>
      <c r="K148" s="253">
        <f t="shared" si="29"/>
        <v>7689.6724999999997</v>
      </c>
      <c r="L148" s="253">
        <v>18419.04</v>
      </c>
      <c r="M148" s="253">
        <f t="shared" si="30"/>
        <v>10729.3675</v>
      </c>
      <c r="N148" s="260">
        <f t="shared" si="31"/>
        <v>41.748497750154186</v>
      </c>
      <c r="O148" s="262">
        <f t="shared" si="32"/>
        <v>0.22747818305525971</v>
      </c>
      <c r="P148" s="269">
        <v>0.65</v>
      </c>
      <c r="Q148" s="271">
        <v>6.6699999999999995E-2</v>
      </c>
      <c r="R148" s="272">
        <f t="shared" si="26"/>
        <v>0.35835</v>
      </c>
    </row>
    <row r="149" spans="1:18" x14ac:dyDescent="0.25">
      <c r="A149" s="39">
        <v>13</v>
      </c>
      <c r="B149" s="11" t="s">
        <v>196</v>
      </c>
      <c r="C149" s="31">
        <v>1333</v>
      </c>
      <c r="D149" s="40" t="s">
        <v>346</v>
      </c>
      <c r="E149" s="32">
        <v>5275</v>
      </c>
      <c r="F149" s="42">
        <f t="shared" si="27"/>
        <v>0.47815445975344451</v>
      </c>
      <c r="G149" s="32">
        <v>5757</v>
      </c>
      <c r="H149" s="42">
        <f t="shared" si="28"/>
        <v>0.52184554024655549</v>
      </c>
      <c r="I149" s="32">
        <f t="shared" ref="I149:I169" si="34">G149+E149</f>
        <v>11032</v>
      </c>
      <c r="J149" s="241">
        <v>0</v>
      </c>
      <c r="K149" s="241">
        <v>0</v>
      </c>
      <c r="L149" s="241">
        <v>0</v>
      </c>
      <c r="M149" s="241">
        <v>0</v>
      </c>
      <c r="N149" s="241">
        <v>0</v>
      </c>
      <c r="O149" s="262">
        <f t="shared" si="32"/>
        <v>0</v>
      </c>
      <c r="P149" s="269">
        <v>0.3</v>
      </c>
      <c r="Q149" s="271">
        <v>0</v>
      </c>
      <c r="R149" s="272">
        <f t="shared" si="26"/>
        <v>0.15</v>
      </c>
    </row>
    <row r="150" spans="1:18" x14ac:dyDescent="0.25">
      <c r="A150" s="39">
        <v>17</v>
      </c>
      <c r="B150" s="11" t="s">
        <v>275</v>
      </c>
      <c r="C150" s="39">
        <v>1712</v>
      </c>
      <c r="D150" s="40" t="s">
        <v>285</v>
      </c>
      <c r="E150" s="32">
        <v>37386</v>
      </c>
      <c r="F150" s="42">
        <f t="shared" si="27"/>
        <v>0.50138132660998314</v>
      </c>
      <c r="G150" s="32">
        <v>37180</v>
      </c>
      <c r="H150" s="42">
        <f t="shared" si="28"/>
        <v>0.49861867339001692</v>
      </c>
      <c r="I150" s="32">
        <f t="shared" si="34"/>
        <v>74566</v>
      </c>
      <c r="J150" s="255">
        <v>377104675</v>
      </c>
      <c r="K150" s="253">
        <f t="shared" ref="K150:K181" si="35">J150/10000</f>
        <v>37710.467499999999</v>
      </c>
      <c r="L150" s="253">
        <v>109272.084</v>
      </c>
      <c r="M150" s="253">
        <f t="shared" ref="M150:M181" si="36">L150-K150</f>
        <v>71561.616500000004</v>
      </c>
      <c r="N150" s="260">
        <f t="shared" ref="N150:N181" si="37">K150*100/L150</f>
        <v>34.510614348674814</v>
      </c>
      <c r="O150" s="262">
        <f t="shared" si="32"/>
        <v>0.50573274012284419</v>
      </c>
      <c r="P150" s="269">
        <v>0.8</v>
      </c>
      <c r="Q150" s="271">
        <v>0.38669999999999999</v>
      </c>
      <c r="R150" s="272">
        <f t="shared" si="26"/>
        <v>0.59335000000000004</v>
      </c>
    </row>
    <row r="151" spans="1:18" x14ac:dyDescent="0.25">
      <c r="A151" s="39">
        <v>10</v>
      </c>
      <c r="B151" s="11" t="s">
        <v>139</v>
      </c>
      <c r="C151" s="31">
        <v>1019</v>
      </c>
      <c r="D151" s="40" t="s">
        <v>158</v>
      </c>
      <c r="E151" s="32">
        <v>5781</v>
      </c>
      <c r="F151" s="42">
        <f t="shared" si="27"/>
        <v>0.47261281883584044</v>
      </c>
      <c r="G151" s="32">
        <v>6451</v>
      </c>
      <c r="H151" s="42">
        <f t="shared" si="28"/>
        <v>0.52738718116415961</v>
      </c>
      <c r="I151" s="32">
        <f t="shared" si="34"/>
        <v>12232</v>
      </c>
      <c r="J151" s="255">
        <v>3943300</v>
      </c>
      <c r="K151" s="253">
        <f t="shared" si="35"/>
        <v>394.33</v>
      </c>
      <c r="L151" s="253">
        <v>1851.454</v>
      </c>
      <c r="M151" s="253">
        <f t="shared" si="36"/>
        <v>1457.124</v>
      </c>
      <c r="N151" s="260">
        <f t="shared" si="37"/>
        <v>21.298395747342358</v>
      </c>
      <c r="O151" s="262">
        <f t="shared" si="32"/>
        <v>3.2237573577501635E-2</v>
      </c>
      <c r="P151" s="269">
        <v>0.85</v>
      </c>
      <c r="Q151" s="271">
        <v>0</v>
      </c>
      <c r="R151" s="272">
        <f t="shared" si="26"/>
        <v>0.42499999999999999</v>
      </c>
    </row>
    <row r="152" spans="1:18" x14ac:dyDescent="0.25">
      <c r="A152" s="35">
        <v>6</v>
      </c>
      <c r="B152" s="11" t="s">
        <v>73</v>
      </c>
      <c r="C152" s="30">
        <v>613</v>
      </c>
      <c r="D152" s="40" t="s">
        <v>86</v>
      </c>
      <c r="E152" s="32">
        <v>13781</v>
      </c>
      <c r="F152" s="42">
        <f t="shared" si="27"/>
        <v>0.51129744369828967</v>
      </c>
      <c r="G152" s="32">
        <v>13172</v>
      </c>
      <c r="H152" s="42">
        <f t="shared" si="28"/>
        <v>0.48870255630171039</v>
      </c>
      <c r="I152" s="32">
        <f t="shared" si="34"/>
        <v>26953</v>
      </c>
      <c r="J152" s="255">
        <v>51297725</v>
      </c>
      <c r="K152" s="253">
        <f t="shared" si="35"/>
        <v>5129.7725</v>
      </c>
      <c r="L152" s="253">
        <v>25068.681</v>
      </c>
      <c r="M152" s="253">
        <f t="shared" si="36"/>
        <v>19938.908500000001</v>
      </c>
      <c r="N152" s="260">
        <f t="shared" si="37"/>
        <v>20.462873575199268</v>
      </c>
      <c r="O152" s="262">
        <f t="shared" si="32"/>
        <v>0.19032287685971877</v>
      </c>
      <c r="P152" s="269">
        <v>0.35</v>
      </c>
      <c r="Q152" s="271">
        <v>6.6699999999999995E-2</v>
      </c>
      <c r="R152" s="272">
        <f t="shared" si="26"/>
        <v>0.20834999999999998</v>
      </c>
    </row>
    <row r="153" spans="1:18" x14ac:dyDescent="0.25">
      <c r="A153" s="39">
        <v>18</v>
      </c>
      <c r="B153" s="11" t="s">
        <v>286</v>
      </c>
      <c r="C153" s="31">
        <v>1801</v>
      </c>
      <c r="D153" s="40" t="s">
        <v>287</v>
      </c>
      <c r="E153" s="32">
        <v>56540</v>
      </c>
      <c r="F153" s="42">
        <f t="shared" si="27"/>
        <v>0.49979668688011597</v>
      </c>
      <c r="G153" s="32">
        <v>56586</v>
      </c>
      <c r="H153" s="42">
        <f t="shared" si="28"/>
        <v>0.50020331311988397</v>
      </c>
      <c r="I153" s="32">
        <f t="shared" si="34"/>
        <v>113126</v>
      </c>
      <c r="J153" s="255">
        <v>328764050</v>
      </c>
      <c r="K153" s="253">
        <f t="shared" si="35"/>
        <v>32876.404999999999</v>
      </c>
      <c r="L153" s="253">
        <v>120253.04399999999</v>
      </c>
      <c r="M153" s="253">
        <f t="shared" si="36"/>
        <v>87376.638999999996</v>
      </c>
      <c r="N153" s="260">
        <f t="shared" si="37"/>
        <v>27.33935367157941</v>
      </c>
      <c r="O153" s="262">
        <f t="shared" si="32"/>
        <v>0.29061758570089985</v>
      </c>
      <c r="P153" s="269">
        <v>0.8</v>
      </c>
      <c r="Q153" s="271">
        <v>0.43330000000000002</v>
      </c>
      <c r="R153" s="272">
        <f t="shared" si="26"/>
        <v>0.61665000000000003</v>
      </c>
    </row>
    <row r="154" spans="1:18" x14ac:dyDescent="0.25">
      <c r="A154" s="39">
        <v>15</v>
      </c>
      <c r="B154" s="11" t="s">
        <v>248</v>
      </c>
      <c r="C154" s="31">
        <v>1508</v>
      </c>
      <c r="D154" s="40" t="s">
        <v>256</v>
      </c>
      <c r="E154" s="32">
        <v>29536</v>
      </c>
      <c r="F154" s="42">
        <f t="shared" si="27"/>
        <v>0.4951799755226583</v>
      </c>
      <c r="G154" s="32">
        <v>30111</v>
      </c>
      <c r="H154" s="42">
        <f t="shared" si="28"/>
        <v>0.50482002447734164</v>
      </c>
      <c r="I154" s="32">
        <f t="shared" si="34"/>
        <v>59647</v>
      </c>
      <c r="J154" s="255">
        <v>167767375</v>
      </c>
      <c r="K154" s="253">
        <f t="shared" si="35"/>
        <v>16776.737499999999</v>
      </c>
      <c r="L154" s="253">
        <v>51789.14</v>
      </c>
      <c r="M154" s="253">
        <f t="shared" si="36"/>
        <v>35012.402499999997</v>
      </c>
      <c r="N154" s="260">
        <f t="shared" si="37"/>
        <v>32.394315680855101</v>
      </c>
      <c r="O154" s="262">
        <f t="shared" si="32"/>
        <v>0.2812670796519523</v>
      </c>
      <c r="P154" s="269">
        <v>0.45</v>
      </c>
      <c r="Q154" s="271">
        <v>6.6699999999999995E-2</v>
      </c>
      <c r="R154" s="272">
        <f t="shared" si="26"/>
        <v>0.25835000000000002</v>
      </c>
    </row>
    <row r="155" spans="1:18" x14ac:dyDescent="0.25">
      <c r="A155" s="35">
        <v>9</v>
      </c>
      <c r="B155" s="11" t="s">
        <v>115</v>
      </c>
      <c r="C155" s="30">
        <v>901</v>
      </c>
      <c r="D155" s="40" t="s">
        <v>115</v>
      </c>
      <c r="E155" s="32">
        <v>77369</v>
      </c>
      <c r="F155" s="42">
        <f t="shared" si="27"/>
        <v>0.47699459312827913</v>
      </c>
      <c r="G155" s="32">
        <v>84832</v>
      </c>
      <c r="H155" s="42">
        <f t="shared" si="28"/>
        <v>0.52300540687172092</v>
      </c>
      <c r="I155" s="32">
        <f t="shared" si="34"/>
        <v>162201</v>
      </c>
      <c r="J155" s="255">
        <v>32574800</v>
      </c>
      <c r="K155" s="253">
        <f t="shared" si="35"/>
        <v>3257.48</v>
      </c>
      <c r="L155" s="253">
        <v>12683.138999999999</v>
      </c>
      <c r="M155" s="253">
        <f t="shared" si="36"/>
        <v>9425.6589999999997</v>
      </c>
      <c r="N155" s="260">
        <f t="shared" si="37"/>
        <v>25.683547266966009</v>
      </c>
      <c r="O155" s="262">
        <f t="shared" si="32"/>
        <v>2.0082983458794952E-2</v>
      </c>
      <c r="P155" s="269">
        <v>0.8</v>
      </c>
      <c r="Q155" s="271">
        <v>0.52</v>
      </c>
      <c r="R155" s="272">
        <f t="shared" si="26"/>
        <v>0.66</v>
      </c>
    </row>
    <row r="156" spans="1:18" x14ac:dyDescent="0.25">
      <c r="A156" s="39">
        <v>22</v>
      </c>
      <c r="B156" s="11" t="s">
        <v>320</v>
      </c>
      <c r="C156" s="31">
        <v>2217</v>
      </c>
      <c r="D156" s="40" t="s">
        <v>335</v>
      </c>
      <c r="E156" s="32">
        <v>10873</v>
      </c>
      <c r="F156" s="42">
        <f t="shared" si="27"/>
        <v>0.4836958939454602</v>
      </c>
      <c r="G156" s="32">
        <v>11606</v>
      </c>
      <c r="H156" s="42">
        <f t="shared" si="28"/>
        <v>0.5163041060545398</v>
      </c>
      <c r="I156" s="32">
        <f t="shared" si="34"/>
        <v>22479</v>
      </c>
      <c r="J156" s="255">
        <v>10412525</v>
      </c>
      <c r="K156" s="253">
        <f t="shared" si="35"/>
        <v>1041.2525000000001</v>
      </c>
      <c r="L156" s="253">
        <v>14003.673000000001</v>
      </c>
      <c r="M156" s="253">
        <f t="shared" si="36"/>
        <v>12962.4205</v>
      </c>
      <c r="N156" s="260">
        <f t="shared" si="37"/>
        <v>7.4355670830074363</v>
      </c>
      <c r="O156" s="262">
        <f t="shared" si="32"/>
        <v>4.6321121936029185E-2</v>
      </c>
      <c r="P156" s="269">
        <v>0.65</v>
      </c>
      <c r="Q156" s="271">
        <v>0</v>
      </c>
      <c r="R156" s="272">
        <f t="shared" si="26"/>
        <v>0.32500000000000001</v>
      </c>
    </row>
    <row r="157" spans="1:18" x14ac:dyDescent="0.25">
      <c r="A157" s="39">
        <v>20</v>
      </c>
      <c r="B157" s="11" t="s">
        <v>302</v>
      </c>
      <c r="C157" s="31">
        <v>2009</v>
      </c>
      <c r="D157" s="40" t="s">
        <v>310</v>
      </c>
      <c r="E157" s="32">
        <v>12598</v>
      </c>
      <c r="F157" s="42">
        <f t="shared" si="27"/>
        <v>0.44781743210578701</v>
      </c>
      <c r="G157" s="32">
        <v>15534</v>
      </c>
      <c r="H157" s="42">
        <f t="shared" si="28"/>
        <v>0.55218256789421305</v>
      </c>
      <c r="I157" s="32">
        <f t="shared" si="34"/>
        <v>28132</v>
      </c>
      <c r="J157" s="255">
        <v>66666700</v>
      </c>
      <c r="K157" s="253">
        <f t="shared" si="35"/>
        <v>6666.67</v>
      </c>
      <c r="L157" s="253">
        <v>24517.01</v>
      </c>
      <c r="M157" s="253">
        <f t="shared" si="36"/>
        <v>17850.339999999997</v>
      </c>
      <c r="N157" s="260">
        <f t="shared" si="37"/>
        <v>27.192018928898754</v>
      </c>
      <c r="O157" s="262">
        <f t="shared" si="32"/>
        <v>0.23697817432105786</v>
      </c>
      <c r="P157" s="269">
        <v>0.85</v>
      </c>
      <c r="Q157" s="271">
        <v>0.43330000000000002</v>
      </c>
      <c r="R157" s="272">
        <f t="shared" si="26"/>
        <v>0.64165000000000005</v>
      </c>
    </row>
    <row r="158" spans="1:18" x14ac:dyDescent="0.25">
      <c r="A158" s="39">
        <v>15</v>
      </c>
      <c r="B158" s="11" t="s">
        <v>248</v>
      </c>
      <c r="C158" s="31">
        <v>1503</v>
      </c>
      <c r="D158" s="40" t="s">
        <v>251</v>
      </c>
      <c r="E158" s="32">
        <v>18265</v>
      </c>
      <c r="F158" s="42">
        <f t="shared" si="27"/>
        <v>0.47141566653761774</v>
      </c>
      <c r="G158" s="32">
        <v>20480</v>
      </c>
      <c r="H158" s="42">
        <f t="shared" si="28"/>
        <v>0.52858433346238221</v>
      </c>
      <c r="I158" s="32">
        <f t="shared" si="34"/>
        <v>38745</v>
      </c>
      <c r="J158" s="255">
        <v>77818175</v>
      </c>
      <c r="K158" s="253">
        <f t="shared" si="35"/>
        <v>7781.8175000000001</v>
      </c>
      <c r="L158" s="253">
        <v>31215.641</v>
      </c>
      <c r="M158" s="253">
        <f t="shared" si="36"/>
        <v>23433.823499999999</v>
      </c>
      <c r="N158" s="260">
        <f t="shared" si="37"/>
        <v>24.929225384159178</v>
      </c>
      <c r="O158" s="262">
        <f t="shared" si="32"/>
        <v>0.20084701251774423</v>
      </c>
      <c r="P158" s="269">
        <v>0.45</v>
      </c>
      <c r="Q158" s="271">
        <v>0</v>
      </c>
      <c r="R158" s="272">
        <f t="shared" si="26"/>
        <v>0.22500000000000001</v>
      </c>
    </row>
    <row r="159" spans="1:18" x14ac:dyDescent="0.25">
      <c r="A159" s="39">
        <v>16</v>
      </c>
      <c r="B159" s="11" t="s">
        <v>257</v>
      </c>
      <c r="C159" s="31">
        <v>1617</v>
      </c>
      <c r="D159" s="40" t="s">
        <v>274</v>
      </c>
      <c r="E159" s="32">
        <v>18897</v>
      </c>
      <c r="F159" s="42">
        <f t="shared" si="27"/>
        <v>0.50144619875281937</v>
      </c>
      <c r="G159" s="32">
        <v>18788</v>
      </c>
      <c r="H159" s="42">
        <f t="shared" si="28"/>
        <v>0.49855380124718057</v>
      </c>
      <c r="I159" s="32">
        <f t="shared" si="34"/>
        <v>37685</v>
      </c>
      <c r="J159" s="255">
        <v>153005875</v>
      </c>
      <c r="K159" s="253">
        <f t="shared" si="35"/>
        <v>15300.5875</v>
      </c>
      <c r="L159" s="253">
        <v>56954.165999999997</v>
      </c>
      <c r="M159" s="253">
        <f t="shared" si="36"/>
        <v>41653.578499999996</v>
      </c>
      <c r="N159" s="260">
        <f t="shared" si="37"/>
        <v>26.864738042165346</v>
      </c>
      <c r="O159" s="262">
        <f t="shared" si="32"/>
        <v>0.40601267082393522</v>
      </c>
      <c r="P159" s="269">
        <v>0.8</v>
      </c>
      <c r="Q159" s="271">
        <v>0.2</v>
      </c>
      <c r="R159" s="272">
        <f t="shared" si="26"/>
        <v>0.5</v>
      </c>
    </row>
    <row r="160" spans="1:18" x14ac:dyDescent="0.25">
      <c r="A160" s="39">
        <v>11</v>
      </c>
      <c r="B160" s="11" t="s">
        <v>160</v>
      </c>
      <c r="C160" s="31">
        <v>1101</v>
      </c>
      <c r="D160" s="40" t="s">
        <v>160</v>
      </c>
      <c r="E160" s="32">
        <v>45464</v>
      </c>
      <c r="F160" s="42">
        <f t="shared" si="27"/>
        <v>0.48863428737250519</v>
      </c>
      <c r="G160" s="32">
        <v>47579</v>
      </c>
      <c r="H160" s="42">
        <f t="shared" si="28"/>
        <v>0.51136571262749486</v>
      </c>
      <c r="I160" s="32">
        <f t="shared" si="34"/>
        <v>93043</v>
      </c>
      <c r="J160" s="255">
        <v>81753700</v>
      </c>
      <c r="K160" s="253">
        <f t="shared" si="35"/>
        <v>8175.37</v>
      </c>
      <c r="L160" s="253">
        <v>80732.055999999997</v>
      </c>
      <c r="M160" s="253">
        <f t="shared" si="36"/>
        <v>72556.686000000002</v>
      </c>
      <c r="N160" s="260">
        <f t="shared" si="37"/>
        <v>10.126547501775503</v>
      </c>
      <c r="O160" s="262">
        <f t="shared" si="32"/>
        <v>8.7866577818857941E-2</v>
      </c>
      <c r="P160" s="269">
        <v>0.65</v>
      </c>
      <c r="Q160" s="271">
        <v>0.2</v>
      </c>
      <c r="R160" s="272">
        <f t="shared" si="26"/>
        <v>0.42500000000000004</v>
      </c>
    </row>
    <row r="161" spans="1:18" x14ac:dyDescent="0.25">
      <c r="A161" s="39">
        <v>12</v>
      </c>
      <c r="B161" s="11" t="s">
        <v>169</v>
      </c>
      <c r="C161" s="31">
        <v>1228</v>
      </c>
      <c r="D161" s="40" t="s">
        <v>195</v>
      </c>
      <c r="E161" s="32">
        <v>2583</v>
      </c>
      <c r="F161" s="42">
        <f t="shared" si="27"/>
        <v>0.43809362279511532</v>
      </c>
      <c r="G161" s="32">
        <v>3313</v>
      </c>
      <c r="H161" s="42">
        <f t="shared" si="28"/>
        <v>0.56190637720488468</v>
      </c>
      <c r="I161" s="32">
        <f t="shared" si="34"/>
        <v>5896</v>
      </c>
      <c r="J161" s="255">
        <v>13612400</v>
      </c>
      <c r="K161" s="253">
        <f t="shared" si="35"/>
        <v>1361.24</v>
      </c>
      <c r="L161" s="253">
        <v>3119.47</v>
      </c>
      <c r="M161" s="253">
        <f t="shared" si="36"/>
        <v>1758.2299999999998</v>
      </c>
      <c r="N161" s="260">
        <f t="shared" si="37"/>
        <v>43.636899857988702</v>
      </c>
      <c r="O161" s="262">
        <f t="shared" si="32"/>
        <v>0.23087516960651289</v>
      </c>
      <c r="P161" s="269">
        <v>0.35</v>
      </c>
      <c r="Q161" s="271">
        <v>0</v>
      </c>
      <c r="R161" s="272">
        <f t="shared" si="26"/>
        <v>0.17499999999999999</v>
      </c>
    </row>
    <row r="162" spans="1:18" x14ac:dyDescent="0.25">
      <c r="A162" s="39">
        <v>10</v>
      </c>
      <c r="B162" s="11" t="s">
        <v>139</v>
      </c>
      <c r="C162" s="31">
        <v>1020</v>
      </c>
      <c r="D162" s="40" t="s">
        <v>159</v>
      </c>
      <c r="E162" s="32">
        <v>11030</v>
      </c>
      <c r="F162" s="42">
        <f t="shared" si="27"/>
        <v>0.4986888507098291</v>
      </c>
      <c r="G162" s="32">
        <v>11088</v>
      </c>
      <c r="H162" s="42">
        <f t="shared" si="28"/>
        <v>0.50131114929017095</v>
      </c>
      <c r="I162" s="32">
        <f t="shared" si="34"/>
        <v>22118</v>
      </c>
      <c r="J162" s="255">
        <v>23139425</v>
      </c>
      <c r="K162" s="253">
        <f t="shared" si="35"/>
        <v>2313.9425000000001</v>
      </c>
      <c r="L162" s="253">
        <v>15826.198</v>
      </c>
      <c r="M162" s="253">
        <f t="shared" si="36"/>
        <v>13512.255499999999</v>
      </c>
      <c r="N162" s="260">
        <f t="shared" si="37"/>
        <v>14.620962659509251</v>
      </c>
      <c r="O162" s="262">
        <f t="shared" si="32"/>
        <v>0.10461807125418211</v>
      </c>
      <c r="P162" s="269">
        <v>0.45</v>
      </c>
      <c r="Q162" s="271">
        <v>0</v>
      </c>
      <c r="R162" s="272">
        <f t="shared" si="26"/>
        <v>0.22500000000000001</v>
      </c>
    </row>
    <row r="163" spans="1:18" x14ac:dyDescent="0.25">
      <c r="A163" s="39">
        <v>19</v>
      </c>
      <c r="B163" s="11" t="s">
        <v>292</v>
      </c>
      <c r="C163" s="31">
        <v>1903</v>
      </c>
      <c r="D163" s="40" t="s">
        <v>294</v>
      </c>
      <c r="E163" s="32">
        <v>9188</v>
      </c>
      <c r="F163" s="42">
        <f t="shared" si="27"/>
        <v>0.49392538436727235</v>
      </c>
      <c r="G163" s="32">
        <v>9414</v>
      </c>
      <c r="H163" s="42">
        <f t="shared" si="28"/>
        <v>0.50607461563272771</v>
      </c>
      <c r="I163" s="32">
        <f t="shared" si="34"/>
        <v>18602</v>
      </c>
      <c r="J163" s="264">
        <v>150771450</v>
      </c>
      <c r="K163" s="264">
        <f t="shared" si="35"/>
        <v>15077.145</v>
      </c>
      <c r="L163" s="264">
        <v>45809.349000000002</v>
      </c>
      <c r="M163" s="264">
        <f t="shared" si="36"/>
        <v>30732.204000000002</v>
      </c>
      <c r="N163" s="265">
        <f t="shared" si="37"/>
        <v>32.912812186001595</v>
      </c>
      <c r="O163" s="262">
        <f t="shared" si="32"/>
        <v>0.8105120417159446</v>
      </c>
      <c r="P163" s="269">
        <v>0.65</v>
      </c>
      <c r="Q163" s="271">
        <v>0.45329999999999998</v>
      </c>
      <c r="R163" s="272">
        <f t="shared" si="26"/>
        <v>0.55164999999999997</v>
      </c>
    </row>
    <row r="164" spans="1:18" x14ac:dyDescent="0.25">
      <c r="A164" s="39">
        <v>14</v>
      </c>
      <c r="B164" s="11" t="s">
        <v>226</v>
      </c>
      <c r="C164" s="31">
        <v>1416</v>
      </c>
      <c r="D164" s="40" t="s">
        <v>242</v>
      </c>
      <c r="E164" s="32">
        <v>26054</v>
      </c>
      <c r="F164" s="42">
        <f t="shared" si="27"/>
        <v>0.50398483441658926</v>
      </c>
      <c r="G164" s="32">
        <v>25642</v>
      </c>
      <c r="H164" s="42">
        <f t="shared" si="28"/>
        <v>0.49601516558341069</v>
      </c>
      <c r="I164" s="32">
        <f t="shared" si="34"/>
        <v>51696</v>
      </c>
      <c r="J164" s="255">
        <v>45793550</v>
      </c>
      <c r="K164" s="253">
        <f t="shared" si="35"/>
        <v>4579.3549999999996</v>
      </c>
      <c r="L164" s="253">
        <v>36823.538</v>
      </c>
      <c r="M164" s="253">
        <f t="shared" si="36"/>
        <v>32244.183000000001</v>
      </c>
      <c r="N164" s="260">
        <f t="shared" si="37"/>
        <v>12.435945182670929</v>
      </c>
      <c r="O164" s="262">
        <f t="shared" si="32"/>
        <v>8.8582385484370155E-2</v>
      </c>
      <c r="P164" s="269">
        <v>0.5</v>
      </c>
      <c r="Q164" s="271">
        <v>0</v>
      </c>
      <c r="R164" s="272">
        <f t="shared" ref="R164:R195" si="38">(Q164+P164)/2</f>
        <v>0.25</v>
      </c>
    </row>
    <row r="165" spans="1:18" x14ac:dyDescent="0.25">
      <c r="A165" s="39">
        <v>15</v>
      </c>
      <c r="B165" s="11" t="s">
        <v>248</v>
      </c>
      <c r="C165" s="31">
        <v>1501</v>
      </c>
      <c r="D165" s="40" t="s">
        <v>249</v>
      </c>
      <c r="E165" s="32">
        <v>29258</v>
      </c>
      <c r="F165" s="42">
        <f t="shared" si="27"/>
        <v>0.48162109664356617</v>
      </c>
      <c r="G165" s="32">
        <v>31491</v>
      </c>
      <c r="H165" s="42">
        <f t="shared" si="28"/>
        <v>0.51837890335643388</v>
      </c>
      <c r="I165" s="32">
        <f t="shared" si="34"/>
        <v>60749</v>
      </c>
      <c r="J165" s="255">
        <v>192965150</v>
      </c>
      <c r="K165" s="253">
        <f t="shared" si="35"/>
        <v>19296.514999999999</v>
      </c>
      <c r="L165" s="253">
        <v>67591.649000000005</v>
      </c>
      <c r="M165" s="253">
        <f t="shared" si="36"/>
        <v>48295.134000000005</v>
      </c>
      <c r="N165" s="260">
        <f t="shared" si="37"/>
        <v>28.548667306518883</v>
      </c>
      <c r="O165" s="262">
        <f t="shared" si="32"/>
        <v>0.31764333569276859</v>
      </c>
      <c r="P165" s="269">
        <v>1</v>
      </c>
      <c r="Q165" s="271">
        <v>0.32</v>
      </c>
      <c r="R165" s="272">
        <f t="shared" si="38"/>
        <v>0.66</v>
      </c>
    </row>
    <row r="166" spans="1:18" x14ac:dyDescent="0.25">
      <c r="A166" s="35">
        <v>9</v>
      </c>
      <c r="B166" s="11" t="s">
        <v>115</v>
      </c>
      <c r="C166" s="30">
        <v>902</v>
      </c>
      <c r="D166" s="40" t="s">
        <v>116</v>
      </c>
      <c r="E166" s="32">
        <v>9465</v>
      </c>
      <c r="F166" s="42">
        <f t="shared" si="27"/>
        <v>0.47199920211439683</v>
      </c>
      <c r="G166" s="32">
        <v>10588</v>
      </c>
      <c r="H166" s="42">
        <f t="shared" si="28"/>
        <v>0.52800079788560317</v>
      </c>
      <c r="I166" s="32">
        <f t="shared" si="34"/>
        <v>20053</v>
      </c>
      <c r="J166" s="255">
        <v>443900</v>
      </c>
      <c r="K166" s="253">
        <f t="shared" si="35"/>
        <v>44.39</v>
      </c>
      <c r="L166" s="253">
        <v>1688.019</v>
      </c>
      <c r="M166" s="253">
        <f t="shared" si="36"/>
        <v>1643.6289999999999</v>
      </c>
      <c r="N166" s="260">
        <f t="shared" si="37"/>
        <v>2.6297097366795041</v>
      </c>
      <c r="O166" s="262">
        <f t="shared" si="32"/>
        <v>2.213633870243854E-3</v>
      </c>
      <c r="P166" s="269">
        <v>0.8</v>
      </c>
      <c r="Q166" s="271">
        <v>0.38669999999999999</v>
      </c>
      <c r="R166" s="272">
        <f t="shared" si="38"/>
        <v>0.59335000000000004</v>
      </c>
    </row>
    <row r="167" spans="1:18" x14ac:dyDescent="0.25">
      <c r="A167" s="39">
        <v>10</v>
      </c>
      <c r="B167" s="11" t="s">
        <v>139</v>
      </c>
      <c r="C167" s="31">
        <v>1008</v>
      </c>
      <c r="D167" s="40" t="s">
        <v>147</v>
      </c>
      <c r="E167" s="32">
        <v>11226</v>
      </c>
      <c r="F167" s="42">
        <f t="shared" si="27"/>
        <v>0.48246518824136153</v>
      </c>
      <c r="G167" s="32">
        <v>12042</v>
      </c>
      <c r="H167" s="42">
        <f t="shared" si="28"/>
        <v>0.51753481175863847</v>
      </c>
      <c r="I167" s="32">
        <f t="shared" si="34"/>
        <v>23268</v>
      </c>
      <c r="J167" s="255">
        <v>2327350</v>
      </c>
      <c r="K167" s="253">
        <f t="shared" si="35"/>
        <v>232.73500000000001</v>
      </c>
      <c r="L167" s="253">
        <v>2582.5410000000002</v>
      </c>
      <c r="M167" s="253">
        <f t="shared" si="36"/>
        <v>2349.806</v>
      </c>
      <c r="N167" s="260">
        <f t="shared" si="37"/>
        <v>9.011860799112192</v>
      </c>
      <c r="O167" s="262">
        <f t="shared" si="32"/>
        <v>1.0002363761389032E-2</v>
      </c>
      <c r="P167" s="269">
        <v>0.65</v>
      </c>
      <c r="Q167" s="271">
        <v>0</v>
      </c>
      <c r="R167" s="272">
        <f t="shared" si="38"/>
        <v>0.32500000000000001</v>
      </c>
    </row>
    <row r="168" spans="1:18" x14ac:dyDescent="0.25">
      <c r="A168" s="35">
        <v>2</v>
      </c>
      <c r="B168" s="241" t="s">
        <v>19</v>
      </c>
      <c r="C168" s="30">
        <v>203</v>
      </c>
      <c r="D168" s="40" t="s">
        <v>22</v>
      </c>
      <c r="E168" s="32">
        <v>21083</v>
      </c>
      <c r="F168" s="42">
        <f t="shared" si="27"/>
        <v>0.48840549493826302</v>
      </c>
      <c r="G168" s="32">
        <v>22084</v>
      </c>
      <c r="H168" s="42">
        <f t="shared" si="28"/>
        <v>0.51159450506173698</v>
      </c>
      <c r="I168" s="32">
        <f t="shared" si="34"/>
        <v>43167</v>
      </c>
      <c r="J168" s="255">
        <v>170460450</v>
      </c>
      <c r="K168" s="253">
        <f t="shared" si="35"/>
        <v>17046.044999999998</v>
      </c>
      <c r="L168" s="253">
        <v>42659.213000000003</v>
      </c>
      <c r="M168" s="253">
        <f t="shared" si="36"/>
        <v>25613.168000000005</v>
      </c>
      <c r="N168" s="260">
        <f t="shared" si="37"/>
        <v>39.958648557346798</v>
      </c>
      <c r="O168" s="262">
        <f t="shared" si="32"/>
        <v>0.39488602404614631</v>
      </c>
      <c r="P168" s="269">
        <v>0.45</v>
      </c>
      <c r="Q168" s="271">
        <v>6.6699999999999995E-2</v>
      </c>
      <c r="R168" s="272">
        <f t="shared" si="38"/>
        <v>0.25835000000000002</v>
      </c>
    </row>
    <row r="169" spans="1:18" x14ac:dyDescent="0.25">
      <c r="A169" s="39">
        <v>17</v>
      </c>
      <c r="B169" s="11" t="s">
        <v>275</v>
      </c>
      <c r="C169" s="31">
        <v>1704</v>
      </c>
      <c r="D169" s="40" t="s">
        <v>278</v>
      </c>
      <c r="E169" s="32">
        <v>26067</v>
      </c>
      <c r="F169" s="42">
        <f t="shared" si="27"/>
        <v>0.50919070966733737</v>
      </c>
      <c r="G169" s="32">
        <v>25126</v>
      </c>
      <c r="H169" s="42">
        <f t="shared" si="28"/>
        <v>0.49080929033266268</v>
      </c>
      <c r="I169" s="32">
        <f t="shared" si="34"/>
        <v>51193</v>
      </c>
      <c r="J169" s="255">
        <v>5455586300</v>
      </c>
      <c r="K169" s="253">
        <f t="shared" si="35"/>
        <v>545558.63</v>
      </c>
      <c r="L169" s="253">
        <v>805056.98199999996</v>
      </c>
      <c r="M169" s="253">
        <f t="shared" si="36"/>
        <v>259498.35199999996</v>
      </c>
      <c r="N169" s="260">
        <f t="shared" si="37"/>
        <v>67.766461529800139</v>
      </c>
      <c r="O169" s="262">
        <f t="shared" si="32"/>
        <v>10.656898990096302</v>
      </c>
      <c r="P169" s="269">
        <v>0.45</v>
      </c>
      <c r="Q169" s="271">
        <v>0</v>
      </c>
      <c r="R169" s="272">
        <f t="shared" si="38"/>
        <v>0.22500000000000001</v>
      </c>
    </row>
    <row r="170" spans="1:18" x14ac:dyDescent="0.25">
      <c r="A170" s="35">
        <v>4</v>
      </c>
      <c r="B170" s="11" t="s">
        <v>45</v>
      </c>
      <c r="C170" s="30">
        <v>413</v>
      </c>
      <c r="D170" s="40" t="s">
        <v>57</v>
      </c>
      <c r="E170" s="32">
        <v>18185</v>
      </c>
      <c r="F170" s="42">
        <f t="shared" si="27"/>
        <v>0.56053880771838971</v>
      </c>
      <c r="G170" s="32">
        <v>19240</v>
      </c>
      <c r="H170" s="42">
        <f t="shared" si="28"/>
        <v>0.59305838111090559</v>
      </c>
      <c r="I170" s="32">
        <f>G171+E170</f>
        <v>32442</v>
      </c>
      <c r="J170" s="255">
        <v>29823250</v>
      </c>
      <c r="K170" s="253">
        <f t="shared" si="35"/>
        <v>2982.3249999999998</v>
      </c>
      <c r="L170" s="253">
        <v>6766.63</v>
      </c>
      <c r="M170" s="253">
        <f t="shared" si="36"/>
        <v>3784.3050000000003</v>
      </c>
      <c r="N170" s="260">
        <f t="shared" si="37"/>
        <v>44.074007297576486</v>
      </c>
      <c r="O170" s="262">
        <f t="shared" si="32"/>
        <v>9.1927902102213174E-2</v>
      </c>
      <c r="P170" s="269">
        <v>0.8</v>
      </c>
      <c r="Q170" s="271">
        <v>0.2</v>
      </c>
      <c r="R170" s="272">
        <f t="shared" si="38"/>
        <v>0.5</v>
      </c>
    </row>
    <row r="171" spans="1:18" x14ac:dyDescent="0.25">
      <c r="A171" s="39">
        <v>14</v>
      </c>
      <c r="B171" s="11" t="s">
        <v>226</v>
      </c>
      <c r="C171" s="31">
        <v>1414</v>
      </c>
      <c r="D171" s="40" t="s">
        <v>240</v>
      </c>
      <c r="E171" s="32">
        <v>13920</v>
      </c>
      <c r="F171" s="42">
        <f t="shared" si="27"/>
        <v>0.49401994534549454</v>
      </c>
      <c r="G171" s="32">
        <v>14257</v>
      </c>
      <c r="H171" s="42">
        <f t="shared" si="28"/>
        <v>0.50598005465450546</v>
      </c>
      <c r="I171" s="32">
        <f t="shared" ref="I171:I215" si="39">G171+E171</f>
        <v>28177</v>
      </c>
      <c r="J171" s="255">
        <v>30730875</v>
      </c>
      <c r="K171" s="253">
        <f t="shared" si="35"/>
        <v>3073.0875000000001</v>
      </c>
      <c r="L171" s="253">
        <v>16938.391</v>
      </c>
      <c r="M171" s="253">
        <f t="shared" si="36"/>
        <v>13865.3035</v>
      </c>
      <c r="N171" s="260">
        <f t="shared" si="37"/>
        <v>18.142735635279646</v>
      </c>
      <c r="O171" s="262">
        <f t="shared" si="32"/>
        <v>0.10906368669482203</v>
      </c>
      <c r="P171" s="269">
        <v>0.5</v>
      </c>
      <c r="Q171" s="271">
        <v>0</v>
      </c>
      <c r="R171" s="272">
        <f t="shared" si="38"/>
        <v>0.25</v>
      </c>
    </row>
    <row r="172" spans="1:18" x14ac:dyDescent="0.25">
      <c r="A172" s="35">
        <v>7</v>
      </c>
      <c r="B172" s="241" t="s">
        <v>88</v>
      </c>
      <c r="C172" s="30">
        <v>709</v>
      </c>
      <c r="D172" s="40" t="s">
        <v>96</v>
      </c>
      <c r="E172" s="32">
        <v>7022</v>
      </c>
      <c r="F172" s="42">
        <f t="shared" si="27"/>
        <v>0.48967921896792188</v>
      </c>
      <c r="G172" s="32">
        <v>7318</v>
      </c>
      <c r="H172" s="42">
        <f t="shared" si="28"/>
        <v>0.51032078103207812</v>
      </c>
      <c r="I172" s="32">
        <f t="shared" si="39"/>
        <v>14340</v>
      </c>
      <c r="J172" s="255">
        <v>14080000</v>
      </c>
      <c r="K172" s="253">
        <f t="shared" si="35"/>
        <v>1408</v>
      </c>
      <c r="L172" s="253">
        <v>5297.5529999999999</v>
      </c>
      <c r="M172" s="253">
        <f t="shared" si="36"/>
        <v>3889.5529999999999</v>
      </c>
      <c r="N172" s="260">
        <f t="shared" si="37"/>
        <v>26.57830889091624</v>
      </c>
      <c r="O172" s="262">
        <f t="shared" si="32"/>
        <v>9.8186889818688977E-2</v>
      </c>
      <c r="P172" s="269">
        <v>0.85</v>
      </c>
      <c r="Q172" s="271">
        <v>0.32</v>
      </c>
      <c r="R172" s="272">
        <f t="shared" si="38"/>
        <v>0.58499999999999996</v>
      </c>
    </row>
    <row r="173" spans="1:18" x14ac:dyDescent="0.25">
      <c r="A173" s="39">
        <v>11</v>
      </c>
      <c r="B173" s="11" t="s">
        <v>160</v>
      </c>
      <c r="C173" s="31">
        <v>1106</v>
      </c>
      <c r="D173" s="40" t="s">
        <v>165</v>
      </c>
      <c r="E173" s="32">
        <v>20379</v>
      </c>
      <c r="F173" s="42">
        <f t="shared" si="27"/>
        <v>0.4984102915280767</v>
      </c>
      <c r="G173" s="32">
        <v>20509</v>
      </c>
      <c r="H173" s="42">
        <f t="shared" si="28"/>
        <v>0.5015897084719233</v>
      </c>
      <c r="I173" s="32">
        <f t="shared" si="39"/>
        <v>40888</v>
      </c>
      <c r="J173" s="255">
        <v>34316875</v>
      </c>
      <c r="K173" s="253">
        <f t="shared" si="35"/>
        <v>3431.6875</v>
      </c>
      <c r="L173" s="253">
        <v>43572.303</v>
      </c>
      <c r="M173" s="253">
        <f t="shared" si="36"/>
        <v>40140.6155</v>
      </c>
      <c r="N173" s="260">
        <f t="shared" si="37"/>
        <v>7.8758460391685059</v>
      </c>
      <c r="O173" s="262">
        <f t="shared" si="32"/>
        <v>8.3928964488358446E-2</v>
      </c>
      <c r="P173" s="269">
        <v>0.45</v>
      </c>
      <c r="Q173" s="271">
        <v>0</v>
      </c>
      <c r="R173" s="272">
        <f t="shared" si="38"/>
        <v>0.22500000000000001</v>
      </c>
    </row>
    <row r="174" spans="1:18" x14ac:dyDescent="0.25">
      <c r="A174" s="35">
        <v>8</v>
      </c>
      <c r="B174" s="11" t="s">
        <v>107</v>
      </c>
      <c r="C174" s="30">
        <v>804</v>
      </c>
      <c r="D174" s="40" t="s">
        <v>110</v>
      </c>
      <c r="E174" s="32">
        <v>18833</v>
      </c>
      <c r="F174" s="42">
        <f t="shared" si="27"/>
        <v>0.46312553793188244</v>
      </c>
      <c r="G174" s="32">
        <v>21832</v>
      </c>
      <c r="H174" s="42">
        <f t="shared" si="28"/>
        <v>0.53687446206811751</v>
      </c>
      <c r="I174" s="32">
        <f t="shared" si="39"/>
        <v>40665</v>
      </c>
      <c r="J174" s="255">
        <v>2297900</v>
      </c>
      <c r="K174" s="253">
        <f t="shared" si="35"/>
        <v>229.79</v>
      </c>
      <c r="L174" s="253">
        <v>1649.172</v>
      </c>
      <c r="M174" s="253">
        <f t="shared" si="36"/>
        <v>1419.3820000000001</v>
      </c>
      <c r="N174" s="260">
        <f t="shared" si="37"/>
        <v>13.933658830006815</v>
      </c>
      <c r="O174" s="262">
        <f t="shared" si="32"/>
        <v>5.6508053608754459E-3</v>
      </c>
      <c r="P174" s="269">
        <v>0.65</v>
      </c>
      <c r="Q174" s="271">
        <v>6.6699999999999995E-2</v>
      </c>
      <c r="R174" s="272">
        <f t="shared" si="38"/>
        <v>0.35835</v>
      </c>
    </row>
    <row r="175" spans="1:18" x14ac:dyDescent="0.25">
      <c r="A175" s="35">
        <v>3</v>
      </c>
      <c r="B175" s="11" t="s">
        <v>28</v>
      </c>
      <c r="C175" s="30">
        <v>315</v>
      </c>
      <c r="D175" s="40" t="s">
        <v>43</v>
      </c>
      <c r="E175" s="32">
        <v>5052</v>
      </c>
      <c r="F175" s="42">
        <f t="shared" si="27"/>
        <v>0.47352141718998969</v>
      </c>
      <c r="G175" s="32">
        <v>5617</v>
      </c>
      <c r="H175" s="42">
        <f t="shared" si="28"/>
        <v>0.52647858281001036</v>
      </c>
      <c r="I175" s="32">
        <f t="shared" si="39"/>
        <v>10669</v>
      </c>
      <c r="J175" s="255">
        <v>224050</v>
      </c>
      <c r="K175" s="253">
        <f t="shared" si="35"/>
        <v>22.405000000000001</v>
      </c>
      <c r="L175" s="253">
        <v>515.14300000000003</v>
      </c>
      <c r="M175" s="253">
        <f t="shared" si="36"/>
        <v>492.73800000000006</v>
      </c>
      <c r="N175" s="260">
        <f t="shared" si="37"/>
        <v>4.3492777733561354</v>
      </c>
      <c r="O175" s="262">
        <f t="shared" si="32"/>
        <v>2.1000093729496676E-3</v>
      </c>
      <c r="P175" s="269">
        <v>1</v>
      </c>
      <c r="Q175" s="271">
        <v>0.43330000000000002</v>
      </c>
      <c r="R175" s="272">
        <f t="shared" si="38"/>
        <v>0.71665000000000001</v>
      </c>
    </row>
    <row r="176" spans="1:18" x14ac:dyDescent="0.25">
      <c r="A176" s="39">
        <v>13</v>
      </c>
      <c r="B176" s="11" t="s">
        <v>196</v>
      </c>
      <c r="C176" s="31">
        <v>1324</v>
      </c>
      <c r="D176" s="40" t="s">
        <v>217</v>
      </c>
      <c r="E176" s="32">
        <v>10034</v>
      </c>
      <c r="F176" s="42">
        <f t="shared" si="27"/>
        <v>0.49853430714960006</v>
      </c>
      <c r="G176" s="32">
        <v>10093</v>
      </c>
      <c r="H176" s="42">
        <f t="shared" si="28"/>
        <v>0.50146569285039999</v>
      </c>
      <c r="I176" s="32">
        <f t="shared" si="39"/>
        <v>20127</v>
      </c>
      <c r="J176" s="255">
        <v>31569325</v>
      </c>
      <c r="K176" s="253">
        <f t="shared" si="35"/>
        <v>3156.9324999999999</v>
      </c>
      <c r="L176" s="253">
        <v>10985.678</v>
      </c>
      <c r="M176" s="253">
        <f t="shared" si="36"/>
        <v>7828.7455</v>
      </c>
      <c r="N176" s="260">
        <f t="shared" si="37"/>
        <v>28.736801679422971</v>
      </c>
      <c r="O176" s="262">
        <f t="shared" si="32"/>
        <v>0.15685062354051771</v>
      </c>
      <c r="P176" s="269">
        <v>0.5</v>
      </c>
      <c r="Q176" s="271">
        <v>0.6</v>
      </c>
      <c r="R176" s="272">
        <f t="shared" si="38"/>
        <v>0.55000000000000004</v>
      </c>
    </row>
    <row r="177" spans="1:18" x14ac:dyDescent="0.25">
      <c r="A177" s="39">
        <v>14</v>
      </c>
      <c r="B177" s="11" t="s">
        <v>226</v>
      </c>
      <c r="C177" s="31">
        <v>1408</v>
      </c>
      <c r="D177" s="40" t="s">
        <v>234</v>
      </c>
      <c r="E177" s="32">
        <v>10292</v>
      </c>
      <c r="F177" s="42">
        <f t="shared" si="27"/>
        <v>0.46158676055074671</v>
      </c>
      <c r="G177" s="32">
        <v>12005</v>
      </c>
      <c r="H177" s="42">
        <f t="shared" si="28"/>
        <v>0.53841323944925323</v>
      </c>
      <c r="I177" s="32">
        <f t="shared" si="39"/>
        <v>22297</v>
      </c>
      <c r="J177" s="255">
        <v>30999875</v>
      </c>
      <c r="K177" s="253">
        <f t="shared" si="35"/>
        <v>3099.9875000000002</v>
      </c>
      <c r="L177" s="253">
        <v>13872.126</v>
      </c>
      <c r="M177" s="253">
        <f t="shared" si="36"/>
        <v>10772.138500000001</v>
      </c>
      <c r="N177" s="260">
        <f t="shared" si="37"/>
        <v>22.346881076483879</v>
      </c>
      <c r="O177" s="262">
        <f t="shared" si="32"/>
        <v>0.13903159617885816</v>
      </c>
      <c r="P177" s="269">
        <v>0.5</v>
      </c>
      <c r="Q177" s="271">
        <v>0</v>
      </c>
      <c r="R177" s="272">
        <f t="shared" si="38"/>
        <v>0.25</v>
      </c>
    </row>
    <row r="178" spans="1:18" x14ac:dyDescent="0.25">
      <c r="A178" s="35">
        <v>2</v>
      </c>
      <c r="B178" s="241" t="s">
        <v>19</v>
      </c>
      <c r="C178" s="30">
        <v>208</v>
      </c>
      <c r="D178" s="40" t="s">
        <v>27</v>
      </c>
      <c r="E178" s="32">
        <v>9305</v>
      </c>
      <c r="F178" s="42">
        <f t="shared" si="27"/>
        <v>0.48628168278024564</v>
      </c>
      <c r="G178" s="32">
        <v>9830</v>
      </c>
      <c r="H178" s="42">
        <f t="shared" si="28"/>
        <v>0.51371831721975436</v>
      </c>
      <c r="I178" s="32">
        <f t="shared" si="39"/>
        <v>19135</v>
      </c>
      <c r="J178" s="255">
        <v>12197725</v>
      </c>
      <c r="K178" s="253">
        <f t="shared" si="35"/>
        <v>1219.7725</v>
      </c>
      <c r="L178" s="253">
        <v>14751.027</v>
      </c>
      <c r="M178" s="253">
        <f t="shared" si="36"/>
        <v>13531.254499999999</v>
      </c>
      <c r="N178" s="260">
        <f t="shared" si="37"/>
        <v>8.2690683163958685</v>
      </c>
      <c r="O178" s="262">
        <f t="shared" si="32"/>
        <v>6.3745623203553703E-2</v>
      </c>
      <c r="P178" s="269">
        <v>0.5</v>
      </c>
      <c r="Q178" s="271">
        <v>0</v>
      </c>
      <c r="R178" s="272">
        <f t="shared" si="38"/>
        <v>0.25</v>
      </c>
    </row>
    <row r="179" spans="1:18" x14ac:dyDescent="0.25">
      <c r="A179" s="35">
        <v>7</v>
      </c>
      <c r="B179" s="241" t="s">
        <v>88</v>
      </c>
      <c r="C179" s="30">
        <v>712</v>
      </c>
      <c r="D179" s="40" t="s">
        <v>99</v>
      </c>
      <c r="E179" s="32">
        <v>6963</v>
      </c>
      <c r="F179" s="42">
        <f t="shared" si="27"/>
        <v>0.49389984394949638</v>
      </c>
      <c r="G179" s="32">
        <v>7135</v>
      </c>
      <c r="H179" s="42">
        <f t="shared" si="28"/>
        <v>0.50610015605050362</v>
      </c>
      <c r="I179" s="32">
        <f t="shared" si="39"/>
        <v>14098</v>
      </c>
      <c r="J179" s="255">
        <v>5820675</v>
      </c>
      <c r="K179" s="253">
        <f t="shared" si="35"/>
        <v>582.0675</v>
      </c>
      <c r="L179" s="253">
        <v>2612.11</v>
      </c>
      <c r="M179" s="253">
        <f t="shared" si="36"/>
        <v>2030.0425</v>
      </c>
      <c r="N179" s="260">
        <f t="shared" si="37"/>
        <v>22.283422214225279</v>
      </c>
      <c r="O179" s="262">
        <f t="shared" si="32"/>
        <v>4.1287239324726908E-2</v>
      </c>
      <c r="P179" s="269">
        <v>0.85</v>
      </c>
      <c r="Q179" s="271">
        <v>0.32</v>
      </c>
      <c r="R179" s="272">
        <f t="shared" si="38"/>
        <v>0.58499999999999996</v>
      </c>
    </row>
    <row r="180" spans="1:18" x14ac:dyDescent="0.25">
      <c r="A180" s="39">
        <v>12</v>
      </c>
      <c r="B180" s="11" t="s">
        <v>169</v>
      </c>
      <c r="C180" s="31">
        <v>1203</v>
      </c>
      <c r="D180" s="40" t="s">
        <v>170</v>
      </c>
      <c r="E180" s="32">
        <v>11739</v>
      </c>
      <c r="F180" s="42">
        <f t="shared" si="27"/>
        <v>0.52245315768392009</v>
      </c>
      <c r="G180" s="32">
        <v>10730</v>
      </c>
      <c r="H180" s="42">
        <f t="shared" si="28"/>
        <v>0.47754684231607991</v>
      </c>
      <c r="I180" s="32">
        <f t="shared" si="39"/>
        <v>22469</v>
      </c>
      <c r="J180" s="255">
        <v>21168200</v>
      </c>
      <c r="K180" s="253">
        <f t="shared" si="35"/>
        <v>2116.8200000000002</v>
      </c>
      <c r="L180" s="253">
        <v>4730.9120000000003</v>
      </c>
      <c r="M180" s="253">
        <f t="shared" si="36"/>
        <v>2614.0920000000001</v>
      </c>
      <c r="N180" s="260">
        <f t="shared" si="37"/>
        <v>44.74443828166747</v>
      </c>
      <c r="O180" s="262">
        <f t="shared" si="32"/>
        <v>9.4210690284391829E-2</v>
      </c>
      <c r="P180" s="269">
        <v>0.6</v>
      </c>
      <c r="Q180" s="271">
        <v>0.32</v>
      </c>
      <c r="R180" s="272">
        <f t="shared" si="38"/>
        <v>0.45999999999999996</v>
      </c>
    </row>
    <row r="181" spans="1:18" x14ac:dyDescent="0.25">
      <c r="A181" s="39">
        <v>10</v>
      </c>
      <c r="B181" s="11" t="s">
        <v>139</v>
      </c>
      <c r="C181" s="31">
        <v>1010</v>
      </c>
      <c r="D181" s="40" t="s">
        <v>149</v>
      </c>
      <c r="E181" s="32">
        <v>27468</v>
      </c>
      <c r="F181" s="42">
        <f t="shared" si="27"/>
        <v>0.49540986563260891</v>
      </c>
      <c r="G181" s="32">
        <v>27977</v>
      </c>
      <c r="H181" s="42">
        <f t="shared" si="28"/>
        <v>0.50459013436739109</v>
      </c>
      <c r="I181" s="32">
        <f t="shared" si="39"/>
        <v>55445</v>
      </c>
      <c r="J181" s="255">
        <v>14868850</v>
      </c>
      <c r="K181" s="253">
        <f t="shared" si="35"/>
        <v>1486.885</v>
      </c>
      <c r="L181" s="253">
        <v>7501.8990000000003</v>
      </c>
      <c r="M181" s="253">
        <f t="shared" si="36"/>
        <v>6015.0140000000001</v>
      </c>
      <c r="N181" s="260">
        <f t="shared" si="37"/>
        <v>19.820114880245654</v>
      </c>
      <c r="O181" s="262">
        <f t="shared" si="32"/>
        <v>2.6817296419875552E-2</v>
      </c>
      <c r="P181" s="269">
        <v>0.5</v>
      </c>
      <c r="Q181" s="271">
        <v>0</v>
      </c>
      <c r="R181" s="272">
        <f t="shared" si="38"/>
        <v>0.25</v>
      </c>
    </row>
    <row r="182" spans="1:18" x14ac:dyDescent="0.25">
      <c r="A182" s="35">
        <v>8</v>
      </c>
      <c r="B182" s="11" t="s">
        <v>107</v>
      </c>
      <c r="C182" s="30">
        <v>808</v>
      </c>
      <c r="D182" s="40" t="s">
        <v>114</v>
      </c>
      <c r="E182" s="32">
        <v>11459</v>
      </c>
      <c r="F182" s="42">
        <f t="shared" si="27"/>
        <v>0.48177422745427789</v>
      </c>
      <c r="G182" s="32">
        <v>12326</v>
      </c>
      <c r="H182" s="42">
        <f t="shared" si="28"/>
        <v>0.51822577254572211</v>
      </c>
      <c r="I182" s="32">
        <f t="shared" si="39"/>
        <v>23785</v>
      </c>
      <c r="J182" s="255">
        <v>17771800</v>
      </c>
      <c r="K182" s="253">
        <f t="shared" ref="K182:K213" si="40">J182/10000</f>
        <v>1777.18</v>
      </c>
      <c r="L182" s="253">
        <v>5631.8410000000003</v>
      </c>
      <c r="M182" s="253">
        <f t="shared" ref="M182:M213" si="41">L182-K182</f>
        <v>3854.6610000000001</v>
      </c>
      <c r="N182" s="260">
        <f t="shared" ref="N182:N213" si="42">K182*100/L182</f>
        <v>31.555933486048342</v>
      </c>
      <c r="O182" s="262">
        <f t="shared" si="32"/>
        <v>7.4718520075677947E-2</v>
      </c>
      <c r="P182" s="269">
        <v>0.65</v>
      </c>
      <c r="Q182" s="271">
        <v>0</v>
      </c>
      <c r="R182" s="272">
        <f t="shared" si="38"/>
        <v>0.32500000000000001</v>
      </c>
    </row>
    <row r="183" spans="1:18" x14ac:dyDescent="0.25">
      <c r="A183" s="39">
        <v>14</v>
      </c>
      <c r="B183" s="11" t="s">
        <v>226</v>
      </c>
      <c r="C183" s="31">
        <v>1417</v>
      </c>
      <c r="D183" s="40" t="s">
        <v>243</v>
      </c>
      <c r="E183" s="32">
        <v>8364</v>
      </c>
      <c r="F183" s="42">
        <f t="shared" si="27"/>
        <v>0.4512300388433319</v>
      </c>
      <c r="G183" s="32">
        <v>10172</v>
      </c>
      <c r="H183" s="42">
        <f t="shared" si="28"/>
        <v>0.5487699611566681</v>
      </c>
      <c r="I183" s="32">
        <f t="shared" si="39"/>
        <v>18536</v>
      </c>
      <c r="J183" s="255">
        <v>31142400</v>
      </c>
      <c r="K183" s="253">
        <f t="shared" si="40"/>
        <v>3114.24</v>
      </c>
      <c r="L183" s="253">
        <v>10344.043</v>
      </c>
      <c r="M183" s="253">
        <f t="shared" si="41"/>
        <v>7229.8029999999999</v>
      </c>
      <c r="N183" s="260">
        <f t="shared" si="42"/>
        <v>30.106603385156077</v>
      </c>
      <c r="O183" s="262">
        <f t="shared" si="32"/>
        <v>0.16801035822183857</v>
      </c>
      <c r="P183" s="269">
        <v>0.5</v>
      </c>
      <c r="Q183" s="271">
        <v>0</v>
      </c>
      <c r="R183" s="272">
        <f t="shared" si="38"/>
        <v>0.25</v>
      </c>
    </row>
    <row r="184" spans="1:18" x14ac:dyDescent="0.25">
      <c r="A184" s="35">
        <v>3</v>
      </c>
      <c r="B184" s="11" t="s">
        <v>28</v>
      </c>
      <c r="C184" s="30">
        <v>307</v>
      </c>
      <c r="D184" s="40" t="s">
        <v>35</v>
      </c>
      <c r="E184" s="32">
        <v>4802</v>
      </c>
      <c r="F184" s="42">
        <f t="shared" si="27"/>
        <v>0.47776340662620637</v>
      </c>
      <c r="G184" s="32">
        <v>5249</v>
      </c>
      <c r="H184" s="42">
        <f t="shared" si="28"/>
        <v>0.52223659337379369</v>
      </c>
      <c r="I184" s="32">
        <f t="shared" si="39"/>
        <v>10051</v>
      </c>
      <c r="J184" s="255">
        <v>501775</v>
      </c>
      <c r="K184" s="253">
        <f t="shared" si="40"/>
        <v>50.177500000000002</v>
      </c>
      <c r="L184" s="253">
        <v>835.53800000000001</v>
      </c>
      <c r="M184" s="253">
        <f t="shared" si="41"/>
        <v>785.3605</v>
      </c>
      <c r="N184" s="260">
        <f t="shared" si="42"/>
        <v>6.0054120817963996</v>
      </c>
      <c r="O184" s="262">
        <f t="shared" si="32"/>
        <v>4.9922893244453287E-3</v>
      </c>
      <c r="P184" s="269">
        <v>0.65</v>
      </c>
      <c r="Q184" s="271">
        <v>0</v>
      </c>
      <c r="R184" s="272">
        <f t="shared" si="38"/>
        <v>0.32500000000000001</v>
      </c>
    </row>
    <row r="185" spans="1:18" x14ac:dyDescent="0.25">
      <c r="A185" s="39">
        <v>17</v>
      </c>
      <c r="B185" s="11" t="s">
        <v>275</v>
      </c>
      <c r="C185" s="31">
        <v>1703</v>
      </c>
      <c r="D185" s="40" t="s">
        <v>277</v>
      </c>
      <c r="E185" s="32">
        <v>35793</v>
      </c>
      <c r="F185" s="42">
        <f t="shared" si="27"/>
        <v>0.51268352073336676</v>
      </c>
      <c r="G185" s="32">
        <v>34022</v>
      </c>
      <c r="H185" s="42">
        <f t="shared" si="28"/>
        <v>0.48731647926663324</v>
      </c>
      <c r="I185" s="32">
        <f t="shared" si="39"/>
        <v>69815</v>
      </c>
      <c r="J185" s="255">
        <v>81167725</v>
      </c>
      <c r="K185" s="253">
        <f t="shared" si="40"/>
        <v>8116.7725</v>
      </c>
      <c r="L185" s="253">
        <v>54600.597999999998</v>
      </c>
      <c r="M185" s="253">
        <f t="shared" si="41"/>
        <v>46483.825499999999</v>
      </c>
      <c r="N185" s="260">
        <f t="shared" si="42"/>
        <v>14.86572088459544</v>
      </c>
      <c r="O185" s="262">
        <f t="shared" si="32"/>
        <v>0.11626115447969634</v>
      </c>
      <c r="P185" s="269">
        <v>0.45</v>
      </c>
      <c r="Q185" s="271">
        <v>0.1867</v>
      </c>
      <c r="R185" s="272">
        <f t="shared" si="38"/>
        <v>0.31835000000000002</v>
      </c>
    </row>
    <row r="186" spans="1:18" x14ac:dyDescent="0.25">
      <c r="A186" s="39">
        <v>10</v>
      </c>
      <c r="B186" s="11" t="s">
        <v>139</v>
      </c>
      <c r="C186" s="31">
        <v>1004</v>
      </c>
      <c r="D186" s="40" t="s">
        <v>143</v>
      </c>
      <c r="E186" s="32">
        <v>10944</v>
      </c>
      <c r="F186" s="42">
        <f t="shared" si="27"/>
        <v>0.4734178310334386</v>
      </c>
      <c r="G186" s="32">
        <v>12173</v>
      </c>
      <c r="H186" s="42">
        <f t="shared" si="28"/>
        <v>0.5265821689665614</v>
      </c>
      <c r="I186" s="32">
        <f t="shared" si="39"/>
        <v>23117</v>
      </c>
      <c r="J186" s="255">
        <v>1724250</v>
      </c>
      <c r="K186" s="253">
        <f t="shared" si="40"/>
        <v>172.42500000000001</v>
      </c>
      <c r="L186" s="253">
        <v>1431.5170000000001</v>
      </c>
      <c r="M186" s="253">
        <f t="shared" si="41"/>
        <v>1259.0920000000001</v>
      </c>
      <c r="N186" s="260">
        <f t="shared" si="42"/>
        <v>12.044914590605631</v>
      </c>
      <c r="O186" s="262">
        <f t="shared" si="32"/>
        <v>7.4587965566466239E-3</v>
      </c>
      <c r="P186" s="269">
        <v>0.65</v>
      </c>
      <c r="Q186" s="271">
        <v>0</v>
      </c>
      <c r="R186" s="272">
        <f t="shared" si="38"/>
        <v>0.32500000000000001</v>
      </c>
    </row>
    <row r="187" spans="1:18" x14ac:dyDescent="0.25">
      <c r="A187" s="39">
        <v>21</v>
      </c>
      <c r="B187" s="11" t="s">
        <v>313</v>
      </c>
      <c r="C187" s="31">
        <v>2105</v>
      </c>
      <c r="D187" s="40" t="s">
        <v>317</v>
      </c>
      <c r="E187" s="32">
        <v>10429</v>
      </c>
      <c r="F187" s="42">
        <f t="shared" si="27"/>
        <v>0.50418177423253563</v>
      </c>
      <c r="G187" s="32">
        <v>10256</v>
      </c>
      <c r="H187" s="42">
        <f t="shared" si="28"/>
        <v>0.49581822576746437</v>
      </c>
      <c r="I187" s="32">
        <f t="shared" si="39"/>
        <v>20685</v>
      </c>
      <c r="J187" s="255">
        <v>19110225</v>
      </c>
      <c r="K187" s="253">
        <f t="shared" si="40"/>
        <v>1911.0225</v>
      </c>
      <c r="L187" s="253">
        <v>8994.0319999999992</v>
      </c>
      <c r="M187" s="253">
        <f t="shared" si="41"/>
        <v>7083.0094999999992</v>
      </c>
      <c r="N187" s="260">
        <f t="shared" si="42"/>
        <v>21.247672901319454</v>
      </c>
      <c r="O187" s="262">
        <f t="shared" si="32"/>
        <v>9.2386874546773023E-2</v>
      </c>
      <c r="P187" s="269">
        <v>0.65</v>
      </c>
      <c r="Q187" s="271">
        <v>0</v>
      </c>
      <c r="R187" s="272">
        <f t="shared" si="38"/>
        <v>0.32500000000000001</v>
      </c>
    </row>
    <row r="188" spans="1:18" x14ac:dyDescent="0.25">
      <c r="A188" s="35">
        <v>9</v>
      </c>
      <c r="B188" s="11" t="s">
        <v>115</v>
      </c>
      <c r="C188" s="30">
        <v>904</v>
      </c>
      <c r="D188" s="40" t="s">
        <v>118</v>
      </c>
      <c r="E188" s="32">
        <v>18095</v>
      </c>
      <c r="F188" s="42">
        <f t="shared" si="27"/>
        <v>0.47112580712351593</v>
      </c>
      <c r="G188" s="32">
        <v>20313</v>
      </c>
      <c r="H188" s="42">
        <f t="shared" si="28"/>
        <v>0.52887419287648407</v>
      </c>
      <c r="I188" s="32">
        <f t="shared" si="39"/>
        <v>38408</v>
      </c>
      <c r="J188" s="255">
        <v>72622850</v>
      </c>
      <c r="K188" s="253">
        <f t="shared" si="40"/>
        <v>7262.2849999999999</v>
      </c>
      <c r="L188" s="253">
        <v>22654.054</v>
      </c>
      <c r="M188" s="253">
        <f t="shared" si="41"/>
        <v>15391.769</v>
      </c>
      <c r="N188" s="260">
        <f t="shared" si="42"/>
        <v>32.057330665849037</v>
      </c>
      <c r="O188" s="262">
        <f t="shared" si="32"/>
        <v>0.18908261299729223</v>
      </c>
      <c r="P188" s="269">
        <v>0.3</v>
      </c>
      <c r="Q188" s="271">
        <v>0</v>
      </c>
      <c r="R188" s="272">
        <f t="shared" si="38"/>
        <v>0.15</v>
      </c>
    </row>
    <row r="189" spans="1:18" x14ac:dyDescent="0.25">
      <c r="A189" s="35">
        <v>2</v>
      </c>
      <c r="B189" s="241" t="s">
        <v>19</v>
      </c>
      <c r="C189" s="30">
        <v>204</v>
      </c>
      <c r="D189" s="40" t="s">
        <v>23</v>
      </c>
      <c r="E189" s="32">
        <v>3662</v>
      </c>
      <c r="F189" s="42">
        <f t="shared" si="27"/>
        <v>0.48748668796592121</v>
      </c>
      <c r="G189" s="32">
        <v>3850</v>
      </c>
      <c r="H189" s="42">
        <f t="shared" si="28"/>
        <v>0.51251331203407879</v>
      </c>
      <c r="I189" s="32">
        <f t="shared" si="39"/>
        <v>7512</v>
      </c>
      <c r="J189" s="255">
        <v>36349025</v>
      </c>
      <c r="K189" s="253">
        <f t="shared" si="40"/>
        <v>3634.9025000000001</v>
      </c>
      <c r="L189" s="253">
        <v>16487.026999999998</v>
      </c>
      <c r="M189" s="253">
        <f t="shared" si="41"/>
        <v>12852.124499999998</v>
      </c>
      <c r="N189" s="260">
        <f t="shared" si="42"/>
        <v>22.047046444455997</v>
      </c>
      <c r="O189" s="262">
        <f t="shared" si="32"/>
        <v>0.48387945953141642</v>
      </c>
      <c r="P189" s="269">
        <v>0.8</v>
      </c>
      <c r="Q189" s="271">
        <v>0.45329999999999998</v>
      </c>
      <c r="R189" s="272">
        <f t="shared" si="38"/>
        <v>0.62665000000000004</v>
      </c>
    </row>
    <row r="190" spans="1:18" x14ac:dyDescent="0.25">
      <c r="A190" s="39">
        <v>12</v>
      </c>
      <c r="B190" s="11" t="s">
        <v>169</v>
      </c>
      <c r="C190" s="31">
        <v>1225</v>
      </c>
      <c r="D190" s="40" t="s">
        <v>192</v>
      </c>
      <c r="E190" s="32">
        <v>7682</v>
      </c>
      <c r="F190" s="42">
        <f t="shared" si="27"/>
        <v>0.43266685440720926</v>
      </c>
      <c r="G190" s="32">
        <v>10073</v>
      </c>
      <c r="H190" s="42">
        <f t="shared" si="28"/>
        <v>0.5673331455927908</v>
      </c>
      <c r="I190" s="32">
        <f t="shared" si="39"/>
        <v>17755</v>
      </c>
      <c r="J190" s="255">
        <v>12358825</v>
      </c>
      <c r="K190" s="253">
        <f t="shared" si="40"/>
        <v>1235.8824999999999</v>
      </c>
      <c r="L190" s="253">
        <v>2970.4459999999999</v>
      </c>
      <c r="M190" s="253">
        <f t="shared" si="41"/>
        <v>1734.5635</v>
      </c>
      <c r="N190" s="260">
        <f t="shared" si="42"/>
        <v>41.605957489212059</v>
      </c>
      <c r="O190" s="262">
        <f t="shared" si="32"/>
        <v>6.9607575330892707E-2</v>
      </c>
      <c r="P190" s="269">
        <v>1</v>
      </c>
      <c r="Q190" s="271">
        <v>0.38669999999999999</v>
      </c>
      <c r="R190" s="272">
        <f t="shared" si="38"/>
        <v>0.69335000000000002</v>
      </c>
    </row>
    <row r="191" spans="1:18" x14ac:dyDescent="0.25">
      <c r="A191" s="35">
        <v>8</v>
      </c>
      <c r="B191" s="11" t="s">
        <v>107</v>
      </c>
      <c r="C191" s="30">
        <v>802</v>
      </c>
      <c r="D191" s="40" t="s">
        <v>108</v>
      </c>
      <c r="E191" s="32">
        <v>19470</v>
      </c>
      <c r="F191" s="42">
        <f t="shared" si="27"/>
        <v>0.47868417170674143</v>
      </c>
      <c r="G191" s="32">
        <v>21204</v>
      </c>
      <c r="H191" s="42">
        <f t="shared" si="28"/>
        <v>0.52131582829325862</v>
      </c>
      <c r="I191" s="32">
        <f t="shared" si="39"/>
        <v>40674</v>
      </c>
      <c r="J191" s="255">
        <v>5275325</v>
      </c>
      <c r="K191" s="253">
        <f t="shared" si="40"/>
        <v>527.53250000000003</v>
      </c>
      <c r="L191" s="253">
        <v>4426.2389999999996</v>
      </c>
      <c r="M191" s="253">
        <f t="shared" si="41"/>
        <v>3898.7064999999993</v>
      </c>
      <c r="N191" s="260">
        <f t="shared" si="42"/>
        <v>11.918301293716857</v>
      </c>
      <c r="O191" s="262">
        <f t="shared" si="32"/>
        <v>1.2969771844421498E-2</v>
      </c>
      <c r="P191" s="269">
        <v>0.65</v>
      </c>
      <c r="Q191" s="271">
        <v>6.6699999999999995E-2</v>
      </c>
      <c r="R191" s="272">
        <f t="shared" si="38"/>
        <v>0.35835</v>
      </c>
    </row>
    <row r="192" spans="1:18" x14ac:dyDescent="0.25">
      <c r="A192" s="39">
        <v>16</v>
      </c>
      <c r="B192" s="11" t="s">
        <v>257</v>
      </c>
      <c r="C192" s="31">
        <v>1603</v>
      </c>
      <c r="D192" s="40" t="s">
        <v>260</v>
      </c>
      <c r="E192" s="32">
        <v>33214</v>
      </c>
      <c r="F192" s="42">
        <f t="shared" si="27"/>
        <v>0.49413094901587395</v>
      </c>
      <c r="G192" s="32">
        <v>34003</v>
      </c>
      <c r="H192" s="42">
        <f t="shared" si="28"/>
        <v>0.50586905098412605</v>
      </c>
      <c r="I192" s="32">
        <f t="shared" si="39"/>
        <v>67217</v>
      </c>
      <c r="J192" s="255">
        <v>157703075</v>
      </c>
      <c r="K192" s="253">
        <f t="shared" si="40"/>
        <v>15770.307500000001</v>
      </c>
      <c r="L192" s="253">
        <v>38468.921000000002</v>
      </c>
      <c r="M192" s="253">
        <f t="shared" si="41"/>
        <v>22698.613499999999</v>
      </c>
      <c r="N192" s="260">
        <f t="shared" si="42"/>
        <v>40.994930687034348</v>
      </c>
      <c r="O192" s="262">
        <f t="shared" si="32"/>
        <v>0.23461784221253554</v>
      </c>
      <c r="P192" s="269">
        <v>1</v>
      </c>
      <c r="Q192" s="271">
        <v>0</v>
      </c>
      <c r="R192" s="272">
        <f t="shared" si="38"/>
        <v>0.5</v>
      </c>
    </row>
    <row r="193" spans="1:18" x14ac:dyDescent="0.25">
      <c r="A193" s="39">
        <v>19</v>
      </c>
      <c r="B193" s="11" t="s">
        <v>292</v>
      </c>
      <c r="C193" s="31">
        <v>1908</v>
      </c>
      <c r="D193" s="40" t="s">
        <v>299</v>
      </c>
      <c r="E193" s="32">
        <v>3072</v>
      </c>
      <c r="F193" s="42">
        <f t="shared" si="27"/>
        <v>0.50130548302872058</v>
      </c>
      <c r="G193" s="32">
        <v>3056</v>
      </c>
      <c r="H193" s="42">
        <f t="shared" si="28"/>
        <v>0.49869451697127937</v>
      </c>
      <c r="I193" s="32">
        <f t="shared" si="39"/>
        <v>6128</v>
      </c>
      <c r="J193" s="264">
        <v>8852425</v>
      </c>
      <c r="K193" s="264">
        <f t="shared" si="40"/>
        <v>885.24249999999995</v>
      </c>
      <c r="L193" s="264">
        <v>10365.931</v>
      </c>
      <c r="M193" s="264">
        <f t="shared" si="41"/>
        <v>9480.6885000000002</v>
      </c>
      <c r="N193" s="265">
        <f t="shared" si="42"/>
        <v>8.5399227527175317</v>
      </c>
      <c r="O193" s="262">
        <f t="shared" si="32"/>
        <v>0.14445863250652741</v>
      </c>
      <c r="P193" s="269">
        <v>0.8</v>
      </c>
      <c r="Q193" s="271">
        <v>0.2</v>
      </c>
      <c r="R193" s="272">
        <f t="shared" si="38"/>
        <v>0.5</v>
      </c>
    </row>
    <row r="194" spans="1:18" x14ac:dyDescent="0.25">
      <c r="A194" s="39">
        <v>11</v>
      </c>
      <c r="B194" s="11" t="s">
        <v>160</v>
      </c>
      <c r="C194" s="31">
        <v>1105</v>
      </c>
      <c r="D194" s="40" t="s">
        <v>164</v>
      </c>
      <c r="E194" s="32">
        <v>14100</v>
      </c>
      <c r="F194" s="42">
        <f t="shared" si="27"/>
        <v>0.49207789488378584</v>
      </c>
      <c r="G194" s="32">
        <v>14554</v>
      </c>
      <c r="H194" s="42">
        <f t="shared" si="28"/>
        <v>0.50792210511621416</v>
      </c>
      <c r="I194" s="32">
        <f t="shared" si="39"/>
        <v>28654</v>
      </c>
      <c r="J194" s="255">
        <v>832200</v>
      </c>
      <c r="K194" s="253">
        <f t="shared" si="40"/>
        <v>83.22</v>
      </c>
      <c r="L194" s="253">
        <v>3661.009</v>
      </c>
      <c r="M194" s="253">
        <f t="shared" si="41"/>
        <v>3577.7890000000002</v>
      </c>
      <c r="N194" s="260">
        <f t="shared" si="42"/>
        <v>2.2731438245576561</v>
      </c>
      <c r="O194" s="262">
        <f t="shared" si="32"/>
        <v>2.9043065540587699E-3</v>
      </c>
      <c r="P194" s="269">
        <v>0.45</v>
      </c>
      <c r="Q194" s="271">
        <v>6.6699999999999995E-2</v>
      </c>
      <c r="R194" s="272">
        <f t="shared" si="38"/>
        <v>0.25835000000000002</v>
      </c>
    </row>
    <row r="195" spans="1:18" x14ac:dyDescent="0.25">
      <c r="A195" s="39">
        <v>17</v>
      </c>
      <c r="B195" s="11" t="s">
        <v>275</v>
      </c>
      <c r="C195" s="31">
        <v>1706</v>
      </c>
      <c r="D195" s="40" t="s">
        <v>279</v>
      </c>
      <c r="E195" s="32">
        <v>10403</v>
      </c>
      <c r="F195" s="42">
        <f t="shared" si="27"/>
        <v>0.52223895582329316</v>
      </c>
      <c r="G195" s="32">
        <v>9517</v>
      </c>
      <c r="H195" s="42">
        <f t="shared" si="28"/>
        <v>0.47776104417670684</v>
      </c>
      <c r="I195" s="32">
        <f t="shared" si="39"/>
        <v>19920</v>
      </c>
      <c r="J195" s="255">
        <v>328976175</v>
      </c>
      <c r="K195" s="253">
        <f t="shared" si="40"/>
        <v>32897.6175</v>
      </c>
      <c r="L195" s="253">
        <v>157986.02799999999</v>
      </c>
      <c r="M195" s="253">
        <f t="shared" si="41"/>
        <v>125088.4105</v>
      </c>
      <c r="N195" s="260">
        <f t="shared" si="42"/>
        <v>20.823118294992518</v>
      </c>
      <c r="O195" s="262">
        <f t="shared" si="32"/>
        <v>1.6514868222891566</v>
      </c>
      <c r="P195" s="269">
        <v>0.65</v>
      </c>
      <c r="Q195" s="271">
        <v>0.26669999999999999</v>
      </c>
      <c r="R195" s="272">
        <f t="shared" si="38"/>
        <v>0.45835000000000004</v>
      </c>
    </row>
    <row r="196" spans="1:18" x14ac:dyDescent="0.25">
      <c r="A196" s="35">
        <v>8</v>
      </c>
      <c r="B196" s="11" t="s">
        <v>107</v>
      </c>
      <c r="C196" s="30">
        <v>803</v>
      </c>
      <c r="D196" s="40" t="s">
        <v>109</v>
      </c>
      <c r="E196" s="32">
        <v>35972</v>
      </c>
      <c r="F196" s="42">
        <f t="shared" si="27"/>
        <v>0.48817294773840703</v>
      </c>
      <c r="G196" s="32">
        <v>37715</v>
      </c>
      <c r="H196" s="42">
        <f t="shared" si="28"/>
        <v>0.51182705226159297</v>
      </c>
      <c r="I196" s="32">
        <f t="shared" si="39"/>
        <v>73687</v>
      </c>
      <c r="J196" s="255">
        <v>13470700</v>
      </c>
      <c r="K196" s="253">
        <f t="shared" si="40"/>
        <v>1347.07</v>
      </c>
      <c r="L196" s="253">
        <v>7263.8159999999998</v>
      </c>
      <c r="M196" s="253">
        <f t="shared" si="41"/>
        <v>5916.7460000000001</v>
      </c>
      <c r="N196" s="260">
        <f t="shared" si="42"/>
        <v>18.544935609602447</v>
      </c>
      <c r="O196" s="262">
        <f t="shared" si="32"/>
        <v>1.8280972220337373E-2</v>
      </c>
      <c r="P196" s="269">
        <v>0.65</v>
      </c>
      <c r="Q196" s="271">
        <v>0</v>
      </c>
      <c r="R196" s="272">
        <f t="shared" ref="R196:R227" si="43">(Q196+P196)/2</f>
        <v>0.32500000000000001</v>
      </c>
    </row>
    <row r="197" spans="1:18" x14ac:dyDescent="0.25">
      <c r="A197" s="35">
        <v>9</v>
      </c>
      <c r="B197" s="11" t="s">
        <v>115</v>
      </c>
      <c r="C197" s="30">
        <v>918</v>
      </c>
      <c r="D197" s="40" t="s">
        <v>132</v>
      </c>
      <c r="E197" s="32">
        <v>3478</v>
      </c>
      <c r="F197" s="42">
        <f t="shared" si="27"/>
        <v>0.44813812653008633</v>
      </c>
      <c r="G197" s="32">
        <v>4283</v>
      </c>
      <c r="H197" s="42">
        <f t="shared" si="28"/>
        <v>0.55186187346991367</v>
      </c>
      <c r="I197" s="32">
        <f t="shared" si="39"/>
        <v>7761</v>
      </c>
      <c r="J197" s="255">
        <v>4832550</v>
      </c>
      <c r="K197" s="253">
        <f t="shared" si="40"/>
        <v>483.255</v>
      </c>
      <c r="L197" s="253">
        <v>1688.8019999999999</v>
      </c>
      <c r="M197" s="253">
        <f t="shared" si="41"/>
        <v>1205.547</v>
      </c>
      <c r="N197" s="260">
        <f t="shared" si="42"/>
        <v>28.615255074307115</v>
      </c>
      <c r="O197" s="262">
        <f t="shared" si="32"/>
        <v>6.226710475454194E-2</v>
      </c>
      <c r="P197" s="269">
        <v>0.5</v>
      </c>
      <c r="Q197" s="271">
        <v>0</v>
      </c>
      <c r="R197" s="272">
        <f t="shared" si="43"/>
        <v>0.25</v>
      </c>
    </row>
    <row r="198" spans="1:18" x14ac:dyDescent="0.25">
      <c r="A198" s="39">
        <v>10</v>
      </c>
      <c r="B198" s="11" t="s">
        <v>139</v>
      </c>
      <c r="C198" s="31">
        <v>1003</v>
      </c>
      <c r="D198" s="40" t="s">
        <v>142</v>
      </c>
      <c r="E198" s="32">
        <v>10274</v>
      </c>
      <c r="F198" s="42">
        <f t="shared" ref="F198:F261" si="44">E198/I198</f>
        <v>0.49214408890592065</v>
      </c>
      <c r="G198" s="32">
        <v>10602</v>
      </c>
      <c r="H198" s="42">
        <f t="shared" ref="H198:H261" si="45">G198/I198</f>
        <v>0.50785591109407935</v>
      </c>
      <c r="I198" s="32">
        <f t="shared" si="39"/>
        <v>20876</v>
      </c>
      <c r="J198" s="255">
        <v>5653025</v>
      </c>
      <c r="K198" s="253">
        <f t="shared" si="40"/>
        <v>565.30250000000001</v>
      </c>
      <c r="L198" s="253">
        <v>4889.7269999999999</v>
      </c>
      <c r="M198" s="253">
        <f t="shared" si="41"/>
        <v>4324.4245000000001</v>
      </c>
      <c r="N198" s="260">
        <f t="shared" si="42"/>
        <v>11.561023754495906</v>
      </c>
      <c r="O198" s="262">
        <f t="shared" ref="O198:O261" si="46">K198/I198</f>
        <v>2.7079062080858401E-2</v>
      </c>
      <c r="P198" s="269">
        <v>0.65</v>
      </c>
      <c r="Q198" s="271">
        <v>0</v>
      </c>
      <c r="R198" s="272">
        <f t="shared" si="43"/>
        <v>0.32500000000000001</v>
      </c>
    </row>
    <row r="199" spans="1:18" x14ac:dyDescent="0.25">
      <c r="A199" s="39">
        <v>10</v>
      </c>
      <c r="B199" s="11" t="s">
        <v>139</v>
      </c>
      <c r="C199" s="31">
        <v>1012</v>
      </c>
      <c r="D199" s="40" t="s">
        <v>151</v>
      </c>
      <c r="E199" s="32">
        <v>3308</v>
      </c>
      <c r="F199" s="42">
        <f t="shared" si="44"/>
        <v>0.48554234551592546</v>
      </c>
      <c r="G199" s="32">
        <v>3505</v>
      </c>
      <c r="H199" s="42">
        <f t="shared" si="45"/>
        <v>0.51445765448407454</v>
      </c>
      <c r="I199" s="32">
        <f t="shared" si="39"/>
        <v>6813</v>
      </c>
      <c r="J199" s="255">
        <v>1967725</v>
      </c>
      <c r="K199" s="253">
        <f t="shared" si="40"/>
        <v>196.77250000000001</v>
      </c>
      <c r="L199" s="253">
        <v>660.09</v>
      </c>
      <c r="M199" s="253">
        <f t="shared" si="41"/>
        <v>463.3175</v>
      </c>
      <c r="N199" s="260">
        <f t="shared" si="42"/>
        <v>29.809950158311743</v>
      </c>
      <c r="O199" s="262">
        <f t="shared" si="46"/>
        <v>2.8881916923528549E-2</v>
      </c>
      <c r="P199" s="269">
        <v>0.65</v>
      </c>
      <c r="Q199" s="271">
        <v>0</v>
      </c>
      <c r="R199" s="272">
        <f t="shared" si="43"/>
        <v>0.32500000000000001</v>
      </c>
    </row>
    <row r="200" spans="1:18" x14ac:dyDescent="0.25">
      <c r="A200" s="39">
        <v>13</v>
      </c>
      <c r="B200" s="11" t="s">
        <v>196</v>
      </c>
      <c r="C200" s="31">
        <v>1329</v>
      </c>
      <c r="D200" s="40" t="s">
        <v>222</v>
      </c>
      <c r="E200" s="32">
        <v>3294</v>
      </c>
      <c r="F200" s="42">
        <f t="shared" si="44"/>
        <v>0.4516659810777458</v>
      </c>
      <c r="G200" s="32">
        <v>3999</v>
      </c>
      <c r="H200" s="42">
        <f t="shared" si="45"/>
        <v>0.5483340189222542</v>
      </c>
      <c r="I200" s="32">
        <f t="shared" si="39"/>
        <v>7293</v>
      </c>
      <c r="J200" s="255">
        <v>3047075</v>
      </c>
      <c r="K200" s="253">
        <f t="shared" si="40"/>
        <v>304.70749999999998</v>
      </c>
      <c r="L200" s="253">
        <v>2780.5160000000001</v>
      </c>
      <c r="M200" s="253">
        <f t="shared" si="41"/>
        <v>2475.8085000000001</v>
      </c>
      <c r="N200" s="260">
        <f t="shared" si="42"/>
        <v>10.95866738403951</v>
      </c>
      <c r="O200" s="262">
        <f t="shared" si="46"/>
        <v>4.1780817221993692E-2</v>
      </c>
      <c r="P200" s="269">
        <v>0</v>
      </c>
      <c r="Q200" s="271">
        <v>0</v>
      </c>
      <c r="R200" s="272" t="s">
        <v>1493</v>
      </c>
    </row>
    <row r="201" spans="1:18" x14ac:dyDescent="0.25">
      <c r="A201" s="39">
        <v>13</v>
      </c>
      <c r="B201" s="11" t="s">
        <v>196</v>
      </c>
      <c r="C201" s="31">
        <v>1309</v>
      </c>
      <c r="D201" s="40" t="s">
        <v>204</v>
      </c>
      <c r="E201" s="32">
        <v>23764</v>
      </c>
      <c r="F201" s="42">
        <f t="shared" si="44"/>
        <v>0.49098159128943619</v>
      </c>
      <c r="G201" s="32">
        <v>24637</v>
      </c>
      <c r="H201" s="42">
        <f t="shared" si="45"/>
        <v>0.50901840871056381</v>
      </c>
      <c r="I201" s="32">
        <f t="shared" si="39"/>
        <v>48401</v>
      </c>
      <c r="J201" s="255">
        <v>58367825</v>
      </c>
      <c r="K201" s="253">
        <f t="shared" si="40"/>
        <v>5836.7825000000003</v>
      </c>
      <c r="L201" s="253">
        <v>23986.112000000001</v>
      </c>
      <c r="M201" s="253">
        <f t="shared" si="41"/>
        <v>18149.3295</v>
      </c>
      <c r="N201" s="260">
        <f t="shared" si="42"/>
        <v>24.334008362839295</v>
      </c>
      <c r="O201" s="262">
        <f t="shared" si="46"/>
        <v>0.12059218817793022</v>
      </c>
      <c r="P201" s="269">
        <v>0.5</v>
      </c>
      <c r="Q201" s="271">
        <v>0</v>
      </c>
      <c r="R201" s="272">
        <f>(Q201+P201)/2</f>
        <v>0.25</v>
      </c>
    </row>
    <row r="202" spans="1:18" x14ac:dyDescent="0.25">
      <c r="A202" s="39">
        <v>20</v>
      </c>
      <c r="B202" s="11" t="s">
        <v>302</v>
      </c>
      <c r="C202" s="31">
        <v>2010</v>
      </c>
      <c r="D202" s="40" t="s">
        <v>311</v>
      </c>
      <c r="E202" s="32">
        <v>6371</v>
      </c>
      <c r="F202" s="42">
        <f t="shared" si="44"/>
        <v>0.47841105354058722</v>
      </c>
      <c r="G202" s="32">
        <v>6946</v>
      </c>
      <c r="H202" s="42">
        <f t="shared" si="45"/>
        <v>0.52158894645941278</v>
      </c>
      <c r="I202" s="32">
        <f t="shared" si="39"/>
        <v>13317</v>
      </c>
      <c r="J202" s="255">
        <v>7340200</v>
      </c>
      <c r="K202" s="253">
        <f t="shared" si="40"/>
        <v>734.02</v>
      </c>
      <c r="L202" s="253">
        <v>7094.2340000000004</v>
      </c>
      <c r="M202" s="253">
        <f t="shared" si="41"/>
        <v>6360.2139999999999</v>
      </c>
      <c r="N202" s="260">
        <f t="shared" si="42"/>
        <v>10.346712555576824</v>
      </c>
      <c r="O202" s="262">
        <f t="shared" si="46"/>
        <v>5.5119020800480589E-2</v>
      </c>
      <c r="P202" s="269">
        <v>0.65</v>
      </c>
      <c r="Q202" s="271">
        <v>0.12</v>
      </c>
      <c r="R202" s="272">
        <f>(Q202+P202)/2</f>
        <v>0.38500000000000001</v>
      </c>
    </row>
    <row r="203" spans="1:18" x14ac:dyDescent="0.25">
      <c r="A203" s="39">
        <v>15</v>
      </c>
      <c r="B203" s="11" t="s">
        <v>248</v>
      </c>
      <c r="C203" s="31">
        <v>1507</v>
      </c>
      <c r="D203" s="40" t="s">
        <v>255</v>
      </c>
      <c r="E203" s="32">
        <v>12228</v>
      </c>
      <c r="F203" s="42">
        <f t="shared" si="44"/>
        <v>0.48387479719836968</v>
      </c>
      <c r="G203" s="32">
        <v>13043</v>
      </c>
      <c r="H203" s="42">
        <f t="shared" si="45"/>
        <v>0.51612520280163032</v>
      </c>
      <c r="I203" s="32">
        <f t="shared" si="39"/>
        <v>25271</v>
      </c>
      <c r="J203" s="255">
        <v>81225300</v>
      </c>
      <c r="K203" s="253">
        <f t="shared" si="40"/>
        <v>8122.53</v>
      </c>
      <c r="L203" s="253">
        <v>22204.136999999999</v>
      </c>
      <c r="M203" s="253">
        <f t="shared" si="41"/>
        <v>14081.607</v>
      </c>
      <c r="N203" s="260">
        <f t="shared" si="42"/>
        <v>36.5811560251137</v>
      </c>
      <c r="O203" s="262">
        <f t="shared" si="46"/>
        <v>0.32141703929405246</v>
      </c>
      <c r="P203" s="269">
        <v>0.65</v>
      </c>
      <c r="Q203" s="271">
        <v>6.6699999999999995E-2</v>
      </c>
      <c r="R203" s="272">
        <f>(Q203+P203)/2</f>
        <v>0.35835</v>
      </c>
    </row>
    <row r="204" spans="1:18" x14ac:dyDescent="0.25">
      <c r="A204" s="39">
        <v>19</v>
      </c>
      <c r="B204" s="11" t="s">
        <v>292</v>
      </c>
      <c r="C204" s="31">
        <v>1911</v>
      </c>
      <c r="D204" s="40" t="s">
        <v>349</v>
      </c>
      <c r="E204" s="44">
        <v>6337</v>
      </c>
      <c r="F204" s="42">
        <f t="shared" si="44"/>
        <v>0.46626443970274445</v>
      </c>
      <c r="G204" s="44">
        <v>7254</v>
      </c>
      <c r="H204" s="42">
        <f t="shared" si="45"/>
        <v>0.53373556029725555</v>
      </c>
      <c r="I204" s="32">
        <f t="shared" si="39"/>
        <v>13591</v>
      </c>
      <c r="J204" s="264">
        <v>981275</v>
      </c>
      <c r="K204" s="264">
        <f t="shared" si="40"/>
        <v>98.127499999999998</v>
      </c>
      <c r="L204" s="264">
        <v>8251.4210000000003</v>
      </c>
      <c r="M204" s="264">
        <f t="shared" si="41"/>
        <v>8153.2935000000007</v>
      </c>
      <c r="N204" s="265">
        <f t="shared" si="42"/>
        <v>1.1892194083903851</v>
      </c>
      <c r="O204" s="262">
        <f t="shared" si="46"/>
        <v>7.2200353174895152E-3</v>
      </c>
      <c r="P204" s="269">
        <v>0</v>
      </c>
      <c r="Q204" s="271">
        <v>0</v>
      </c>
      <c r="R204" s="272" t="s">
        <v>1493</v>
      </c>
    </row>
    <row r="205" spans="1:18" x14ac:dyDescent="0.25">
      <c r="A205" s="35">
        <v>5</v>
      </c>
      <c r="B205" s="11" t="s">
        <v>61</v>
      </c>
      <c r="C205" s="30">
        <v>509</v>
      </c>
      <c r="D205" s="40" t="s">
        <v>68</v>
      </c>
      <c r="E205" s="32">
        <v>28083</v>
      </c>
      <c r="F205" s="42">
        <f t="shared" si="44"/>
        <v>0.51134377276037868</v>
      </c>
      <c r="G205" s="32">
        <v>26837</v>
      </c>
      <c r="H205" s="42">
        <f t="shared" si="45"/>
        <v>0.48865622723962127</v>
      </c>
      <c r="I205" s="32">
        <f t="shared" si="39"/>
        <v>54920</v>
      </c>
      <c r="J205" s="255">
        <v>13193875</v>
      </c>
      <c r="K205" s="253">
        <f t="shared" si="40"/>
        <v>1319.3875</v>
      </c>
      <c r="L205" s="253">
        <v>22033.019</v>
      </c>
      <c r="M205" s="253">
        <f t="shared" si="41"/>
        <v>20713.6315</v>
      </c>
      <c r="N205" s="260">
        <f t="shared" si="42"/>
        <v>5.9882283948468435</v>
      </c>
      <c r="O205" s="262">
        <f t="shared" si="46"/>
        <v>2.4023807356154406E-2</v>
      </c>
      <c r="P205" s="269">
        <v>0.8</v>
      </c>
      <c r="Q205" s="271">
        <v>0.1333</v>
      </c>
      <c r="R205" s="272">
        <f t="shared" ref="R205:R212" si="47">(Q205+P205)/2</f>
        <v>0.46665000000000001</v>
      </c>
    </row>
    <row r="206" spans="1:18" x14ac:dyDescent="0.25">
      <c r="A206" s="39">
        <v>17</v>
      </c>
      <c r="B206" s="11" t="s">
        <v>275</v>
      </c>
      <c r="C206" s="31">
        <v>1702</v>
      </c>
      <c r="D206" s="40" t="s">
        <v>68</v>
      </c>
      <c r="E206" s="32">
        <v>3087</v>
      </c>
      <c r="F206" s="42">
        <f t="shared" si="44"/>
        <v>0.5073130649137223</v>
      </c>
      <c r="G206" s="32">
        <v>2998</v>
      </c>
      <c r="H206" s="42">
        <f t="shared" si="45"/>
        <v>0.49268693508627776</v>
      </c>
      <c r="I206" s="32">
        <f t="shared" si="39"/>
        <v>6085</v>
      </c>
      <c r="J206" s="255">
        <v>1852657275</v>
      </c>
      <c r="K206" s="253">
        <f t="shared" si="40"/>
        <v>185265.72750000001</v>
      </c>
      <c r="L206" s="253">
        <v>209094.52</v>
      </c>
      <c r="M206" s="253">
        <f t="shared" si="41"/>
        <v>23828.792499999981</v>
      </c>
      <c r="N206" s="260">
        <f t="shared" si="42"/>
        <v>88.603817785372854</v>
      </c>
      <c r="O206" s="262">
        <f t="shared" si="46"/>
        <v>30.446298685291701</v>
      </c>
      <c r="P206" s="269">
        <v>0.8</v>
      </c>
      <c r="Q206" s="271">
        <v>0.5</v>
      </c>
      <c r="R206" s="272">
        <f t="shared" si="47"/>
        <v>0.65</v>
      </c>
    </row>
    <row r="207" spans="1:18" x14ac:dyDescent="0.25">
      <c r="A207" s="39">
        <v>22</v>
      </c>
      <c r="B207" s="11" t="s">
        <v>320</v>
      </c>
      <c r="C207" s="39">
        <v>2216</v>
      </c>
      <c r="D207" s="40" t="s">
        <v>334</v>
      </c>
      <c r="E207" s="32">
        <v>7061</v>
      </c>
      <c r="F207" s="42">
        <f t="shared" si="44"/>
        <v>0.47706236065130736</v>
      </c>
      <c r="G207" s="32">
        <v>7740</v>
      </c>
      <c r="H207" s="42">
        <f t="shared" si="45"/>
        <v>0.52293763934869264</v>
      </c>
      <c r="I207" s="32">
        <f t="shared" si="39"/>
        <v>14801</v>
      </c>
      <c r="J207" s="255">
        <v>5058325</v>
      </c>
      <c r="K207" s="253">
        <f t="shared" si="40"/>
        <v>505.83249999999998</v>
      </c>
      <c r="L207" s="253">
        <v>11257.913</v>
      </c>
      <c r="M207" s="253">
        <f t="shared" si="41"/>
        <v>10752.0805</v>
      </c>
      <c r="N207" s="260">
        <f t="shared" si="42"/>
        <v>4.4931285221337207</v>
      </c>
      <c r="O207" s="262">
        <f t="shared" si="46"/>
        <v>3.4175562461995809E-2</v>
      </c>
      <c r="P207" s="269">
        <v>0.2</v>
      </c>
      <c r="Q207" s="271">
        <v>6.6699999999999995E-2</v>
      </c>
      <c r="R207" s="272">
        <f t="shared" si="47"/>
        <v>0.13335</v>
      </c>
    </row>
    <row r="208" spans="1:18" x14ac:dyDescent="0.25">
      <c r="A208" s="35">
        <v>7</v>
      </c>
      <c r="B208" s="241" t="s">
        <v>88</v>
      </c>
      <c r="C208" s="30">
        <v>702</v>
      </c>
      <c r="D208" s="40" t="s">
        <v>89</v>
      </c>
      <c r="E208" s="32">
        <v>2691</v>
      </c>
      <c r="F208" s="42">
        <f t="shared" si="44"/>
        <v>0.48036415565869334</v>
      </c>
      <c r="G208" s="32">
        <v>2911</v>
      </c>
      <c r="H208" s="42">
        <f t="shared" si="45"/>
        <v>0.51963584434130672</v>
      </c>
      <c r="I208" s="32">
        <f t="shared" si="39"/>
        <v>5602</v>
      </c>
      <c r="J208" s="255">
        <v>5297050</v>
      </c>
      <c r="K208" s="253">
        <f t="shared" si="40"/>
        <v>529.70500000000004</v>
      </c>
      <c r="L208" s="253">
        <v>1579.0989999999999</v>
      </c>
      <c r="M208" s="253">
        <f t="shared" si="41"/>
        <v>1049.3939999999998</v>
      </c>
      <c r="N208" s="260">
        <f t="shared" si="42"/>
        <v>33.544761918030481</v>
      </c>
      <c r="O208" s="262">
        <f t="shared" si="46"/>
        <v>9.4556408425562302E-2</v>
      </c>
      <c r="P208" s="269">
        <v>0.65</v>
      </c>
      <c r="Q208" s="271">
        <v>0.4</v>
      </c>
      <c r="R208" s="272">
        <f t="shared" si="47"/>
        <v>0.52500000000000002</v>
      </c>
    </row>
    <row r="209" spans="1:18" x14ac:dyDescent="0.25">
      <c r="A209" s="31">
        <v>1</v>
      </c>
      <c r="B209" s="274" t="s">
        <v>2</v>
      </c>
      <c r="C209" s="30">
        <v>104</v>
      </c>
      <c r="D209" s="19" t="s">
        <v>5</v>
      </c>
      <c r="E209" s="32">
        <v>2855</v>
      </c>
      <c r="F209" s="42">
        <f t="shared" si="44"/>
        <v>0.47409498505479908</v>
      </c>
      <c r="G209" s="32">
        <v>3167</v>
      </c>
      <c r="H209" s="42">
        <f t="shared" si="45"/>
        <v>0.52590501494520092</v>
      </c>
      <c r="I209" s="32">
        <f t="shared" si="39"/>
        <v>6022</v>
      </c>
      <c r="J209" s="255">
        <v>6440300</v>
      </c>
      <c r="K209" s="253">
        <f t="shared" si="40"/>
        <v>644.03</v>
      </c>
      <c r="L209" s="253">
        <v>7648.8429999999998</v>
      </c>
      <c r="M209" s="253">
        <f t="shared" si="41"/>
        <v>7004.8130000000001</v>
      </c>
      <c r="N209" s="260">
        <f t="shared" si="42"/>
        <v>8.4199662615640047</v>
      </c>
      <c r="O209" s="262">
        <f t="shared" si="46"/>
        <v>0.10694619727665228</v>
      </c>
      <c r="P209" s="269">
        <v>0.5</v>
      </c>
      <c r="Q209" s="271">
        <v>0</v>
      </c>
      <c r="R209" s="272">
        <f t="shared" si="47"/>
        <v>0.25</v>
      </c>
    </row>
    <row r="210" spans="1:18" x14ac:dyDescent="0.25">
      <c r="A210" s="39">
        <v>10</v>
      </c>
      <c r="B210" s="11" t="s">
        <v>139</v>
      </c>
      <c r="C210" s="31">
        <v>1005</v>
      </c>
      <c r="D210" s="40" t="s">
        <v>144</v>
      </c>
      <c r="E210" s="32">
        <v>4460</v>
      </c>
      <c r="F210" s="42">
        <f t="shared" si="44"/>
        <v>0.44855677360957458</v>
      </c>
      <c r="G210" s="32">
        <v>5483</v>
      </c>
      <c r="H210" s="42">
        <f t="shared" si="45"/>
        <v>0.55144322639042542</v>
      </c>
      <c r="I210" s="32">
        <f t="shared" si="39"/>
        <v>9943</v>
      </c>
      <c r="J210" s="255">
        <v>35473575</v>
      </c>
      <c r="K210" s="253">
        <f t="shared" si="40"/>
        <v>3547.3575000000001</v>
      </c>
      <c r="L210" s="253">
        <v>13773.192999999999</v>
      </c>
      <c r="M210" s="253">
        <f t="shared" si="41"/>
        <v>10225.835499999999</v>
      </c>
      <c r="N210" s="260">
        <f t="shared" si="42"/>
        <v>25.755520161519556</v>
      </c>
      <c r="O210" s="262">
        <f t="shared" si="46"/>
        <v>0.35676933521070098</v>
      </c>
      <c r="P210" s="269">
        <v>0.65</v>
      </c>
      <c r="Q210" s="271">
        <v>0.1333</v>
      </c>
      <c r="R210" s="272">
        <f t="shared" si="47"/>
        <v>0.39165</v>
      </c>
    </row>
    <row r="211" spans="1:18" x14ac:dyDescent="0.25">
      <c r="A211" s="39">
        <v>12</v>
      </c>
      <c r="B211" s="11" t="s">
        <v>169</v>
      </c>
      <c r="C211" s="31">
        <v>1214</v>
      </c>
      <c r="D211" s="40" t="s">
        <v>181</v>
      </c>
      <c r="E211" s="32">
        <v>8602</v>
      </c>
      <c r="F211" s="42">
        <f t="shared" si="44"/>
        <v>0.47459310344827588</v>
      </c>
      <c r="G211" s="32">
        <v>9523</v>
      </c>
      <c r="H211" s="42">
        <f t="shared" si="45"/>
        <v>0.52540689655172412</v>
      </c>
      <c r="I211" s="32">
        <f t="shared" si="39"/>
        <v>18125</v>
      </c>
      <c r="J211" s="255">
        <v>9252375</v>
      </c>
      <c r="K211" s="253">
        <f t="shared" si="40"/>
        <v>925.23749999999995</v>
      </c>
      <c r="L211" s="253">
        <v>5170.6499999999996</v>
      </c>
      <c r="M211" s="253">
        <f t="shared" si="41"/>
        <v>4245.4124999999995</v>
      </c>
      <c r="N211" s="260">
        <f t="shared" si="42"/>
        <v>17.894026863160338</v>
      </c>
      <c r="O211" s="262">
        <f t="shared" si="46"/>
        <v>5.1047586206896547E-2</v>
      </c>
      <c r="P211" s="269">
        <v>0.8</v>
      </c>
      <c r="Q211" s="271">
        <v>0.1333</v>
      </c>
      <c r="R211" s="272">
        <f t="shared" si="47"/>
        <v>0.46665000000000001</v>
      </c>
    </row>
    <row r="212" spans="1:18" x14ac:dyDescent="0.25">
      <c r="A212" s="39">
        <v>20</v>
      </c>
      <c r="B212" s="11" t="s">
        <v>302</v>
      </c>
      <c r="C212" s="31">
        <v>2002</v>
      </c>
      <c r="D212" s="40" t="s">
        <v>303</v>
      </c>
      <c r="E212" s="32">
        <v>3964</v>
      </c>
      <c r="F212" s="42">
        <f t="shared" si="44"/>
        <v>0.45720876585928488</v>
      </c>
      <c r="G212" s="32">
        <v>4706</v>
      </c>
      <c r="H212" s="42">
        <f t="shared" si="45"/>
        <v>0.54279123414071506</v>
      </c>
      <c r="I212" s="32">
        <f t="shared" si="39"/>
        <v>8670</v>
      </c>
      <c r="J212" s="255">
        <v>20187825</v>
      </c>
      <c r="K212" s="253">
        <f t="shared" si="40"/>
        <v>2018.7825</v>
      </c>
      <c r="L212" s="253">
        <v>11561.795</v>
      </c>
      <c r="M212" s="253">
        <f t="shared" si="41"/>
        <v>9543.0125000000007</v>
      </c>
      <c r="N212" s="260">
        <f t="shared" si="42"/>
        <v>17.460805177742728</v>
      </c>
      <c r="O212" s="262">
        <f t="shared" si="46"/>
        <v>0.2328468858131488</v>
      </c>
      <c r="P212" s="269">
        <v>0.8</v>
      </c>
      <c r="Q212" s="271">
        <v>0</v>
      </c>
      <c r="R212" s="272">
        <f t="shared" si="47"/>
        <v>0.4</v>
      </c>
    </row>
    <row r="213" spans="1:18" x14ac:dyDescent="0.25">
      <c r="A213" s="39">
        <v>10</v>
      </c>
      <c r="B213" s="11" t="s">
        <v>139</v>
      </c>
      <c r="C213" s="31">
        <v>1021</v>
      </c>
      <c r="D213" s="40" t="s">
        <v>343</v>
      </c>
      <c r="E213" s="32">
        <v>15296</v>
      </c>
      <c r="F213" s="42">
        <f t="shared" si="44"/>
        <v>0.49675240322161601</v>
      </c>
      <c r="G213" s="32">
        <v>15496</v>
      </c>
      <c r="H213" s="42">
        <f t="shared" si="45"/>
        <v>0.50324759677838404</v>
      </c>
      <c r="I213" s="32">
        <f t="shared" si="39"/>
        <v>30792</v>
      </c>
      <c r="J213" s="255">
        <v>6392375</v>
      </c>
      <c r="K213" s="253">
        <f t="shared" si="40"/>
        <v>639.23749999999995</v>
      </c>
      <c r="L213" s="253">
        <v>14707.194</v>
      </c>
      <c r="M213" s="253">
        <f t="shared" si="41"/>
        <v>14067.9565</v>
      </c>
      <c r="N213" s="260">
        <f t="shared" si="42"/>
        <v>4.3464273334532741</v>
      </c>
      <c r="O213" s="262">
        <f t="shared" si="46"/>
        <v>2.0759856456222393E-2</v>
      </c>
      <c r="P213" s="269">
        <v>0</v>
      </c>
      <c r="Q213" s="271">
        <v>0</v>
      </c>
      <c r="R213" s="272" t="s">
        <v>1493</v>
      </c>
    </row>
    <row r="214" spans="1:18" x14ac:dyDescent="0.25">
      <c r="A214" s="39">
        <v>12</v>
      </c>
      <c r="B214" s="11" t="s">
        <v>169</v>
      </c>
      <c r="C214" s="31">
        <v>1224</v>
      </c>
      <c r="D214" s="40" t="s">
        <v>191</v>
      </c>
      <c r="E214" s="32">
        <v>9587</v>
      </c>
      <c r="F214" s="42">
        <f t="shared" si="44"/>
        <v>0.45455407519795171</v>
      </c>
      <c r="G214" s="32">
        <v>11504</v>
      </c>
      <c r="H214" s="42">
        <f t="shared" si="45"/>
        <v>0.54544592480204823</v>
      </c>
      <c r="I214" s="32">
        <f t="shared" si="39"/>
        <v>21091</v>
      </c>
      <c r="J214" s="255">
        <v>29857650</v>
      </c>
      <c r="K214" s="253">
        <f t="shared" ref="K214:K245" si="48">J214/10000</f>
        <v>2985.7649999999999</v>
      </c>
      <c r="L214" s="253">
        <v>7861.652</v>
      </c>
      <c r="M214" s="253">
        <f t="shared" ref="M214:M245" si="49">L214-K214</f>
        <v>4875.8870000000006</v>
      </c>
      <c r="N214" s="260">
        <f t="shared" ref="N214:N245" si="50">K214*100/L214</f>
        <v>37.978849737943122</v>
      </c>
      <c r="O214" s="262">
        <f t="shared" si="46"/>
        <v>0.14156583376795789</v>
      </c>
      <c r="P214" s="269">
        <v>0.3</v>
      </c>
      <c r="Q214" s="271">
        <v>6.6699999999999995E-2</v>
      </c>
      <c r="R214" s="272">
        <f t="shared" ref="R214:R256" si="51">(Q214+P214)/2</f>
        <v>0.18334999999999999</v>
      </c>
    </row>
    <row r="215" spans="1:18" x14ac:dyDescent="0.25">
      <c r="A215" s="31">
        <v>1</v>
      </c>
      <c r="B215" s="274" t="s">
        <v>2</v>
      </c>
      <c r="C215" s="30">
        <v>103</v>
      </c>
      <c r="D215" s="19" t="s">
        <v>4</v>
      </c>
      <c r="E215" s="32">
        <v>40340</v>
      </c>
      <c r="F215" s="42">
        <f t="shared" si="44"/>
        <v>0.49703675410603615</v>
      </c>
      <c r="G215" s="32">
        <v>40821</v>
      </c>
      <c r="H215" s="42">
        <f t="shared" si="45"/>
        <v>0.5029632458939638</v>
      </c>
      <c r="I215" s="32">
        <f t="shared" si="39"/>
        <v>81161</v>
      </c>
      <c r="J215" s="255">
        <v>97852775</v>
      </c>
      <c r="K215" s="253">
        <f t="shared" si="48"/>
        <v>9785.2775000000001</v>
      </c>
      <c r="L215" s="253">
        <v>19800.330000000002</v>
      </c>
      <c r="M215" s="253">
        <f t="shared" si="49"/>
        <v>10015.052500000002</v>
      </c>
      <c r="N215" s="260">
        <f t="shared" si="50"/>
        <v>49.419769771513906</v>
      </c>
      <c r="O215" s="262">
        <f t="shared" si="46"/>
        <v>0.12056625103189957</v>
      </c>
      <c r="P215" s="269">
        <v>0.65</v>
      </c>
      <c r="Q215" s="271">
        <v>0</v>
      </c>
      <c r="R215" s="272">
        <f t="shared" si="51"/>
        <v>0.32500000000000001</v>
      </c>
    </row>
    <row r="216" spans="1:18" x14ac:dyDescent="0.25">
      <c r="A216" s="35">
        <v>4</v>
      </c>
      <c r="B216" s="11" t="s">
        <v>45</v>
      </c>
      <c r="C216" s="30">
        <v>402</v>
      </c>
      <c r="D216" s="40" t="s">
        <v>46</v>
      </c>
      <c r="E216" s="32">
        <v>12382</v>
      </c>
      <c r="F216" s="42">
        <f t="shared" si="44"/>
        <v>0.57673855326284407</v>
      </c>
      <c r="G216" s="45">
        <v>13504</v>
      </c>
      <c r="H216" s="42">
        <f t="shared" si="45"/>
        <v>0.62899995342121195</v>
      </c>
      <c r="I216" s="32">
        <f>G217+E216</f>
        <v>21469</v>
      </c>
      <c r="J216" s="255">
        <v>44741025</v>
      </c>
      <c r="K216" s="253">
        <f t="shared" si="48"/>
        <v>4474.1025</v>
      </c>
      <c r="L216" s="253">
        <v>9658.9120000000003</v>
      </c>
      <c r="M216" s="253">
        <f t="shared" si="49"/>
        <v>5184.8095000000003</v>
      </c>
      <c r="N216" s="260">
        <f t="shared" si="50"/>
        <v>46.320977973502607</v>
      </c>
      <c r="O216" s="262">
        <f t="shared" si="46"/>
        <v>0.20839827192696445</v>
      </c>
      <c r="P216" s="269">
        <v>0.65</v>
      </c>
      <c r="Q216" s="271">
        <v>0.26669999999999999</v>
      </c>
      <c r="R216" s="272">
        <f t="shared" si="51"/>
        <v>0.45835000000000004</v>
      </c>
    </row>
    <row r="217" spans="1:18" x14ac:dyDescent="0.25">
      <c r="A217" s="39">
        <v>13</v>
      </c>
      <c r="B217" s="11" t="s">
        <v>196</v>
      </c>
      <c r="C217" s="31">
        <v>1316</v>
      </c>
      <c r="D217" s="40" t="s">
        <v>209</v>
      </c>
      <c r="E217" s="32">
        <v>7058</v>
      </c>
      <c r="F217" s="42">
        <f t="shared" si="44"/>
        <v>0.43716320842366058</v>
      </c>
      <c r="G217" s="32">
        <v>9087</v>
      </c>
      <c r="H217" s="42">
        <f t="shared" si="45"/>
        <v>0.56283679157633948</v>
      </c>
      <c r="I217" s="32">
        <f>G217+E217</f>
        <v>16145</v>
      </c>
      <c r="J217" s="255">
        <v>34274550</v>
      </c>
      <c r="K217" s="253">
        <f t="shared" si="48"/>
        <v>3427.4549999999999</v>
      </c>
      <c r="L217" s="253">
        <v>7608.0860000000002</v>
      </c>
      <c r="M217" s="253">
        <f t="shared" si="49"/>
        <v>4180.6310000000003</v>
      </c>
      <c r="N217" s="260">
        <f t="shared" si="50"/>
        <v>45.050161104908646</v>
      </c>
      <c r="O217" s="262">
        <f t="shared" si="46"/>
        <v>0.21229204087952927</v>
      </c>
      <c r="P217" s="269">
        <v>0.5</v>
      </c>
      <c r="Q217" s="271">
        <v>0</v>
      </c>
      <c r="R217" s="272">
        <f t="shared" si="51"/>
        <v>0.25</v>
      </c>
    </row>
    <row r="218" spans="1:18" x14ac:dyDescent="0.25">
      <c r="A218" s="39">
        <v>10</v>
      </c>
      <c r="B218" s="11" t="s">
        <v>139</v>
      </c>
      <c r="C218" s="31">
        <v>1016</v>
      </c>
      <c r="D218" s="40" t="s">
        <v>155</v>
      </c>
      <c r="E218" s="32">
        <v>6347</v>
      </c>
      <c r="F218" s="42">
        <f t="shared" si="44"/>
        <v>0.52432878975629904</v>
      </c>
      <c r="G218" s="32">
        <v>5758</v>
      </c>
      <c r="H218" s="42">
        <f t="shared" si="45"/>
        <v>0.47567121024370096</v>
      </c>
      <c r="I218" s="32">
        <f>G218+E218</f>
        <v>12105</v>
      </c>
      <c r="J218" s="255">
        <v>12338150</v>
      </c>
      <c r="K218" s="253">
        <f t="shared" si="48"/>
        <v>1233.8150000000001</v>
      </c>
      <c r="L218" s="253">
        <v>3461.6819999999998</v>
      </c>
      <c r="M218" s="253">
        <f t="shared" si="49"/>
        <v>2227.8669999999997</v>
      </c>
      <c r="N218" s="260">
        <f t="shared" si="50"/>
        <v>35.642066486754132</v>
      </c>
      <c r="O218" s="262">
        <f t="shared" si="46"/>
        <v>0.10192606361007849</v>
      </c>
      <c r="P218" s="269">
        <v>0.65</v>
      </c>
      <c r="Q218" s="271">
        <v>6.6699999999999995E-2</v>
      </c>
      <c r="R218" s="272">
        <f t="shared" si="51"/>
        <v>0.35835</v>
      </c>
    </row>
    <row r="219" spans="1:18" x14ac:dyDescent="0.25">
      <c r="A219" s="39">
        <v>16</v>
      </c>
      <c r="B219" s="11" t="s">
        <v>257</v>
      </c>
      <c r="C219" s="31">
        <v>1610</v>
      </c>
      <c r="D219" s="40" t="s">
        <v>267</v>
      </c>
      <c r="E219" s="32">
        <v>32480</v>
      </c>
      <c r="F219" s="42">
        <f t="shared" si="44"/>
        <v>0.4974118656007841</v>
      </c>
      <c r="G219" s="32">
        <v>32818</v>
      </c>
      <c r="H219" s="42">
        <f t="shared" si="45"/>
        <v>0.5025881343992159</v>
      </c>
      <c r="I219" s="32">
        <f>G219+E219</f>
        <v>65298</v>
      </c>
      <c r="J219" s="255">
        <v>47808325</v>
      </c>
      <c r="K219" s="253">
        <f t="shared" si="48"/>
        <v>4780.8325000000004</v>
      </c>
      <c r="L219" s="253">
        <v>18719.911</v>
      </c>
      <c r="M219" s="253">
        <f t="shared" si="49"/>
        <v>13939.0785</v>
      </c>
      <c r="N219" s="260">
        <f t="shared" si="50"/>
        <v>25.538756567806335</v>
      </c>
      <c r="O219" s="262">
        <f t="shared" si="46"/>
        <v>7.3215603846978478E-2</v>
      </c>
      <c r="P219" s="269">
        <v>1</v>
      </c>
      <c r="Q219" s="271">
        <v>0.26669999999999999</v>
      </c>
      <c r="R219" s="272">
        <f t="shared" si="51"/>
        <v>0.63334999999999997</v>
      </c>
    </row>
    <row r="220" spans="1:18" x14ac:dyDescent="0.25">
      <c r="A220" s="35">
        <v>4</v>
      </c>
      <c r="B220" s="11" t="s">
        <v>45</v>
      </c>
      <c r="C220" s="30">
        <v>404</v>
      </c>
      <c r="D220" s="40" t="s">
        <v>48</v>
      </c>
      <c r="E220" s="32">
        <v>22787</v>
      </c>
      <c r="F220" s="42">
        <f t="shared" si="44"/>
        <v>0.5994843597905869</v>
      </c>
      <c r="G220" s="32">
        <v>23642</v>
      </c>
      <c r="H220" s="42">
        <f t="shared" si="45"/>
        <v>0.62197784851753435</v>
      </c>
      <c r="I220" s="32">
        <f>G221+E220</f>
        <v>38011</v>
      </c>
      <c r="J220" s="255">
        <v>36595875</v>
      </c>
      <c r="K220" s="253">
        <f t="shared" si="48"/>
        <v>3659.5875000000001</v>
      </c>
      <c r="L220" s="253">
        <v>8575.4</v>
      </c>
      <c r="M220" s="253">
        <f t="shared" si="49"/>
        <v>4915.8125</v>
      </c>
      <c r="N220" s="260">
        <f t="shared" si="50"/>
        <v>42.675414557921499</v>
      </c>
      <c r="O220" s="262">
        <f t="shared" si="46"/>
        <v>9.6277064533950699E-2</v>
      </c>
      <c r="P220" s="269">
        <v>0.65</v>
      </c>
      <c r="Q220" s="271">
        <v>0</v>
      </c>
      <c r="R220" s="272">
        <f t="shared" si="51"/>
        <v>0.32500000000000001</v>
      </c>
    </row>
    <row r="221" spans="1:18" x14ac:dyDescent="0.25">
      <c r="A221" s="39">
        <v>14</v>
      </c>
      <c r="B221" s="11" t="s">
        <v>226</v>
      </c>
      <c r="C221" s="31">
        <v>1411</v>
      </c>
      <c r="D221" s="40" t="s">
        <v>237</v>
      </c>
      <c r="E221" s="32">
        <v>15783</v>
      </c>
      <c r="F221" s="42">
        <f t="shared" si="44"/>
        <v>0.50901409359176963</v>
      </c>
      <c r="G221" s="32">
        <v>15224</v>
      </c>
      <c r="H221" s="42">
        <f t="shared" si="45"/>
        <v>0.49098590640823042</v>
      </c>
      <c r="I221" s="32">
        <f t="shared" ref="I221:I236" si="52">G221+E221</f>
        <v>31007</v>
      </c>
      <c r="J221" s="255">
        <v>85848050</v>
      </c>
      <c r="K221" s="253">
        <f t="shared" si="48"/>
        <v>8584.8050000000003</v>
      </c>
      <c r="L221" s="253">
        <v>16302.74</v>
      </c>
      <c r="M221" s="253">
        <f t="shared" si="49"/>
        <v>7717.9349999999995</v>
      </c>
      <c r="N221" s="260">
        <f t="shared" si="50"/>
        <v>52.658663513004562</v>
      </c>
      <c r="O221" s="262">
        <f t="shared" si="46"/>
        <v>0.27686667526687525</v>
      </c>
      <c r="P221" s="269">
        <v>0.5</v>
      </c>
      <c r="Q221" s="271">
        <v>0</v>
      </c>
      <c r="R221" s="272">
        <f t="shared" si="51"/>
        <v>0.25</v>
      </c>
    </row>
    <row r="222" spans="1:18" x14ac:dyDescent="0.25">
      <c r="A222" s="39">
        <v>20</v>
      </c>
      <c r="B222" s="11" t="s">
        <v>302</v>
      </c>
      <c r="C222" s="31">
        <v>2003</v>
      </c>
      <c r="D222" s="40" t="s">
        <v>304</v>
      </c>
      <c r="E222" s="32">
        <v>7076</v>
      </c>
      <c r="F222" s="42">
        <f t="shared" si="44"/>
        <v>0.49680544829038825</v>
      </c>
      <c r="G222" s="32">
        <v>7167</v>
      </c>
      <c r="H222" s="42">
        <f t="shared" si="45"/>
        <v>0.50319455170961169</v>
      </c>
      <c r="I222" s="32">
        <f t="shared" si="52"/>
        <v>14243</v>
      </c>
      <c r="J222" s="255">
        <v>17786150</v>
      </c>
      <c r="K222" s="253">
        <f t="shared" si="48"/>
        <v>1778.615</v>
      </c>
      <c r="L222" s="253">
        <v>8071.6270000000004</v>
      </c>
      <c r="M222" s="253">
        <f t="shared" si="49"/>
        <v>6293.0120000000006</v>
      </c>
      <c r="N222" s="260">
        <f t="shared" si="50"/>
        <v>22.035396333353855</v>
      </c>
      <c r="O222" s="262">
        <f t="shared" si="46"/>
        <v>0.12487643052727655</v>
      </c>
      <c r="P222" s="269">
        <v>0.8</v>
      </c>
      <c r="Q222" s="271">
        <v>0.56669999999999998</v>
      </c>
      <c r="R222" s="272">
        <f t="shared" si="51"/>
        <v>0.68335000000000001</v>
      </c>
    </row>
    <row r="223" spans="1:18" x14ac:dyDescent="0.25">
      <c r="A223" s="39">
        <v>13</v>
      </c>
      <c r="B223" s="11" t="s">
        <v>196</v>
      </c>
      <c r="C223" s="31">
        <v>1323</v>
      </c>
      <c r="D223" s="40" t="s">
        <v>216</v>
      </c>
      <c r="E223" s="32">
        <v>15980</v>
      </c>
      <c r="F223" s="42">
        <f t="shared" si="44"/>
        <v>0.53105579741450937</v>
      </c>
      <c r="G223" s="32">
        <v>14111</v>
      </c>
      <c r="H223" s="42">
        <f t="shared" si="45"/>
        <v>0.46894420258549069</v>
      </c>
      <c r="I223" s="32">
        <f t="shared" si="52"/>
        <v>30091</v>
      </c>
      <c r="J223" s="255">
        <v>119914675</v>
      </c>
      <c r="K223" s="253">
        <f t="shared" si="48"/>
        <v>11991.467500000001</v>
      </c>
      <c r="L223" s="253">
        <v>18570.653999999999</v>
      </c>
      <c r="M223" s="253">
        <f t="shared" si="49"/>
        <v>6579.186499999998</v>
      </c>
      <c r="N223" s="260">
        <f t="shared" si="50"/>
        <v>64.572133539292693</v>
      </c>
      <c r="O223" s="262">
        <f t="shared" si="46"/>
        <v>0.39850677943571172</v>
      </c>
      <c r="P223" s="269">
        <v>0.65</v>
      </c>
      <c r="Q223" s="271">
        <v>0.3</v>
      </c>
      <c r="R223" s="272">
        <f t="shared" si="51"/>
        <v>0.47499999999999998</v>
      </c>
    </row>
    <row r="224" spans="1:18" x14ac:dyDescent="0.25">
      <c r="A224" s="35">
        <v>7</v>
      </c>
      <c r="B224" s="241" t="s">
        <v>88</v>
      </c>
      <c r="C224" s="30">
        <v>717</v>
      </c>
      <c r="D224" s="40" t="s">
        <v>104</v>
      </c>
      <c r="E224" s="32">
        <v>6061</v>
      </c>
      <c r="F224" s="42">
        <f t="shared" si="44"/>
        <v>0.50453675185216018</v>
      </c>
      <c r="G224" s="32">
        <v>5952</v>
      </c>
      <c r="H224" s="42">
        <f t="shared" si="45"/>
        <v>0.49546324814783982</v>
      </c>
      <c r="I224" s="32">
        <f t="shared" si="52"/>
        <v>12013</v>
      </c>
      <c r="J224" s="255">
        <v>18864300</v>
      </c>
      <c r="K224" s="253">
        <f t="shared" si="48"/>
        <v>1886.43</v>
      </c>
      <c r="L224" s="253">
        <v>3717.67</v>
      </c>
      <c r="M224" s="253">
        <f t="shared" si="49"/>
        <v>1831.24</v>
      </c>
      <c r="N224" s="260">
        <f t="shared" si="50"/>
        <v>50.742265989181398</v>
      </c>
      <c r="O224" s="262">
        <f t="shared" si="46"/>
        <v>0.15703238158661451</v>
      </c>
      <c r="P224" s="269">
        <v>0.5</v>
      </c>
      <c r="Q224" s="271">
        <v>0.12</v>
      </c>
      <c r="R224" s="272">
        <f t="shared" si="51"/>
        <v>0.31</v>
      </c>
    </row>
    <row r="225" spans="1:24" x14ac:dyDescent="0.25">
      <c r="A225" s="35">
        <v>9</v>
      </c>
      <c r="B225" s="11" t="s">
        <v>115</v>
      </c>
      <c r="C225" s="30">
        <v>909</v>
      </c>
      <c r="D225" s="40" t="s">
        <v>123</v>
      </c>
      <c r="E225" s="32">
        <v>25862</v>
      </c>
      <c r="F225" s="42">
        <f t="shared" si="44"/>
        <v>0.45357606369918274</v>
      </c>
      <c r="G225" s="32">
        <v>31156</v>
      </c>
      <c r="H225" s="42">
        <f t="shared" si="45"/>
        <v>0.54642393630081731</v>
      </c>
      <c r="I225" s="32">
        <f t="shared" si="52"/>
        <v>57018</v>
      </c>
      <c r="J225" s="255">
        <v>54754150</v>
      </c>
      <c r="K225" s="253">
        <f t="shared" si="48"/>
        <v>5475.415</v>
      </c>
      <c r="L225" s="253">
        <v>10900.814</v>
      </c>
      <c r="M225" s="253">
        <f t="shared" si="49"/>
        <v>5425.3990000000003</v>
      </c>
      <c r="N225" s="260">
        <f t="shared" si="50"/>
        <v>50.229414060271097</v>
      </c>
      <c r="O225" s="262">
        <f t="shared" si="46"/>
        <v>9.6029587147918205E-2</v>
      </c>
      <c r="P225" s="269">
        <v>0.65</v>
      </c>
      <c r="Q225" s="271">
        <v>0</v>
      </c>
      <c r="R225" s="272">
        <f t="shared" si="51"/>
        <v>0.32500000000000001</v>
      </c>
    </row>
    <row r="226" spans="1:24" x14ac:dyDescent="0.25">
      <c r="A226" s="31">
        <v>1</v>
      </c>
      <c r="B226" s="274" t="s">
        <v>2</v>
      </c>
      <c r="C226" s="30">
        <v>110</v>
      </c>
      <c r="D226" s="19" t="s">
        <v>11</v>
      </c>
      <c r="E226" s="32">
        <v>122210</v>
      </c>
      <c r="F226" s="42">
        <f t="shared" si="44"/>
        <v>0.50417914634850702</v>
      </c>
      <c r="G226" s="32">
        <v>120184</v>
      </c>
      <c r="H226" s="42">
        <f t="shared" si="45"/>
        <v>0.49582085365149303</v>
      </c>
      <c r="I226" s="32">
        <f t="shared" si="52"/>
        <v>242394</v>
      </c>
      <c r="J226" s="255">
        <v>69494250</v>
      </c>
      <c r="K226" s="253">
        <f t="shared" si="48"/>
        <v>6949.4250000000002</v>
      </c>
      <c r="L226" s="253">
        <v>27289.69</v>
      </c>
      <c r="M226" s="253">
        <f t="shared" si="49"/>
        <v>20340.264999999999</v>
      </c>
      <c r="N226" s="260">
        <f t="shared" si="50"/>
        <v>25.465386378518776</v>
      </c>
      <c r="O226" s="262">
        <f t="shared" si="46"/>
        <v>2.8669954701849056E-2</v>
      </c>
      <c r="P226" s="269">
        <v>0.45</v>
      </c>
      <c r="Q226" s="271">
        <v>6.6699999999999995E-2</v>
      </c>
      <c r="R226" s="272">
        <f t="shared" si="51"/>
        <v>0.25835000000000002</v>
      </c>
    </row>
    <row r="227" spans="1:24" x14ac:dyDescent="0.25">
      <c r="A227" s="35">
        <v>6</v>
      </c>
      <c r="B227" s="11" t="s">
        <v>73</v>
      </c>
      <c r="C227" s="30">
        <v>607</v>
      </c>
      <c r="D227" s="40" t="s">
        <v>80</v>
      </c>
      <c r="E227" s="32">
        <v>5507</v>
      </c>
      <c r="F227" s="42">
        <f t="shared" si="44"/>
        <v>0.50962428280584859</v>
      </c>
      <c r="G227" s="32">
        <v>5299</v>
      </c>
      <c r="H227" s="42">
        <f t="shared" si="45"/>
        <v>0.49037571719415141</v>
      </c>
      <c r="I227" s="32">
        <f t="shared" si="52"/>
        <v>10806</v>
      </c>
      <c r="J227" s="255">
        <v>1451375</v>
      </c>
      <c r="K227" s="253">
        <f t="shared" si="48"/>
        <v>145.13749999999999</v>
      </c>
      <c r="L227" s="253">
        <v>3367.7559999999999</v>
      </c>
      <c r="M227" s="253">
        <f t="shared" si="49"/>
        <v>3222.6185</v>
      </c>
      <c r="N227" s="260">
        <f t="shared" si="50"/>
        <v>4.3096204119300801</v>
      </c>
      <c r="O227" s="262">
        <f t="shared" si="46"/>
        <v>1.3431195632056263E-2</v>
      </c>
      <c r="P227" s="269">
        <v>0.5</v>
      </c>
      <c r="Q227" s="271">
        <v>0</v>
      </c>
      <c r="R227" s="272">
        <f t="shared" si="51"/>
        <v>0.25</v>
      </c>
    </row>
    <row r="228" spans="1:24" x14ac:dyDescent="0.25">
      <c r="A228" s="39">
        <v>10</v>
      </c>
      <c r="B228" s="11" t="s">
        <v>139</v>
      </c>
      <c r="C228" s="31">
        <v>1007</v>
      </c>
      <c r="D228" s="40" t="s">
        <v>146</v>
      </c>
      <c r="E228" s="32">
        <v>6947</v>
      </c>
      <c r="F228" s="42">
        <f t="shared" si="44"/>
        <v>0.52029658478130614</v>
      </c>
      <c r="G228" s="32">
        <v>6405</v>
      </c>
      <c r="H228" s="42">
        <f t="shared" si="45"/>
        <v>0.47970341521869381</v>
      </c>
      <c r="I228" s="32">
        <f t="shared" si="52"/>
        <v>13352</v>
      </c>
      <c r="J228" s="255">
        <v>13493550</v>
      </c>
      <c r="K228" s="253">
        <f t="shared" si="48"/>
        <v>1349.355</v>
      </c>
      <c r="L228" s="253">
        <v>28489.521000000001</v>
      </c>
      <c r="M228" s="253">
        <f t="shared" si="49"/>
        <v>27140.166000000001</v>
      </c>
      <c r="N228" s="260">
        <f t="shared" si="50"/>
        <v>4.7363204176019664</v>
      </c>
      <c r="O228" s="262">
        <f t="shared" si="46"/>
        <v>0.10106014080287598</v>
      </c>
      <c r="P228" s="292">
        <v>0.3</v>
      </c>
      <c r="Q228" s="292">
        <v>0</v>
      </c>
      <c r="R228" s="272">
        <f t="shared" si="51"/>
        <v>0.15</v>
      </c>
    </row>
    <row r="229" spans="1:24" x14ac:dyDescent="0.25">
      <c r="A229" s="39">
        <v>12</v>
      </c>
      <c r="B229" s="11" t="s">
        <v>169</v>
      </c>
      <c r="C229" s="31">
        <v>1229</v>
      </c>
      <c r="D229" s="40" t="s">
        <v>146</v>
      </c>
      <c r="E229" s="32">
        <v>5761</v>
      </c>
      <c r="F229" s="42">
        <f t="shared" si="44"/>
        <v>0.44850136239782018</v>
      </c>
      <c r="G229" s="32">
        <v>7084</v>
      </c>
      <c r="H229" s="42">
        <f t="shared" si="45"/>
        <v>0.55149863760217988</v>
      </c>
      <c r="I229" s="32">
        <f t="shared" si="52"/>
        <v>12845</v>
      </c>
      <c r="J229" s="255">
        <v>13027625</v>
      </c>
      <c r="K229" s="253">
        <f t="shared" si="48"/>
        <v>1302.7625</v>
      </c>
      <c r="L229" s="253">
        <v>4482.6559999999999</v>
      </c>
      <c r="M229" s="253">
        <f t="shared" si="49"/>
        <v>3179.8935000000001</v>
      </c>
      <c r="N229" s="260">
        <f t="shared" si="50"/>
        <v>29.062290302891856</v>
      </c>
      <c r="O229" s="262">
        <f t="shared" si="46"/>
        <v>0.10142175943947061</v>
      </c>
      <c r="P229" s="269">
        <v>0.8</v>
      </c>
      <c r="Q229" s="271">
        <v>6.6699999999999995E-2</v>
      </c>
      <c r="R229" s="272">
        <f t="shared" si="51"/>
        <v>0.43335000000000001</v>
      </c>
    </row>
    <row r="230" spans="1:24" x14ac:dyDescent="0.25">
      <c r="A230" s="35">
        <v>3</v>
      </c>
      <c r="B230" s="11" t="s">
        <v>28</v>
      </c>
      <c r="C230" s="30">
        <v>308</v>
      </c>
      <c r="D230" s="40" t="s">
        <v>36</v>
      </c>
      <c r="E230" s="32">
        <v>13379</v>
      </c>
      <c r="F230" s="42">
        <f t="shared" si="44"/>
        <v>0.4844304439133898</v>
      </c>
      <c r="G230" s="32">
        <v>14239</v>
      </c>
      <c r="H230" s="42">
        <f t="shared" si="45"/>
        <v>0.51556955608661015</v>
      </c>
      <c r="I230" s="32">
        <f t="shared" si="52"/>
        <v>27618</v>
      </c>
      <c r="J230" s="255">
        <v>7773650</v>
      </c>
      <c r="K230" s="253">
        <f t="shared" si="48"/>
        <v>777.36500000000001</v>
      </c>
      <c r="L230" s="253">
        <v>2328.9839999999999</v>
      </c>
      <c r="M230" s="253">
        <f t="shared" si="49"/>
        <v>1551.6189999999999</v>
      </c>
      <c r="N230" s="260">
        <f t="shared" si="50"/>
        <v>33.377859186666804</v>
      </c>
      <c r="O230" s="262">
        <f t="shared" si="46"/>
        <v>2.8147041784343546E-2</v>
      </c>
      <c r="P230" s="269">
        <v>0.6</v>
      </c>
      <c r="Q230" s="271">
        <v>0.52</v>
      </c>
      <c r="R230" s="272">
        <f t="shared" si="51"/>
        <v>0.56000000000000005</v>
      </c>
    </row>
    <row r="231" spans="1:24" x14ac:dyDescent="0.25">
      <c r="A231" s="35">
        <v>7</v>
      </c>
      <c r="B231" s="241" t="s">
        <v>88</v>
      </c>
      <c r="C231" s="30">
        <v>713</v>
      </c>
      <c r="D231" s="40" t="s">
        <v>100</v>
      </c>
      <c r="E231" s="32">
        <v>16729</v>
      </c>
      <c r="F231" s="42">
        <f t="shared" si="44"/>
        <v>0.50335489694599067</v>
      </c>
      <c r="G231" s="32">
        <v>16506</v>
      </c>
      <c r="H231" s="42">
        <f t="shared" si="45"/>
        <v>0.49664510305400933</v>
      </c>
      <c r="I231" s="32">
        <f t="shared" si="52"/>
        <v>33235</v>
      </c>
      <c r="J231" s="255">
        <v>27258500</v>
      </c>
      <c r="K231" s="253">
        <f t="shared" si="48"/>
        <v>2725.85</v>
      </c>
      <c r="L231" s="253">
        <v>7368.857</v>
      </c>
      <c r="M231" s="253">
        <f t="shared" si="49"/>
        <v>4643.0069999999996</v>
      </c>
      <c r="N231" s="260">
        <f t="shared" si="50"/>
        <v>36.991489996345429</v>
      </c>
      <c r="O231" s="262">
        <f t="shared" si="46"/>
        <v>8.201745148187152E-2</v>
      </c>
      <c r="P231" s="269">
        <v>0.8</v>
      </c>
      <c r="Q231" s="271">
        <v>0.38669999999999999</v>
      </c>
      <c r="R231" s="272">
        <f t="shared" si="51"/>
        <v>0.59335000000000004</v>
      </c>
    </row>
    <row r="232" spans="1:24" x14ac:dyDescent="0.25">
      <c r="A232" s="39">
        <v>17</v>
      </c>
      <c r="B232" s="11" t="s">
        <v>275</v>
      </c>
      <c r="C232" s="31">
        <v>1709</v>
      </c>
      <c r="D232" s="40" t="s">
        <v>282</v>
      </c>
      <c r="E232" s="32">
        <v>42375</v>
      </c>
      <c r="F232" s="42">
        <f t="shared" si="44"/>
        <v>0.49757523807287202</v>
      </c>
      <c r="G232" s="32">
        <v>42788</v>
      </c>
      <c r="H232" s="42">
        <f t="shared" si="45"/>
        <v>0.50242476192712793</v>
      </c>
      <c r="I232" s="32">
        <f t="shared" si="52"/>
        <v>85163</v>
      </c>
      <c r="J232" s="255">
        <v>1054073500</v>
      </c>
      <c r="K232" s="253">
        <f t="shared" si="48"/>
        <v>105407.35</v>
      </c>
      <c r="L232" s="253">
        <v>309513.55099999998</v>
      </c>
      <c r="M232" s="253">
        <f t="shared" si="49"/>
        <v>204106.20099999997</v>
      </c>
      <c r="N232" s="260">
        <f t="shared" si="50"/>
        <v>34.055811016817159</v>
      </c>
      <c r="O232" s="262">
        <f t="shared" si="46"/>
        <v>1.2377129739440837</v>
      </c>
      <c r="P232" s="269">
        <v>0.8</v>
      </c>
      <c r="Q232" s="271">
        <v>0.26669999999999999</v>
      </c>
      <c r="R232" s="272">
        <f t="shared" si="51"/>
        <v>0.53334999999999999</v>
      </c>
    </row>
    <row r="233" spans="1:24" x14ac:dyDescent="0.25">
      <c r="A233" s="39">
        <v>21</v>
      </c>
      <c r="B233" s="11" t="s">
        <v>313</v>
      </c>
      <c r="C233" s="31">
        <v>2103</v>
      </c>
      <c r="D233" s="40" t="s">
        <v>315</v>
      </c>
      <c r="E233" s="32">
        <v>12246</v>
      </c>
      <c r="F233" s="42">
        <f t="shared" si="44"/>
        <v>0.44698324634084025</v>
      </c>
      <c r="G233" s="32">
        <v>15151</v>
      </c>
      <c r="H233" s="42">
        <f t="shared" si="45"/>
        <v>0.55301675365915981</v>
      </c>
      <c r="I233" s="32">
        <f t="shared" si="52"/>
        <v>27397</v>
      </c>
      <c r="J233" s="255">
        <v>27657500</v>
      </c>
      <c r="K233" s="253">
        <f t="shared" si="48"/>
        <v>2765.75</v>
      </c>
      <c r="L233" s="253">
        <v>21047.063999999998</v>
      </c>
      <c r="M233" s="253">
        <f t="shared" si="49"/>
        <v>18281.313999999998</v>
      </c>
      <c r="N233" s="260">
        <f t="shared" si="50"/>
        <v>13.140787712718506</v>
      </c>
      <c r="O233" s="262">
        <f t="shared" si="46"/>
        <v>0.10095083403292331</v>
      </c>
      <c r="P233" s="269">
        <v>0.65</v>
      </c>
      <c r="Q233" s="271">
        <v>0</v>
      </c>
      <c r="R233" s="272">
        <f t="shared" si="51"/>
        <v>0.32500000000000001</v>
      </c>
    </row>
    <row r="234" spans="1:24" s="3" customFormat="1" x14ac:dyDescent="0.25">
      <c r="A234" s="39">
        <v>21</v>
      </c>
      <c r="B234" s="11" t="s">
        <v>313</v>
      </c>
      <c r="C234" s="31">
        <v>2104</v>
      </c>
      <c r="D234" s="40" t="s">
        <v>316</v>
      </c>
      <c r="E234" s="32">
        <v>4024</v>
      </c>
      <c r="F234" s="42">
        <f t="shared" si="44"/>
        <v>0.42908935807208359</v>
      </c>
      <c r="G234" s="32">
        <v>5354</v>
      </c>
      <c r="H234" s="42">
        <f t="shared" si="45"/>
        <v>0.57091064192791641</v>
      </c>
      <c r="I234" s="32">
        <f t="shared" si="52"/>
        <v>9378</v>
      </c>
      <c r="J234" s="255">
        <v>1101000</v>
      </c>
      <c r="K234" s="253">
        <f t="shared" si="48"/>
        <v>110.1</v>
      </c>
      <c r="L234" s="253">
        <v>12902.710999999999</v>
      </c>
      <c r="M234" s="253">
        <f t="shared" si="49"/>
        <v>12792.610999999999</v>
      </c>
      <c r="N234" s="260">
        <f t="shared" si="50"/>
        <v>0.85330904489761883</v>
      </c>
      <c r="O234" s="262">
        <f t="shared" si="46"/>
        <v>1.1740243122200894E-2</v>
      </c>
      <c r="P234" s="269">
        <v>0.45</v>
      </c>
      <c r="Q234" s="271">
        <v>0</v>
      </c>
      <c r="R234" s="272">
        <f t="shared" si="51"/>
        <v>0.22500000000000001</v>
      </c>
      <c r="W234" s="1"/>
      <c r="X234" s="1"/>
    </row>
    <row r="235" spans="1:24" s="3" customFormat="1" x14ac:dyDescent="0.25">
      <c r="A235" s="39">
        <v>12</v>
      </c>
      <c r="B235" s="11" t="s">
        <v>169</v>
      </c>
      <c r="C235" s="31">
        <v>1201</v>
      </c>
      <c r="D235" s="40" t="s">
        <v>169</v>
      </c>
      <c r="E235" s="32">
        <v>32006</v>
      </c>
      <c r="F235" s="42">
        <f t="shared" si="44"/>
        <v>0.54562812185683351</v>
      </c>
      <c r="G235" s="32">
        <v>26653</v>
      </c>
      <c r="H235" s="42">
        <f t="shared" si="45"/>
        <v>0.45437187814316643</v>
      </c>
      <c r="I235" s="32">
        <f t="shared" si="52"/>
        <v>58659</v>
      </c>
      <c r="J235" s="255">
        <v>58260900</v>
      </c>
      <c r="K235" s="253">
        <f t="shared" si="48"/>
        <v>5826.09</v>
      </c>
      <c r="L235" s="253">
        <v>12054.384</v>
      </c>
      <c r="M235" s="253">
        <f t="shared" si="49"/>
        <v>6228.2939999999999</v>
      </c>
      <c r="N235" s="260">
        <f t="shared" si="50"/>
        <v>48.331710687165767</v>
      </c>
      <c r="O235" s="262">
        <f t="shared" si="46"/>
        <v>9.9321331764946563E-2</v>
      </c>
      <c r="P235" s="269">
        <v>0.65</v>
      </c>
      <c r="Q235" s="271">
        <v>6.6699999999999995E-2</v>
      </c>
      <c r="R235" s="272">
        <f t="shared" si="51"/>
        <v>0.35835</v>
      </c>
      <c r="W235" s="1"/>
      <c r="X235" s="1"/>
    </row>
    <row r="236" spans="1:24" s="3" customFormat="1" x14ac:dyDescent="0.25">
      <c r="A236" s="35">
        <v>7</v>
      </c>
      <c r="B236" s="241" t="s">
        <v>88</v>
      </c>
      <c r="C236" s="30">
        <v>716</v>
      </c>
      <c r="D236" s="40" t="s">
        <v>103</v>
      </c>
      <c r="E236" s="32">
        <v>2360</v>
      </c>
      <c r="F236" s="42">
        <f t="shared" si="44"/>
        <v>0.44671588112814686</v>
      </c>
      <c r="G236" s="32">
        <v>2923</v>
      </c>
      <c r="H236" s="42">
        <f t="shared" si="45"/>
        <v>0.55328411887185314</v>
      </c>
      <c r="I236" s="32">
        <f t="shared" si="52"/>
        <v>5283</v>
      </c>
      <c r="J236" s="255">
        <v>1283100</v>
      </c>
      <c r="K236" s="253">
        <f t="shared" si="48"/>
        <v>128.31</v>
      </c>
      <c r="L236" s="253">
        <v>918.55</v>
      </c>
      <c r="M236" s="253">
        <f t="shared" si="49"/>
        <v>790.24</v>
      </c>
      <c r="N236" s="260">
        <f t="shared" si="50"/>
        <v>13.968755103151707</v>
      </c>
      <c r="O236" s="262">
        <f t="shared" si="46"/>
        <v>2.4287336740488358E-2</v>
      </c>
      <c r="P236" s="269">
        <v>0.8</v>
      </c>
      <c r="Q236" s="271">
        <v>0.26669999999999999</v>
      </c>
      <c r="R236" s="272">
        <f t="shared" si="51"/>
        <v>0.53334999999999999</v>
      </c>
      <c r="W236" s="1"/>
      <c r="X236" s="1"/>
    </row>
    <row r="237" spans="1:24" s="3" customFormat="1" x14ac:dyDescent="0.25">
      <c r="A237" s="35">
        <v>4</v>
      </c>
      <c r="B237" s="11" t="s">
        <v>45</v>
      </c>
      <c r="C237" s="30">
        <v>403</v>
      </c>
      <c r="D237" s="40" t="s">
        <v>47</v>
      </c>
      <c r="E237" s="32">
        <v>38850</v>
      </c>
      <c r="F237" s="42">
        <f t="shared" si="44"/>
        <v>0.71239960391682255</v>
      </c>
      <c r="G237" s="32">
        <v>43539</v>
      </c>
      <c r="H237" s="42">
        <f t="shared" si="45"/>
        <v>0.79838266035867533</v>
      </c>
      <c r="I237" s="32">
        <f>G238+E237</f>
        <v>54534</v>
      </c>
      <c r="J237" s="255">
        <v>153864150</v>
      </c>
      <c r="K237" s="253">
        <f t="shared" si="48"/>
        <v>15386.415000000001</v>
      </c>
      <c r="L237" s="253">
        <v>41012.589999999997</v>
      </c>
      <c r="M237" s="253">
        <f t="shared" si="49"/>
        <v>25626.174999999996</v>
      </c>
      <c r="N237" s="260">
        <f t="shared" si="50"/>
        <v>37.5163212077072</v>
      </c>
      <c r="O237" s="262">
        <f t="shared" si="46"/>
        <v>0.28214352514027946</v>
      </c>
      <c r="P237" s="269">
        <v>0.8</v>
      </c>
      <c r="Q237" s="271">
        <v>0.2</v>
      </c>
      <c r="R237" s="272">
        <f t="shared" si="51"/>
        <v>0.5</v>
      </c>
      <c r="W237" s="1"/>
      <c r="X237" s="1"/>
    </row>
    <row r="238" spans="1:24" s="3" customFormat="1" x14ac:dyDescent="0.25">
      <c r="A238" s="35">
        <v>9</v>
      </c>
      <c r="B238" s="11" t="s">
        <v>115</v>
      </c>
      <c r="C238" s="30">
        <v>912</v>
      </c>
      <c r="D238" s="40" t="s">
        <v>126</v>
      </c>
      <c r="E238" s="32">
        <v>12745</v>
      </c>
      <c r="F238" s="42">
        <f t="shared" si="44"/>
        <v>0.44830982447500789</v>
      </c>
      <c r="G238" s="32">
        <v>15684</v>
      </c>
      <c r="H238" s="42">
        <f t="shared" si="45"/>
        <v>0.55169017552499211</v>
      </c>
      <c r="I238" s="32">
        <f t="shared" ref="I238:I247" si="53">G238+E238</f>
        <v>28429</v>
      </c>
      <c r="J238" s="255">
        <v>86072975</v>
      </c>
      <c r="K238" s="253">
        <f t="shared" si="48"/>
        <v>8607.2975000000006</v>
      </c>
      <c r="L238" s="253">
        <v>14375.858</v>
      </c>
      <c r="M238" s="253">
        <f t="shared" si="49"/>
        <v>5768.5604999999996</v>
      </c>
      <c r="N238" s="260">
        <f t="shared" si="50"/>
        <v>59.873278520141199</v>
      </c>
      <c r="O238" s="262">
        <f t="shared" si="46"/>
        <v>0.30276469450209298</v>
      </c>
      <c r="P238" s="269">
        <v>0.45</v>
      </c>
      <c r="Q238" s="271">
        <v>0.1333</v>
      </c>
      <c r="R238" s="272">
        <f t="shared" si="51"/>
        <v>0.29165000000000002</v>
      </c>
      <c r="W238" s="1"/>
      <c r="X238" s="1"/>
    </row>
    <row r="239" spans="1:24" s="3" customFormat="1" x14ac:dyDescent="0.25">
      <c r="A239" s="39">
        <v>11</v>
      </c>
      <c r="B239" s="11" t="s">
        <v>160</v>
      </c>
      <c r="C239" s="31">
        <v>1104</v>
      </c>
      <c r="D239" s="40" t="s">
        <v>163</v>
      </c>
      <c r="E239" s="32">
        <v>6436</v>
      </c>
      <c r="F239" s="42">
        <f t="shared" si="44"/>
        <v>0.49561065763129525</v>
      </c>
      <c r="G239" s="32">
        <v>6550</v>
      </c>
      <c r="H239" s="42">
        <f t="shared" si="45"/>
        <v>0.50438934236870481</v>
      </c>
      <c r="I239" s="32">
        <f t="shared" si="53"/>
        <v>12986</v>
      </c>
      <c r="J239" s="255"/>
      <c r="K239" s="253">
        <f t="shared" si="48"/>
        <v>0</v>
      </c>
      <c r="L239" s="253">
        <v>939.2</v>
      </c>
      <c r="M239" s="253">
        <f t="shared" si="49"/>
        <v>939.2</v>
      </c>
      <c r="N239" s="260">
        <f t="shared" si="50"/>
        <v>0</v>
      </c>
      <c r="O239" s="262">
        <f t="shared" si="46"/>
        <v>0</v>
      </c>
      <c r="P239" s="269">
        <v>0.45</v>
      </c>
      <c r="Q239" s="271">
        <v>0</v>
      </c>
      <c r="R239" s="272">
        <f t="shared" si="51"/>
        <v>0.22500000000000001</v>
      </c>
      <c r="W239" s="1"/>
      <c r="X239" s="1"/>
    </row>
    <row r="240" spans="1:24" s="3" customFormat="1" x14ac:dyDescent="0.25">
      <c r="A240" s="35">
        <v>9</v>
      </c>
      <c r="B240" s="11" t="s">
        <v>115</v>
      </c>
      <c r="C240" s="30">
        <v>910</v>
      </c>
      <c r="D240" s="40" t="s">
        <v>124</v>
      </c>
      <c r="E240" s="32">
        <v>6525</v>
      </c>
      <c r="F240" s="42">
        <f t="shared" si="44"/>
        <v>0.49514342085293672</v>
      </c>
      <c r="G240" s="32">
        <v>6653</v>
      </c>
      <c r="H240" s="42">
        <f t="shared" si="45"/>
        <v>0.50485657914706328</v>
      </c>
      <c r="I240" s="32">
        <f t="shared" si="53"/>
        <v>13178</v>
      </c>
      <c r="J240" s="255">
        <v>3782300</v>
      </c>
      <c r="K240" s="253">
        <f t="shared" si="48"/>
        <v>378.23</v>
      </c>
      <c r="L240" s="253">
        <v>1082.3630000000001</v>
      </c>
      <c r="M240" s="253">
        <f t="shared" si="49"/>
        <v>704.13300000000004</v>
      </c>
      <c r="N240" s="260">
        <f t="shared" si="50"/>
        <v>34.94483828438333</v>
      </c>
      <c r="O240" s="262">
        <f t="shared" si="46"/>
        <v>2.8701623918652299E-2</v>
      </c>
      <c r="P240" s="269">
        <v>0.3</v>
      </c>
      <c r="Q240" s="271">
        <v>0</v>
      </c>
      <c r="R240" s="272">
        <f t="shared" si="51"/>
        <v>0.15</v>
      </c>
      <c r="W240" s="1"/>
      <c r="X240" s="1"/>
    </row>
    <row r="241" spans="1:24" s="3" customFormat="1" x14ac:dyDescent="0.25">
      <c r="A241" s="39">
        <v>13</v>
      </c>
      <c r="B241" s="11" t="s">
        <v>196</v>
      </c>
      <c r="C241" s="31">
        <v>1318</v>
      </c>
      <c r="D241" s="40" t="s">
        <v>211</v>
      </c>
      <c r="E241" s="32">
        <v>21073</v>
      </c>
      <c r="F241" s="42">
        <f t="shared" si="44"/>
        <v>0.49025218686022703</v>
      </c>
      <c r="G241" s="32">
        <v>21911</v>
      </c>
      <c r="H241" s="42">
        <f t="shared" si="45"/>
        <v>0.50974781313977291</v>
      </c>
      <c r="I241" s="32">
        <f t="shared" si="53"/>
        <v>42984</v>
      </c>
      <c r="J241" s="255">
        <v>348791625</v>
      </c>
      <c r="K241" s="253">
        <f t="shared" si="48"/>
        <v>34879.162499999999</v>
      </c>
      <c r="L241" s="253">
        <v>54764.88</v>
      </c>
      <c r="M241" s="253">
        <f t="shared" si="49"/>
        <v>19885.717499999999</v>
      </c>
      <c r="N241" s="260">
        <f t="shared" si="50"/>
        <v>63.688923448750373</v>
      </c>
      <c r="O241" s="262">
        <f t="shared" si="46"/>
        <v>0.81144524706867671</v>
      </c>
      <c r="P241" s="269">
        <v>0.5</v>
      </c>
      <c r="Q241" s="271">
        <v>0.2</v>
      </c>
      <c r="R241" s="272">
        <f t="shared" si="51"/>
        <v>0.35</v>
      </c>
      <c r="W241" s="1"/>
      <c r="X241" s="1"/>
    </row>
    <row r="242" spans="1:24" s="3" customFormat="1" x14ac:dyDescent="0.25">
      <c r="A242" s="39">
        <v>13</v>
      </c>
      <c r="B242" s="11" t="s">
        <v>196</v>
      </c>
      <c r="C242" s="31">
        <v>1313</v>
      </c>
      <c r="D242" s="40" t="s">
        <v>206</v>
      </c>
      <c r="E242" s="32">
        <v>12359</v>
      </c>
      <c r="F242" s="42">
        <f t="shared" si="44"/>
        <v>0.46607836482256665</v>
      </c>
      <c r="G242" s="32">
        <v>14158</v>
      </c>
      <c r="H242" s="42">
        <f t="shared" si="45"/>
        <v>0.5339216351774333</v>
      </c>
      <c r="I242" s="32">
        <f t="shared" si="53"/>
        <v>26517</v>
      </c>
      <c r="J242" s="255">
        <v>42174950</v>
      </c>
      <c r="K242" s="253">
        <f t="shared" si="48"/>
        <v>4217.4949999999999</v>
      </c>
      <c r="L242" s="253">
        <v>12907.093000000001</v>
      </c>
      <c r="M242" s="253">
        <f t="shared" si="49"/>
        <v>8689.5980000000018</v>
      </c>
      <c r="N242" s="260">
        <f t="shared" si="50"/>
        <v>32.675793069748543</v>
      </c>
      <c r="O242" s="262">
        <f t="shared" si="46"/>
        <v>0.15904872346042162</v>
      </c>
      <c r="P242" s="269">
        <v>0.65</v>
      </c>
      <c r="Q242" s="271">
        <v>0</v>
      </c>
      <c r="R242" s="272">
        <f t="shared" si="51"/>
        <v>0.32500000000000001</v>
      </c>
      <c r="W242" s="1"/>
      <c r="X242" s="1"/>
    </row>
    <row r="243" spans="1:24" s="3" customFormat="1" x14ac:dyDescent="0.25">
      <c r="A243" s="39">
        <v>15</v>
      </c>
      <c r="B243" s="11" t="s">
        <v>248</v>
      </c>
      <c r="C243" s="31">
        <v>1502</v>
      </c>
      <c r="D243" s="40" t="s">
        <v>250</v>
      </c>
      <c r="E243" s="32">
        <v>14649</v>
      </c>
      <c r="F243" s="42">
        <f t="shared" si="44"/>
        <v>0.47916394086091851</v>
      </c>
      <c r="G243" s="32">
        <v>15923</v>
      </c>
      <c r="H243" s="42">
        <f t="shared" si="45"/>
        <v>0.52083605913908149</v>
      </c>
      <c r="I243" s="32">
        <f t="shared" si="53"/>
        <v>30572</v>
      </c>
      <c r="J243" s="255">
        <v>28098875</v>
      </c>
      <c r="K243" s="253">
        <f t="shared" si="48"/>
        <v>2809.8874999999998</v>
      </c>
      <c r="L243" s="253">
        <v>32744.412</v>
      </c>
      <c r="M243" s="253">
        <f t="shared" si="49"/>
        <v>29934.5245</v>
      </c>
      <c r="N243" s="260">
        <f t="shared" si="50"/>
        <v>8.5812733482586285</v>
      </c>
      <c r="O243" s="262">
        <f t="shared" si="46"/>
        <v>9.1910489990841282E-2</v>
      </c>
      <c r="P243" s="269">
        <v>0.45</v>
      </c>
      <c r="Q243" s="271">
        <v>0</v>
      </c>
      <c r="R243" s="272">
        <f t="shared" si="51"/>
        <v>0.22500000000000001</v>
      </c>
      <c r="W243" s="1"/>
      <c r="X243" s="1"/>
    </row>
    <row r="244" spans="1:24" s="3" customFormat="1" x14ac:dyDescent="0.25">
      <c r="A244" s="35">
        <v>3</v>
      </c>
      <c r="B244" s="11" t="s">
        <v>28</v>
      </c>
      <c r="C244" s="30">
        <v>313</v>
      </c>
      <c r="D244" s="40" t="s">
        <v>41</v>
      </c>
      <c r="E244" s="32">
        <v>5675</v>
      </c>
      <c r="F244" s="42">
        <f t="shared" si="44"/>
        <v>0.47134551495016613</v>
      </c>
      <c r="G244" s="32">
        <v>6365</v>
      </c>
      <c r="H244" s="42">
        <f t="shared" si="45"/>
        <v>0.52865448504983392</v>
      </c>
      <c r="I244" s="32">
        <f t="shared" si="53"/>
        <v>12040</v>
      </c>
      <c r="J244" s="255">
        <v>15348125</v>
      </c>
      <c r="K244" s="253">
        <f t="shared" si="48"/>
        <v>1534.8125</v>
      </c>
      <c r="L244" s="253">
        <v>4478.0550000000003</v>
      </c>
      <c r="M244" s="253">
        <f t="shared" si="49"/>
        <v>2943.2425000000003</v>
      </c>
      <c r="N244" s="260">
        <f t="shared" si="50"/>
        <v>34.274087745684227</v>
      </c>
      <c r="O244" s="262">
        <f t="shared" si="46"/>
        <v>0.12747612126245847</v>
      </c>
      <c r="P244" s="269">
        <v>0.8</v>
      </c>
      <c r="Q244" s="271">
        <v>0.1333</v>
      </c>
      <c r="R244" s="272">
        <f t="shared" si="51"/>
        <v>0.46665000000000001</v>
      </c>
      <c r="W244" s="1"/>
      <c r="X244" s="1"/>
    </row>
    <row r="245" spans="1:24" s="3" customFormat="1" x14ac:dyDescent="0.25">
      <c r="A245" s="39">
        <v>12</v>
      </c>
      <c r="B245" s="11" t="s">
        <v>169</v>
      </c>
      <c r="C245" s="31">
        <v>1205</v>
      </c>
      <c r="D245" s="40" t="s">
        <v>172</v>
      </c>
      <c r="E245" s="32">
        <v>17124</v>
      </c>
      <c r="F245" s="42">
        <f t="shared" si="44"/>
        <v>0.43539282990083905</v>
      </c>
      <c r="G245" s="32">
        <v>22206</v>
      </c>
      <c r="H245" s="42">
        <f t="shared" si="45"/>
        <v>0.56460717009916095</v>
      </c>
      <c r="I245" s="32">
        <f t="shared" si="53"/>
        <v>39330</v>
      </c>
      <c r="J245" s="255">
        <v>45948000</v>
      </c>
      <c r="K245" s="253">
        <f t="shared" si="48"/>
        <v>4594.8</v>
      </c>
      <c r="L245" s="253">
        <v>19617.225999999999</v>
      </c>
      <c r="M245" s="253">
        <f t="shared" si="49"/>
        <v>15022.425999999999</v>
      </c>
      <c r="N245" s="260">
        <f t="shared" si="50"/>
        <v>23.42227183394839</v>
      </c>
      <c r="O245" s="262">
        <f t="shared" si="46"/>
        <v>0.11682684973302823</v>
      </c>
      <c r="P245" s="269">
        <v>0.65</v>
      </c>
      <c r="Q245" s="271">
        <v>0.33329999999999999</v>
      </c>
      <c r="R245" s="272">
        <f t="shared" si="51"/>
        <v>0.49165000000000003</v>
      </c>
      <c r="W245" s="1"/>
      <c r="X245" s="1"/>
    </row>
    <row r="246" spans="1:24" s="3" customFormat="1" x14ac:dyDescent="0.25">
      <c r="A246" s="39">
        <v>10</v>
      </c>
      <c r="B246" s="11" t="s">
        <v>139</v>
      </c>
      <c r="C246" s="31">
        <v>1011</v>
      </c>
      <c r="D246" s="40" t="s">
        <v>150</v>
      </c>
      <c r="E246" s="32">
        <v>4483</v>
      </c>
      <c r="F246" s="42">
        <f t="shared" si="44"/>
        <v>0.4957973899579739</v>
      </c>
      <c r="G246" s="32">
        <v>4559</v>
      </c>
      <c r="H246" s="42">
        <f t="shared" si="45"/>
        <v>0.50420261004202616</v>
      </c>
      <c r="I246" s="32">
        <f t="shared" si="53"/>
        <v>9042</v>
      </c>
      <c r="J246" s="255">
        <v>12381400</v>
      </c>
      <c r="K246" s="253">
        <f t="shared" ref="K246:K277" si="54">J246/10000</f>
        <v>1238.1400000000001</v>
      </c>
      <c r="L246" s="253">
        <v>2880.1210000000001</v>
      </c>
      <c r="M246" s="253">
        <f t="shared" ref="M246:M277" si="55">L246-K246</f>
        <v>1641.981</v>
      </c>
      <c r="N246" s="260">
        <f t="shared" ref="N246:N277" si="56">K246*100/L246</f>
        <v>42.98916608017511</v>
      </c>
      <c r="O246" s="262">
        <f t="shared" si="46"/>
        <v>0.13693209466932096</v>
      </c>
      <c r="P246" s="269">
        <v>0.65</v>
      </c>
      <c r="Q246" s="271">
        <v>0</v>
      </c>
      <c r="R246" s="272">
        <f t="shared" si="51"/>
        <v>0.32500000000000001</v>
      </c>
      <c r="W246" s="1"/>
      <c r="X246" s="1"/>
    </row>
    <row r="247" spans="1:24" s="3" customFormat="1" x14ac:dyDescent="0.25">
      <c r="A247" s="31">
        <v>1</v>
      </c>
      <c r="B247" s="274" t="s">
        <v>2</v>
      </c>
      <c r="C247" s="30">
        <v>117</v>
      </c>
      <c r="D247" s="19" t="s">
        <v>18</v>
      </c>
      <c r="E247" s="32">
        <v>97492</v>
      </c>
      <c r="F247" s="42">
        <f t="shared" si="44"/>
        <v>0.5006444721747213</v>
      </c>
      <c r="G247" s="32">
        <v>97241</v>
      </c>
      <c r="H247" s="42">
        <f t="shared" si="45"/>
        <v>0.4993555278252787</v>
      </c>
      <c r="I247" s="32">
        <f t="shared" si="53"/>
        <v>194733</v>
      </c>
      <c r="J247" s="255">
        <v>1144325</v>
      </c>
      <c r="K247" s="253">
        <f t="shared" si="54"/>
        <v>114.4325</v>
      </c>
      <c r="L247" s="253">
        <v>2379.4989999999998</v>
      </c>
      <c r="M247" s="253">
        <f t="shared" si="55"/>
        <v>2265.0664999999999</v>
      </c>
      <c r="N247" s="260">
        <f t="shared" si="56"/>
        <v>4.8091005711706547</v>
      </c>
      <c r="O247" s="262">
        <f t="shared" si="46"/>
        <v>5.876379452891909E-4</v>
      </c>
      <c r="P247" s="269">
        <v>0.65</v>
      </c>
      <c r="Q247" s="271">
        <v>6.6699999999999995E-2</v>
      </c>
      <c r="R247" s="272">
        <f t="shared" si="51"/>
        <v>0.35835</v>
      </c>
      <c r="W247" s="1"/>
      <c r="X247" s="1"/>
    </row>
    <row r="248" spans="1:24" s="3" customFormat="1" x14ac:dyDescent="0.25">
      <c r="A248" s="35">
        <v>4</v>
      </c>
      <c r="B248" s="11" t="s">
        <v>45</v>
      </c>
      <c r="C248" s="30">
        <v>408</v>
      </c>
      <c r="D248" s="40" t="s">
        <v>52</v>
      </c>
      <c r="E248" s="32">
        <v>6147</v>
      </c>
      <c r="F248" s="42">
        <f t="shared" si="44"/>
        <v>0.52093220338983048</v>
      </c>
      <c r="G248" s="32">
        <v>5792</v>
      </c>
      <c r="H248" s="42">
        <f t="shared" si="45"/>
        <v>0.49084745762711862</v>
      </c>
      <c r="I248" s="32">
        <f>G249+E248</f>
        <v>11800</v>
      </c>
      <c r="J248" s="255">
        <v>61569575</v>
      </c>
      <c r="K248" s="253">
        <f t="shared" si="54"/>
        <v>6156.9575000000004</v>
      </c>
      <c r="L248" s="253">
        <v>12950.873</v>
      </c>
      <c r="M248" s="253">
        <f t="shared" si="55"/>
        <v>6793.9154999999992</v>
      </c>
      <c r="N248" s="260">
        <f t="shared" si="56"/>
        <v>47.540868480449156</v>
      </c>
      <c r="O248" s="262">
        <f t="shared" si="46"/>
        <v>0.52177605932203397</v>
      </c>
      <c r="P248" s="269">
        <v>0.8</v>
      </c>
      <c r="Q248" s="271">
        <v>6.6699999999999995E-2</v>
      </c>
      <c r="R248" s="272">
        <f t="shared" si="51"/>
        <v>0.43335000000000001</v>
      </c>
      <c r="W248" s="1"/>
      <c r="X248" s="1"/>
    </row>
    <row r="249" spans="1:24" s="3" customFormat="1" x14ac:dyDescent="0.25">
      <c r="A249" s="35">
        <v>9</v>
      </c>
      <c r="B249" s="11" t="s">
        <v>115</v>
      </c>
      <c r="C249" s="30">
        <v>908</v>
      </c>
      <c r="D249" s="40" t="s">
        <v>122</v>
      </c>
      <c r="E249" s="32">
        <v>5570</v>
      </c>
      <c r="F249" s="42">
        <f t="shared" si="44"/>
        <v>0.4963022364786599</v>
      </c>
      <c r="G249" s="32">
        <v>5653</v>
      </c>
      <c r="H249" s="42">
        <f t="shared" si="45"/>
        <v>0.5036977635213401</v>
      </c>
      <c r="I249" s="32">
        <f t="shared" ref="I249:I263" si="57">G249+E249</f>
        <v>11223</v>
      </c>
      <c r="J249" s="255">
        <v>4878975</v>
      </c>
      <c r="K249" s="253">
        <f t="shared" si="54"/>
        <v>487.89749999999998</v>
      </c>
      <c r="L249" s="253">
        <v>1712.876</v>
      </c>
      <c r="M249" s="253">
        <f t="shared" si="55"/>
        <v>1224.9784999999999</v>
      </c>
      <c r="N249" s="260">
        <f t="shared" si="56"/>
        <v>28.484110933891305</v>
      </c>
      <c r="O249" s="262">
        <f t="shared" si="46"/>
        <v>4.3473001871157442E-2</v>
      </c>
      <c r="P249" s="269">
        <v>0.5</v>
      </c>
      <c r="Q249" s="271">
        <v>0</v>
      </c>
      <c r="R249" s="272">
        <f t="shared" si="51"/>
        <v>0.25</v>
      </c>
      <c r="W249" s="1"/>
      <c r="X249" s="1"/>
    </row>
    <row r="250" spans="1:24" s="3" customFormat="1" x14ac:dyDescent="0.25">
      <c r="A250" s="39">
        <v>16</v>
      </c>
      <c r="B250" s="11" t="s">
        <v>257</v>
      </c>
      <c r="C250" s="31">
        <v>1606</v>
      </c>
      <c r="D250" s="40" t="s">
        <v>263</v>
      </c>
      <c r="E250" s="32">
        <v>23317</v>
      </c>
      <c r="F250" s="42">
        <f t="shared" si="44"/>
        <v>0.5023916228561579</v>
      </c>
      <c r="G250" s="32">
        <v>23095</v>
      </c>
      <c r="H250" s="42">
        <f t="shared" si="45"/>
        <v>0.4976083771438421</v>
      </c>
      <c r="I250" s="32">
        <f t="shared" si="57"/>
        <v>46412</v>
      </c>
      <c r="J250" s="255">
        <v>45252700</v>
      </c>
      <c r="K250" s="253">
        <f t="shared" si="54"/>
        <v>4525.2700000000004</v>
      </c>
      <c r="L250" s="253">
        <v>21944.971000000001</v>
      </c>
      <c r="M250" s="253">
        <f t="shared" si="55"/>
        <v>17419.701000000001</v>
      </c>
      <c r="N250" s="260">
        <f t="shared" si="56"/>
        <v>20.62098874498399</v>
      </c>
      <c r="O250" s="262">
        <f t="shared" si="46"/>
        <v>9.7502154615185743E-2</v>
      </c>
      <c r="P250" s="269">
        <v>0.7</v>
      </c>
      <c r="Q250" s="271">
        <v>6.6699999999999995E-2</v>
      </c>
      <c r="R250" s="272">
        <f t="shared" si="51"/>
        <v>0.38334999999999997</v>
      </c>
      <c r="W250" s="1"/>
      <c r="X250" s="1"/>
    </row>
    <row r="251" spans="1:24" s="3" customFormat="1" x14ac:dyDescent="0.25">
      <c r="A251" s="39">
        <v>14</v>
      </c>
      <c r="B251" s="11" t="s">
        <v>226</v>
      </c>
      <c r="C251" s="31">
        <v>1415</v>
      </c>
      <c r="D251" s="40" t="s">
        <v>241</v>
      </c>
      <c r="E251" s="32">
        <v>40283</v>
      </c>
      <c r="F251" s="42">
        <f t="shared" si="44"/>
        <v>0.51876319991758102</v>
      </c>
      <c r="G251" s="32">
        <v>37369</v>
      </c>
      <c r="H251" s="42">
        <f t="shared" si="45"/>
        <v>0.48123680008241898</v>
      </c>
      <c r="I251" s="32">
        <f t="shared" si="57"/>
        <v>77652</v>
      </c>
      <c r="J251" s="255">
        <v>305027325</v>
      </c>
      <c r="K251" s="253">
        <f t="shared" si="54"/>
        <v>30502.732499999998</v>
      </c>
      <c r="L251" s="253">
        <v>83733.027000000002</v>
      </c>
      <c r="M251" s="253">
        <f t="shared" si="55"/>
        <v>53230.294500000004</v>
      </c>
      <c r="N251" s="260">
        <f t="shared" si="56"/>
        <v>36.428555843323331</v>
      </c>
      <c r="O251" s="262">
        <f t="shared" si="46"/>
        <v>0.39281322438572086</v>
      </c>
      <c r="P251" s="269">
        <v>0.5</v>
      </c>
      <c r="Q251" s="271">
        <v>0</v>
      </c>
      <c r="R251" s="272">
        <f t="shared" si="51"/>
        <v>0.25</v>
      </c>
      <c r="W251" s="1"/>
      <c r="X251" s="1"/>
    </row>
    <row r="252" spans="1:24" s="3" customFormat="1" x14ac:dyDescent="0.25">
      <c r="A252" s="39">
        <v>12</v>
      </c>
      <c r="B252" s="11" t="s">
        <v>169</v>
      </c>
      <c r="C252" s="31">
        <v>1219</v>
      </c>
      <c r="D252" s="40" t="s">
        <v>186</v>
      </c>
      <c r="E252" s="32">
        <v>31207</v>
      </c>
      <c r="F252" s="42">
        <f t="shared" si="44"/>
        <v>0.52061124735165076</v>
      </c>
      <c r="G252" s="32">
        <v>28736</v>
      </c>
      <c r="H252" s="42">
        <f t="shared" si="45"/>
        <v>0.47938875264834929</v>
      </c>
      <c r="I252" s="32">
        <f t="shared" si="57"/>
        <v>59943</v>
      </c>
      <c r="J252" s="255">
        <v>36948250</v>
      </c>
      <c r="K252" s="253">
        <f t="shared" si="54"/>
        <v>3694.8249999999998</v>
      </c>
      <c r="L252" s="253">
        <v>13923.328</v>
      </c>
      <c r="M252" s="253">
        <f t="shared" si="55"/>
        <v>10228.503000000001</v>
      </c>
      <c r="N252" s="260">
        <f t="shared" si="56"/>
        <v>26.536938582499818</v>
      </c>
      <c r="O252" s="262">
        <f t="shared" si="46"/>
        <v>6.1638973691673753E-2</v>
      </c>
      <c r="P252" s="269">
        <v>0.8</v>
      </c>
      <c r="Q252" s="271">
        <v>0.1333</v>
      </c>
      <c r="R252" s="272">
        <f t="shared" si="51"/>
        <v>0.46665000000000001</v>
      </c>
      <c r="W252" s="1"/>
      <c r="X252" s="1"/>
    </row>
    <row r="253" spans="1:24" s="3" customFormat="1" x14ac:dyDescent="0.25">
      <c r="A253" s="39">
        <v>10</v>
      </c>
      <c r="B253" s="11" t="s">
        <v>139</v>
      </c>
      <c r="C253" s="31">
        <v>1009</v>
      </c>
      <c r="D253" s="40" t="s">
        <v>148</v>
      </c>
      <c r="E253" s="32">
        <v>10310</v>
      </c>
      <c r="F253" s="42">
        <f t="shared" si="44"/>
        <v>0.47718226418587428</v>
      </c>
      <c r="G253" s="32">
        <v>11296</v>
      </c>
      <c r="H253" s="42">
        <f t="shared" si="45"/>
        <v>0.52281773581412572</v>
      </c>
      <c r="I253" s="32">
        <f t="shared" si="57"/>
        <v>21606</v>
      </c>
      <c r="J253" s="255">
        <v>0</v>
      </c>
      <c r="K253" s="253">
        <f t="shared" si="54"/>
        <v>0</v>
      </c>
      <c r="L253" s="253">
        <v>2611.5569999999998</v>
      </c>
      <c r="M253" s="253">
        <f t="shared" si="55"/>
        <v>2611.5569999999998</v>
      </c>
      <c r="N253" s="260">
        <f t="shared" si="56"/>
        <v>0</v>
      </c>
      <c r="O253" s="262">
        <f t="shared" si="46"/>
        <v>0</v>
      </c>
      <c r="P253" s="269">
        <v>0.8</v>
      </c>
      <c r="Q253" s="271">
        <v>0</v>
      </c>
      <c r="R253" s="272">
        <f t="shared" si="51"/>
        <v>0.4</v>
      </c>
      <c r="W253" s="1"/>
      <c r="X253" s="1"/>
    </row>
    <row r="254" spans="1:24" s="3" customFormat="1" x14ac:dyDescent="0.25">
      <c r="A254" s="35">
        <v>7</v>
      </c>
      <c r="B254" s="241" t="s">
        <v>88</v>
      </c>
      <c r="C254" s="30">
        <v>715</v>
      </c>
      <c r="D254" s="40" t="s">
        <v>102</v>
      </c>
      <c r="E254" s="32">
        <v>4168</v>
      </c>
      <c r="F254" s="42">
        <f t="shared" si="44"/>
        <v>0.5185369494899229</v>
      </c>
      <c r="G254" s="32">
        <v>3870</v>
      </c>
      <c r="H254" s="42">
        <f t="shared" si="45"/>
        <v>0.48146305051007715</v>
      </c>
      <c r="I254" s="32">
        <f t="shared" si="57"/>
        <v>8038</v>
      </c>
      <c r="J254" s="255">
        <v>617150</v>
      </c>
      <c r="K254" s="253">
        <f t="shared" si="54"/>
        <v>61.715000000000003</v>
      </c>
      <c r="L254" s="253">
        <v>613.51800000000003</v>
      </c>
      <c r="M254" s="253">
        <f t="shared" si="55"/>
        <v>551.803</v>
      </c>
      <c r="N254" s="260">
        <f t="shared" si="56"/>
        <v>10.059199567086866</v>
      </c>
      <c r="O254" s="262">
        <f t="shared" si="46"/>
        <v>7.6779049514804684E-3</v>
      </c>
      <c r="P254" s="269">
        <v>0.5</v>
      </c>
      <c r="Q254" s="271">
        <v>0</v>
      </c>
      <c r="R254" s="272">
        <f t="shared" si="51"/>
        <v>0.25</v>
      </c>
      <c r="W254" s="1"/>
      <c r="X254" s="1"/>
    </row>
    <row r="255" spans="1:24" s="3" customFormat="1" x14ac:dyDescent="0.25">
      <c r="A255" s="31">
        <v>1</v>
      </c>
      <c r="B255" s="274" t="s">
        <v>2</v>
      </c>
      <c r="C255" s="30">
        <v>107</v>
      </c>
      <c r="D255" s="19" t="s">
        <v>8</v>
      </c>
      <c r="E255" s="32">
        <v>42163</v>
      </c>
      <c r="F255" s="42">
        <f t="shared" si="44"/>
        <v>0.50773102767274392</v>
      </c>
      <c r="G255" s="32">
        <v>40879</v>
      </c>
      <c r="H255" s="42">
        <f t="shared" si="45"/>
        <v>0.49226897232725608</v>
      </c>
      <c r="I255" s="32">
        <f t="shared" si="57"/>
        <v>83042</v>
      </c>
      <c r="J255" s="255">
        <v>25543100</v>
      </c>
      <c r="K255" s="253">
        <f t="shared" si="54"/>
        <v>2554.31</v>
      </c>
      <c r="L255" s="253">
        <v>10682.924999999999</v>
      </c>
      <c r="M255" s="253">
        <f t="shared" si="55"/>
        <v>8128.6149999999998</v>
      </c>
      <c r="N255" s="260">
        <f t="shared" si="56"/>
        <v>23.91021185677144</v>
      </c>
      <c r="O255" s="262">
        <f t="shared" si="46"/>
        <v>3.0759254353218853E-2</v>
      </c>
      <c r="P255" s="269">
        <v>0.5</v>
      </c>
      <c r="Q255" s="271">
        <v>0</v>
      </c>
      <c r="R255" s="272">
        <f t="shared" si="51"/>
        <v>0.25</v>
      </c>
      <c r="W255" s="1"/>
      <c r="X255" s="1"/>
    </row>
    <row r="256" spans="1:24" s="3" customFormat="1" x14ac:dyDescent="0.25">
      <c r="A256" s="39">
        <v>16</v>
      </c>
      <c r="B256" s="11" t="s">
        <v>257</v>
      </c>
      <c r="C256" s="31">
        <v>1609</v>
      </c>
      <c r="D256" s="40" t="s">
        <v>266</v>
      </c>
      <c r="E256" s="32">
        <v>122625</v>
      </c>
      <c r="F256" s="42">
        <f t="shared" si="44"/>
        <v>0.49109127389376811</v>
      </c>
      <c r="G256" s="32">
        <v>127074</v>
      </c>
      <c r="H256" s="42">
        <f t="shared" si="45"/>
        <v>0.50890872610623195</v>
      </c>
      <c r="I256" s="32">
        <f t="shared" si="57"/>
        <v>249699</v>
      </c>
      <c r="J256" s="255">
        <v>284743500</v>
      </c>
      <c r="K256" s="253">
        <f t="shared" si="54"/>
        <v>28474.35</v>
      </c>
      <c r="L256" s="253">
        <v>131648.883</v>
      </c>
      <c r="M256" s="253">
        <f t="shared" si="55"/>
        <v>103174.533</v>
      </c>
      <c r="N256" s="260">
        <f t="shared" si="56"/>
        <v>21.629009947619533</v>
      </c>
      <c r="O256" s="262">
        <f t="shared" si="46"/>
        <v>0.11403469777612245</v>
      </c>
      <c r="P256" s="269">
        <v>0.8</v>
      </c>
      <c r="Q256" s="271">
        <v>0.4</v>
      </c>
      <c r="R256" s="272">
        <f t="shared" si="51"/>
        <v>0.60000000000000009</v>
      </c>
      <c r="W256" s="1"/>
      <c r="X256" s="1"/>
    </row>
    <row r="257" spans="1:24" s="3" customFormat="1" x14ac:dyDescent="0.25">
      <c r="A257" s="39">
        <v>14</v>
      </c>
      <c r="B257" s="11" t="s">
        <v>226</v>
      </c>
      <c r="C257" s="31">
        <v>1409</v>
      </c>
      <c r="D257" s="40" t="s">
        <v>235</v>
      </c>
      <c r="E257" s="32">
        <v>15189</v>
      </c>
      <c r="F257" s="42">
        <f t="shared" si="44"/>
        <v>0.47831837505904584</v>
      </c>
      <c r="G257" s="32">
        <v>16566</v>
      </c>
      <c r="H257" s="42">
        <f t="shared" si="45"/>
        <v>0.52168162494095416</v>
      </c>
      <c r="I257" s="32">
        <f t="shared" si="57"/>
        <v>31755</v>
      </c>
      <c r="J257" s="255">
        <v>74525225</v>
      </c>
      <c r="K257" s="253">
        <f t="shared" si="54"/>
        <v>7452.5225</v>
      </c>
      <c r="L257" s="253">
        <v>29494.201000000001</v>
      </c>
      <c r="M257" s="253">
        <f t="shared" si="55"/>
        <v>22041.678500000002</v>
      </c>
      <c r="N257" s="260">
        <f t="shared" si="56"/>
        <v>25.267755176687103</v>
      </c>
      <c r="O257" s="262">
        <f t="shared" si="46"/>
        <v>0.23468815934498505</v>
      </c>
      <c r="P257" s="269">
        <v>0</v>
      </c>
      <c r="Q257" s="271">
        <v>0</v>
      </c>
      <c r="R257" s="272" t="s">
        <v>1493</v>
      </c>
      <c r="W257" s="1"/>
      <c r="X257" s="1"/>
    </row>
    <row r="258" spans="1:24" s="3" customFormat="1" x14ac:dyDescent="0.25">
      <c r="A258" s="35">
        <v>7</v>
      </c>
      <c r="B258" s="241" t="s">
        <v>88</v>
      </c>
      <c r="C258" s="30">
        <v>718</v>
      </c>
      <c r="D258" s="40" t="s">
        <v>105</v>
      </c>
      <c r="E258" s="32">
        <v>6041</v>
      </c>
      <c r="F258" s="42">
        <f t="shared" si="44"/>
        <v>0.50132780082987549</v>
      </c>
      <c r="G258" s="32">
        <v>6009</v>
      </c>
      <c r="H258" s="42">
        <f t="shared" si="45"/>
        <v>0.49867219917012451</v>
      </c>
      <c r="I258" s="32">
        <f t="shared" si="57"/>
        <v>12050</v>
      </c>
      <c r="J258" s="255">
        <v>32005800</v>
      </c>
      <c r="K258" s="253">
        <f t="shared" si="54"/>
        <v>3200.58</v>
      </c>
      <c r="L258" s="253">
        <v>5066.1819999999998</v>
      </c>
      <c r="M258" s="253">
        <f t="shared" si="55"/>
        <v>1865.6019999999999</v>
      </c>
      <c r="N258" s="260">
        <f t="shared" si="56"/>
        <v>63.175385329622983</v>
      </c>
      <c r="O258" s="262">
        <f t="shared" si="46"/>
        <v>0.26560829875518671</v>
      </c>
      <c r="P258" s="269">
        <v>0.65</v>
      </c>
      <c r="Q258" s="271">
        <v>0.12</v>
      </c>
      <c r="R258" s="272">
        <f t="shared" ref="R258:R275" si="58">(Q258+P258)/2</f>
        <v>0.38500000000000001</v>
      </c>
      <c r="W258" s="1"/>
      <c r="X258" s="1"/>
    </row>
    <row r="259" spans="1:24" s="3" customFormat="1" x14ac:dyDescent="0.25">
      <c r="A259" s="39">
        <v>13</v>
      </c>
      <c r="B259" s="11" t="s">
        <v>196</v>
      </c>
      <c r="C259" s="31">
        <v>1306</v>
      </c>
      <c r="D259" s="40" t="s">
        <v>201</v>
      </c>
      <c r="E259" s="32">
        <v>18145</v>
      </c>
      <c r="F259" s="42">
        <f t="shared" si="44"/>
        <v>0.50049649693826892</v>
      </c>
      <c r="G259" s="32">
        <v>18109</v>
      </c>
      <c r="H259" s="42">
        <f t="shared" si="45"/>
        <v>0.49950350306173114</v>
      </c>
      <c r="I259" s="32">
        <f t="shared" si="57"/>
        <v>36254</v>
      </c>
      <c r="J259" s="255">
        <v>27345450</v>
      </c>
      <c r="K259" s="253">
        <f t="shared" si="54"/>
        <v>2734.5450000000001</v>
      </c>
      <c r="L259" s="253">
        <v>7580.8540000000003</v>
      </c>
      <c r="M259" s="253">
        <f t="shared" si="55"/>
        <v>4846.3090000000002</v>
      </c>
      <c r="N259" s="260">
        <f t="shared" si="56"/>
        <v>36.071727538876225</v>
      </c>
      <c r="O259" s="262">
        <f t="shared" si="46"/>
        <v>7.5427401114359791E-2</v>
      </c>
      <c r="P259" s="269">
        <v>0.65</v>
      </c>
      <c r="Q259" s="271">
        <v>0.2</v>
      </c>
      <c r="R259" s="272">
        <f t="shared" si="58"/>
        <v>0.42500000000000004</v>
      </c>
      <c r="W259" s="1"/>
      <c r="X259" s="1"/>
    </row>
    <row r="260" spans="1:24" s="3" customFormat="1" x14ac:dyDescent="0.25">
      <c r="A260" s="39">
        <v>21</v>
      </c>
      <c r="B260" s="11" t="s">
        <v>313</v>
      </c>
      <c r="C260" s="31">
        <v>2102</v>
      </c>
      <c r="D260" s="40" t="s">
        <v>314</v>
      </c>
      <c r="E260" s="32">
        <v>33558</v>
      </c>
      <c r="F260" s="42">
        <f t="shared" si="44"/>
        <v>0.49451812555260832</v>
      </c>
      <c r="G260" s="32">
        <v>34302</v>
      </c>
      <c r="H260" s="42">
        <f t="shared" si="45"/>
        <v>0.50548187444739168</v>
      </c>
      <c r="I260" s="32">
        <f t="shared" si="57"/>
        <v>67860</v>
      </c>
      <c r="J260" s="255">
        <v>44970650</v>
      </c>
      <c r="K260" s="253">
        <f t="shared" si="54"/>
        <v>4497.0649999999996</v>
      </c>
      <c r="L260" s="253">
        <v>53181.517999999996</v>
      </c>
      <c r="M260" s="253">
        <f t="shared" si="55"/>
        <v>48684.452999999994</v>
      </c>
      <c r="N260" s="260">
        <f t="shared" si="56"/>
        <v>8.4560673879222463</v>
      </c>
      <c r="O260" s="262">
        <f t="shared" si="46"/>
        <v>6.6269746536987917E-2</v>
      </c>
      <c r="P260" s="269">
        <v>0.65</v>
      </c>
      <c r="Q260" s="271">
        <v>0</v>
      </c>
      <c r="R260" s="272">
        <f t="shared" si="58"/>
        <v>0.32500000000000001</v>
      </c>
      <c r="W260" s="1"/>
      <c r="X260" s="1"/>
    </row>
    <row r="261" spans="1:24" s="3" customFormat="1" x14ac:dyDescent="0.25">
      <c r="A261" s="31">
        <v>1</v>
      </c>
      <c r="B261" s="274" t="s">
        <v>2</v>
      </c>
      <c r="C261" s="30">
        <v>109</v>
      </c>
      <c r="D261" s="19" t="s">
        <v>10</v>
      </c>
      <c r="E261" s="32">
        <v>22674</v>
      </c>
      <c r="F261" s="42">
        <f t="shared" si="44"/>
        <v>0.50062926409220376</v>
      </c>
      <c r="G261" s="32">
        <v>22617</v>
      </c>
      <c r="H261" s="42">
        <f t="shared" si="45"/>
        <v>0.49937073590779624</v>
      </c>
      <c r="I261" s="32">
        <f t="shared" si="57"/>
        <v>45291</v>
      </c>
      <c r="J261" s="255">
        <v>7364650</v>
      </c>
      <c r="K261" s="253">
        <f t="shared" si="54"/>
        <v>736.46500000000003</v>
      </c>
      <c r="L261" s="253">
        <v>2888.0720000000001</v>
      </c>
      <c r="M261" s="253">
        <f t="shared" si="55"/>
        <v>2151.607</v>
      </c>
      <c r="N261" s="260">
        <f t="shared" si="56"/>
        <v>25.500229911165647</v>
      </c>
      <c r="O261" s="262">
        <f t="shared" si="46"/>
        <v>1.6260736128590671E-2</v>
      </c>
      <c r="P261" s="269">
        <v>0.3</v>
      </c>
      <c r="Q261" s="271">
        <v>0</v>
      </c>
      <c r="R261" s="272">
        <f t="shared" si="58"/>
        <v>0.15</v>
      </c>
      <c r="W261" s="1"/>
      <c r="X261" s="1"/>
    </row>
    <row r="262" spans="1:24" s="3" customFormat="1" x14ac:dyDescent="0.25">
      <c r="A262" s="39">
        <v>12</v>
      </c>
      <c r="B262" s="11" t="s">
        <v>169</v>
      </c>
      <c r="C262" s="31">
        <v>1202</v>
      </c>
      <c r="D262" s="40" t="s">
        <v>10</v>
      </c>
      <c r="E262" s="32">
        <v>31171</v>
      </c>
      <c r="F262" s="42">
        <f t="shared" ref="F262:F325" si="59">E262/I262</f>
        <v>0.42371475953565507</v>
      </c>
      <c r="G262" s="32">
        <v>42395</v>
      </c>
      <c r="H262" s="42">
        <f t="shared" ref="H262:H325" si="60">G262/I262</f>
        <v>0.57628524046434493</v>
      </c>
      <c r="I262" s="32">
        <f t="shared" si="57"/>
        <v>73566</v>
      </c>
      <c r="J262" s="255">
        <v>34734350</v>
      </c>
      <c r="K262" s="253">
        <f t="shared" si="54"/>
        <v>3473.4349999999999</v>
      </c>
      <c r="L262" s="253">
        <v>7737.1049999999996</v>
      </c>
      <c r="M262" s="253">
        <f t="shared" si="55"/>
        <v>4263.67</v>
      </c>
      <c r="N262" s="260">
        <f t="shared" si="56"/>
        <v>44.893212642196275</v>
      </c>
      <c r="O262" s="262">
        <f t="shared" ref="O262:O325" si="61">K262/I262</f>
        <v>4.7215221705679253E-2</v>
      </c>
      <c r="P262" s="269">
        <v>0.3</v>
      </c>
      <c r="Q262" s="271">
        <v>0</v>
      </c>
      <c r="R262" s="272">
        <f t="shared" si="58"/>
        <v>0.15</v>
      </c>
      <c r="W262" s="1"/>
      <c r="X262" s="1"/>
    </row>
    <row r="263" spans="1:24" s="3" customFormat="1" x14ac:dyDescent="0.25">
      <c r="A263" s="39">
        <v>13</v>
      </c>
      <c r="B263" s="11" t="s">
        <v>196</v>
      </c>
      <c r="C263" s="31">
        <v>1308</v>
      </c>
      <c r="D263" s="40" t="s">
        <v>203</v>
      </c>
      <c r="E263" s="32">
        <v>25478</v>
      </c>
      <c r="F263" s="42">
        <f t="shared" si="59"/>
        <v>0.45922027360718082</v>
      </c>
      <c r="G263" s="32">
        <v>30003</v>
      </c>
      <c r="H263" s="42">
        <f t="shared" si="60"/>
        <v>0.54077972639281913</v>
      </c>
      <c r="I263" s="32">
        <f t="shared" si="57"/>
        <v>55481</v>
      </c>
      <c r="J263" s="255">
        <v>72264900</v>
      </c>
      <c r="K263" s="253">
        <f t="shared" si="54"/>
        <v>7226.49</v>
      </c>
      <c r="L263" s="253">
        <v>12721.32</v>
      </c>
      <c r="M263" s="253">
        <f t="shared" si="55"/>
        <v>5494.83</v>
      </c>
      <c r="N263" s="260">
        <f t="shared" si="56"/>
        <v>56.806133325786945</v>
      </c>
      <c r="O263" s="262">
        <f t="shared" si="61"/>
        <v>0.13025161767091437</v>
      </c>
      <c r="P263" s="269">
        <v>0.5</v>
      </c>
      <c r="Q263" s="271">
        <v>0</v>
      </c>
      <c r="R263" s="272">
        <f t="shared" si="58"/>
        <v>0.25</v>
      </c>
      <c r="W263" s="1"/>
      <c r="X263" s="1"/>
    </row>
    <row r="264" spans="1:24" s="3" customFormat="1" x14ac:dyDescent="0.25">
      <c r="A264" s="35">
        <v>4</v>
      </c>
      <c r="B264" s="11" t="s">
        <v>45</v>
      </c>
      <c r="C264" s="30">
        <v>412</v>
      </c>
      <c r="D264" s="40" t="s">
        <v>56</v>
      </c>
      <c r="E264" s="32">
        <v>18551</v>
      </c>
      <c r="F264" s="42">
        <f t="shared" si="59"/>
        <v>0.73225704586721407</v>
      </c>
      <c r="G264" s="32">
        <v>16757</v>
      </c>
      <c r="H264" s="42">
        <f t="shared" si="60"/>
        <v>0.66144311991789695</v>
      </c>
      <c r="I264" s="32">
        <f>G265+E264</f>
        <v>25334</v>
      </c>
      <c r="J264" s="255">
        <v>85624125</v>
      </c>
      <c r="K264" s="253">
        <f t="shared" si="54"/>
        <v>8562.4125000000004</v>
      </c>
      <c r="L264" s="253">
        <v>20547.541000000001</v>
      </c>
      <c r="M264" s="253">
        <f t="shared" si="55"/>
        <v>11985.128500000001</v>
      </c>
      <c r="N264" s="260">
        <f t="shared" si="56"/>
        <v>41.671227228601218</v>
      </c>
      <c r="O264" s="262">
        <f t="shared" si="61"/>
        <v>0.33798107286650353</v>
      </c>
      <c r="P264" s="269">
        <v>0.8</v>
      </c>
      <c r="Q264" s="271">
        <v>6.6699999999999995E-2</v>
      </c>
      <c r="R264" s="272">
        <f t="shared" si="58"/>
        <v>0.43335000000000001</v>
      </c>
      <c r="W264" s="1"/>
      <c r="X264" s="1"/>
    </row>
    <row r="265" spans="1:24" s="3" customFormat="1" x14ac:dyDescent="0.25">
      <c r="A265" s="39">
        <v>13</v>
      </c>
      <c r="B265" s="11" t="s">
        <v>196</v>
      </c>
      <c r="C265" s="31">
        <v>1314</v>
      </c>
      <c r="D265" s="40" t="s">
        <v>207</v>
      </c>
      <c r="E265" s="32">
        <v>5456</v>
      </c>
      <c r="F265" s="42">
        <f t="shared" si="59"/>
        <v>0.44578805457962251</v>
      </c>
      <c r="G265" s="32">
        <v>6783</v>
      </c>
      <c r="H265" s="42">
        <f t="shared" si="60"/>
        <v>0.55421194542037744</v>
      </c>
      <c r="I265" s="32">
        <f t="shared" ref="I265:I277" si="62">G265+E265</f>
        <v>12239</v>
      </c>
      <c r="J265" s="255">
        <v>10877375</v>
      </c>
      <c r="K265" s="253">
        <f t="shared" si="54"/>
        <v>1087.7375</v>
      </c>
      <c r="L265" s="253">
        <v>5122.9579999999996</v>
      </c>
      <c r="M265" s="253">
        <f t="shared" si="55"/>
        <v>4035.2204999999994</v>
      </c>
      <c r="N265" s="260">
        <f t="shared" si="56"/>
        <v>21.232606240379095</v>
      </c>
      <c r="O265" s="262">
        <f t="shared" si="61"/>
        <v>8.887470381567121E-2</v>
      </c>
      <c r="P265" s="269">
        <v>0.5</v>
      </c>
      <c r="Q265" s="271">
        <v>0.2</v>
      </c>
      <c r="R265" s="272">
        <f t="shared" si="58"/>
        <v>0.35</v>
      </c>
      <c r="W265" s="1"/>
      <c r="X265" s="1"/>
    </row>
    <row r="266" spans="1:24" s="3" customFormat="1" x14ac:dyDescent="0.25">
      <c r="A266" s="35">
        <v>6</v>
      </c>
      <c r="B266" s="11" t="s">
        <v>73</v>
      </c>
      <c r="C266" s="30">
        <v>605</v>
      </c>
      <c r="D266" s="40" t="s">
        <v>78</v>
      </c>
      <c r="E266" s="32">
        <v>7354</v>
      </c>
      <c r="F266" s="42">
        <f t="shared" si="59"/>
        <v>0.48824857256672421</v>
      </c>
      <c r="G266" s="32">
        <v>7708</v>
      </c>
      <c r="H266" s="42">
        <f t="shared" si="60"/>
        <v>0.51175142743327584</v>
      </c>
      <c r="I266" s="32">
        <f t="shared" si="62"/>
        <v>15062</v>
      </c>
      <c r="J266" s="255">
        <v>3746200</v>
      </c>
      <c r="K266" s="253">
        <f t="shared" si="54"/>
        <v>374.62</v>
      </c>
      <c r="L266" s="253">
        <v>8523.2790000000005</v>
      </c>
      <c r="M266" s="253">
        <f t="shared" si="55"/>
        <v>8148.6590000000006</v>
      </c>
      <c r="N266" s="260">
        <f t="shared" si="56"/>
        <v>4.3952568019889995</v>
      </c>
      <c r="O266" s="262">
        <f t="shared" si="61"/>
        <v>2.4871862966405523E-2</v>
      </c>
      <c r="P266" s="269">
        <v>0.8</v>
      </c>
      <c r="Q266" s="271">
        <v>0.1333</v>
      </c>
      <c r="R266" s="272">
        <f t="shared" si="58"/>
        <v>0.46665000000000001</v>
      </c>
      <c r="W266" s="1"/>
      <c r="X266" s="1"/>
    </row>
    <row r="267" spans="1:24" s="3" customFormat="1" x14ac:dyDescent="0.25">
      <c r="A267" s="39">
        <v>13</v>
      </c>
      <c r="B267" s="11" t="s">
        <v>196</v>
      </c>
      <c r="C267" s="31">
        <v>1328</v>
      </c>
      <c r="D267" s="40" t="s">
        <v>221</v>
      </c>
      <c r="E267" s="32">
        <v>4320</v>
      </c>
      <c r="F267" s="42">
        <f t="shared" si="59"/>
        <v>0.46531667384747954</v>
      </c>
      <c r="G267" s="32">
        <v>4964</v>
      </c>
      <c r="H267" s="42">
        <f t="shared" si="60"/>
        <v>0.53468332615252046</v>
      </c>
      <c r="I267" s="32">
        <f t="shared" si="62"/>
        <v>9284</v>
      </c>
      <c r="J267" s="255">
        <v>21645325</v>
      </c>
      <c r="K267" s="253">
        <f t="shared" si="54"/>
        <v>2164.5324999999998</v>
      </c>
      <c r="L267" s="253">
        <v>3621.6729999999998</v>
      </c>
      <c r="M267" s="253">
        <f t="shared" si="55"/>
        <v>1457.1405</v>
      </c>
      <c r="N267" s="260">
        <f t="shared" si="56"/>
        <v>59.766094288468338</v>
      </c>
      <c r="O267" s="262">
        <f t="shared" si="61"/>
        <v>0.23314654243860403</v>
      </c>
      <c r="P267" s="269">
        <v>0.65</v>
      </c>
      <c r="Q267" s="271">
        <v>0</v>
      </c>
      <c r="R267" s="272">
        <f t="shared" si="58"/>
        <v>0.32500000000000001</v>
      </c>
      <c r="W267" s="1"/>
      <c r="X267" s="1"/>
    </row>
    <row r="268" spans="1:24" s="3" customFormat="1" x14ac:dyDescent="0.25">
      <c r="A268" s="39">
        <v>12</v>
      </c>
      <c r="B268" s="11" t="s">
        <v>169</v>
      </c>
      <c r="C268" s="31">
        <v>1211</v>
      </c>
      <c r="D268" s="40" t="s">
        <v>178</v>
      </c>
      <c r="E268" s="32">
        <v>7585</v>
      </c>
      <c r="F268" s="42">
        <f t="shared" si="59"/>
        <v>0.45313340103948863</v>
      </c>
      <c r="G268" s="32">
        <v>9154</v>
      </c>
      <c r="H268" s="42">
        <f t="shared" si="60"/>
        <v>0.54686659896051137</v>
      </c>
      <c r="I268" s="32">
        <f t="shared" si="62"/>
        <v>16739</v>
      </c>
      <c r="J268" s="255">
        <v>11333350</v>
      </c>
      <c r="K268" s="253">
        <f t="shared" si="54"/>
        <v>1133.335</v>
      </c>
      <c r="L268" s="253">
        <v>4520.1790000000001</v>
      </c>
      <c r="M268" s="253">
        <f t="shared" si="55"/>
        <v>3386.8440000000001</v>
      </c>
      <c r="N268" s="260">
        <f t="shared" si="56"/>
        <v>25.072790258969832</v>
      </c>
      <c r="O268" s="262">
        <f t="shared" si="61"/>
        <v>6.7706254853933931E-2</v>
      </c>
      <c r="P268" s="269">
        <v>0.65</v>
      </c>
      <c r="Q268" s="271">
        <v>0</v>
      </c>
      <c r="R268" s="272">
        <f t="shared" si="58"/>
        <v>0.32500000000000001</v>
      </c>
      <c r="W268" s="1"/>
      <c r="X268" s="1"/>
    </row>
    <row r="269" spans="1:24" s="3" customFormat="1" x14ac:dyDescent="0.25">
      <c r="A269" s="31">
        <v>1</v>
      </c>
      <c r="B269" s="274" t="s">
        <v>2</v>
      </c>
      <c r="C269" s="30">
        <v>111</v>
      </c>
      <c r="D269" s="19" t="s">
        <v>12</v>
      </c>
      <c r="E269" s="32">
        <v>15471</v>
      </c>
      <c r="F269" s="42">
        <f t="shared" si="59"/>
        <v>0.47586970563809172</v>
      </c>
      <c r="G269" s="32">
        <v>17040</v>
      </c>
      <c r="H269" s="42">
        <f t="shared" si="60"/>
        <v>0.52413029436190828</v>
      </c>
      <c r="I269" s="32">
        <f t="shared" si="62"/>
        <v>32511</v>
      </c>
      <c r="J269" s="255">
        <v>24791900</v>
      </c>
      <c r="K269" s="253">
        <f t="shared" si="54"/>
        <v>2479.19</v>
      </c>
      <c r="L269" s="253">
        <v>12498.075999999999</v>
      </c>
      <c r="M269" s="253">
        <f t="shared" si="55"/>
        <v>10018.885999999999</v>
      </c>
      <c r="N269" s="260">
        <f t="shared" si="56"/>
        <v>19.836573245353925</v>
      </c>
      <c r="O269" s="262">
        <f t="shared" si="61"/>
        <v>7.6256959183045744E-2</v>
      </c>
      <c r="P269" s="269">
        <v>1</v>
      </c>
      <c r="Q269" s="271">
        <v>0.1333</v>
      </c>
      <c r="R269" s="272">
        <f t="shared" si="58"/>
        <v>0.56664999999999999</v>
      </c>
      <c r="W269" s="1"/>
      <c r="X269" s="1"/>
    </row>
    <row r="270" spans="1:24" s="3" customFormat="1" x14ac:dyDescent="0.25">
      <c r="A270" s="39">
        <v>11</v>
      </c>
      <c r="B270" s="11" t="s">
        <v>160</v>
      </c>
      <c r="C270" s="31">
        <v>1102</v>
      </c>
      <c r="D270" s="40" t="s">
        <v>161</v>
      </c>
      <c r="E270" s="32">
        <v>15462</v>
      </c>
      <c r="F270" s="42">
        <f t="shared" si="59"/>
        <v>0.49519600307455802</v>
      </c>
      <c r="G270" s="32">
        <v>15762</v>
      </c>
      <c r="H270" s="42">
        <f t="shared" si="60"/>
        <v>0.50480399692544198</v>
      </c>
      <c r="I270" s="32">
        <f t="shared" si="62"/>
        <v>31224</v>
      </c>
      <c r="J270" s="255">
        <v>4258850</v>
      </c>
      <c r="K270" s="253">
        <f t="shared" si="54"/>
        <v>425.88499999999999</v>
      </c>
      <c r="L270" s="253">
        <v>1771.576</v>
      </c>
      <c r="M270" s="253">
        <f t="shared" si="55"/>
        <v>1345.691</v>
      </c>
      <c r="N270" s="260">
        <f t="shared" si="56"/>
        <v>24.039894421690065</v>
      </c>
      <c r="O270" s="262">
        <f t="shared" si="61"/>
        <v>1.3639668203945682E-2</v>
      </c>
      <c r="P270" s="269">
        <v>0.65</v>
      </c>
      <c r="Q270" s="271">
        <v>0.1333</v>
      </c>
      <c r="R270" s="272">
        <f t="shared" si="58"/>
        <v>0.39165</v>
      </c>
      <c r="W270" s="1"/>
      <c r="X270" s="1"/>
    </row>
    <row r="271" spans="1:24" s="3" customFormat="1" x14ac:dyDescent="0.25">
      <c r="A271" s="39">
        <v>13</v>
      </c>
      <c r="B271" s="11" t="s">
        <v>196</v>
      </c>
      <c r="C271" s="31">
        <v>1325</v>
      </c>
      <c r="D271" s="40" t="s">
        <v>218</v>
      </c>
      <c r="E271" s="32">
        <v>13846</v>
      </c>
      <c r="F271" s="42">
        <f t="shared" si="59"/>
        <v>0.51445344430407969</v>
      </c>
      <c r="G271" s="32">
        <v>13068</v>
      </c>
      <c r="H271" s="42">
        <f t="shared" si="60"/>
        <v>0.48554655569592031</v>
      </c>
      <c r="I271" s="32">
        <f t="shared" si="62"/>
        <v>26914</v>
      </c>
      <c r="J271" s="255">
        <v>21150625</v>
      </c>
      <c r="K271" s="253">
        <f t="shared" si="54"/>
        <v>2115.0625</v>
      </c>
      <c r="L271" s="253">
        <v>17071.546999999999</v>
      </c>
      <c r="M271" s="253">
        <f t="shared" si="55"/>
        <v>14956.484499999999</v>
      </c>
      <c r="N271" s="260">
        <f t="shared" si="56"/>
        <v>12.38940149946575</v>
      </c>
      <c r="O271" s="262">
        <f t="shared" si="61"/>
        <v>7.8585958980456269E-2</v>
      </c>
      <c r="P271" s="269">
        <v>0.5</v>
      </c>
      <c r="Q271" s="271">
        <v>0</v>
      </c>
      <c r="R271" s="272">
        <f t="shared" si="58"/>
        <v>0.25</v>
      </c>
      <c r="W271" s="1"/>
      <c r="X271" s="1"/>
    </row>
    <row r="272" spans="1:24" s="3" customFormat="1" x14ac:dyDescent="0.25">
      <c r="A272" s="39">
        <v>13</v>
      </c>
      <c r="B272" s="11" t="s">
        <v>196</v>
      </c>
      <c r="C272" s="31">
        <v>1320</v>
      </c>
      <c r="D272" s="40" t="s">
        <v>213</v>
      </c>
      <c r="E272" s="32">
        <v>15566</v>
      </c>
      <c r="F272" s="42">
        <f t="shared" si="59"/>
        <v>0.48619440279860071</v>
      </c>
      <c r="G272" s="32">
        <v>16450</v>
      </c>
      <c r="H272" s="42">
        <f t="shared" si="60"/>
        <v>0.51380559720139929</v>
      </c>
      <c r="I272" s="32">
        <f t="shared" si="62"/>
        <v>32016</v>
      </c>
      <c r="J272" s="255">
        <v>64810200</v>
      </c>
      <c r="K272" s="253">
        <f t="shared" si="54"/>
        <v>6481.02</v>
      </c>
      <c r="L272" s="253">
        <v>12814.495999999999</v>
      </c>
      <c r="M272" s="253">
        <f t="shared" si="55"/>
        <v>6333.4759999999987</v>
      </c>
      <c r="N272" s="260">
        <f t="shared" si="56"/>
        <v>50.575691779060215</v>
      </c>
      <c r="O272" s="262">
        <f t="shared" si="61"/>
        <v>0.20243065967016494</v>
      </c>
      <c r="P272" s="269">
        <v>0.3</v>
      </c>
      <c r="Q272" s="271">
        <v>0.2</v>
      </c>
      <c r="R272" s="272">
        <f t="shared" si="58"/>
        <v>0.25</v>
      </c>
      <c r="W272" s="1"/>
      <c r="X272" s="1"/>
    </row>
    <row r="273" spans="1:24" s="3" customFormat="1" x14ac:dyDescent="0.25">
      <c r="A273" s="35">
        <v>5</v>
      </c>
      <c r="B273" s="11" t="s">
        <v>61</v>
      </c>
      <c r="C273" s="30">
        <v>512</v>
      </c>
      <c r="D273" s="40" t="s">
        <v>71</v>
      </c>
      <c r="E273" s="32">
        <v>9218</v>
      </c>
      <c r="F273" s="42">
        <f t="shared" si="59"/>
        <v>0.4980279863850019</v>
      </c>
      <c r="G273" s="32">
        <v>9291</v>
      </c>
      <c r="H273" s="42">
        <f t="shared" si="60"/>
        <v>0.5019720136149981</v>
      </c>
      <c r="I273" s="32">
        <f t="shared" si="62"/>
        <v>18509</v>
      </c>
      <c r="J273" s="255">
        <v>51701950</v>
      </c>
      <c r="K273" s="253">
        <f t="shared" si="54"/>
        <v>5170.1949999999997</v>
      </c>
      <c r="L273" s="253">
        <v>15014.545</v>
      </c>
      <c r="M273" s="253">
        <f t="shared" si="55"/>
        <v>9844.35</v>
      </c>
      <c r="N273" s="260">
        <f t="shared" si="56"/>
        <v>34.434576605551484</v>
      </c>
      <c r="O273" s="262">
        <f t="shared" si="61"/>
        <v>0.2793341077313739</v>
      </c>
      <c r="P273" s="269">
        <v>0.65</v>
      </c>
      <c r="Q273" s="271">
        <v>0</v>
      </c>
      <c r="R273" s="272">
        <f t="shared" si="58"/>
        <v>0.32500000000000001</v>
      </c>
      <c r="W273" s="1"/>
      <c r="X273" s="1"/>
    </row>
    <row r="274" spans="1:24" s="3" customFormat="1" x14ac:dyDescent="0.25">
      <c r="A274" s="35">
        <v>2</v>
      </c>
      <c r="B274" s="241" t="s">
        <v>19</v>
      </c>
      <c r="C274" s="30">
        <v>207</v>
      </c>
      <c r="D274" s="40" t="s">
        <v>26</v>
      </c>
      <c r="E274" s="32">
        <v>19475</v>
      </c>
      <c r="F274" s="42">
        <f t="shared" si="59"/>
        <v>0.47222424286510994</v>
      </c>
      <c r="G274" s="32">
        <v>21766</v>
      </c>
      <c r="H274" s="42">
        <f t="shared" si="60"/>
        <v>0.52777575713489</v>
      </c>
      <c r="I274" s="32">
        <f t="shared" si="62"/>
        <v>41241</v>
      </c>
      <c r="J274" s="255">
        <v>4252100</v>
      </c>
      <c r="K274" s="253">
        <f t="shared" si="54"/>
        <v>425.21</v>
      </c>
      <c r="L274" s="253">
        <v>27440.018</v>
      </c>
      <c r="M274" s="253">
        <f t="shared" si="55"/>
        <v>27014.808000000001</v>
      </c>
      <c r="N274" s="260">
        <f t="shared" si="56"/>
        <v>1.5495981088642143</v>
      </c>
      <c r="O274" s="262">
        <f t="shared" si="61"/>
        <v>1.0310370747557042E-2</v>
      </c>
      <c r="P274" s="269">
        <v>0.85</v>
      </c>
      <c r="Q274" s="271">
        <v>0</v>
      </c>
      <c r="R274" s="272">
        <f t="shared" si="58"/>
        <v>0.42499999999999999</v>
      </c>
      <c r="W274" s="1"/>
      <c r="X274" s="1"/>
    </row>
    <row r="275" spans="1:24" s="3" customFormat="1" x14ac:dyDescent="0.25">
      <c r="A275" s="35">
        <v>2</v>
      </c>
      <c r="B275" s="241" t="s">
        <v>19</v>
      </c>
      <c r="C275" s="30">
        <v>206</v>
      </c>
      <c r="D275" s="40" t="s">
        <v>25</v>
      </c>
      <c r="E275" s="32">
        <v>5922</v>
      </c>
      <c r="F275" s="42">
        <f t="shared" si="59"/>
        <v>0.4774651294041764</v>
      </c>
      <c r="G275" s="32">
        <v>6481</v>
      </c>
      <c r="H275" s="42">
        <f t="shared" si="60"/>
        <v>0.5225348705958236</v>
      </c>
      <c r="I275" s="32">
        <f t="shared" si="62"/>
        <v>12403</v>
      </c>
      <c r="J275" s="255">
        <v>8694200</v>
      </c>
      <c r="K275" s="253">
        <f t="shared" si="54"/>
        <v>869.42</v>
      </c>
      <c r="L275" s="253">
        <v>14418.291999999999</v>
      </c>
      <c r="M275" s="253">
        <f t="shared" si="55"/>
        <v>13548.871999999999</v>
      </c>
      <c r="N275" s="260">
        <f t="shared" si="56"/>
        <v>6.0299791403863932</v>
      </c>
      <c r="O275" s="262">
        <f t="shared" si="61"/>
        <v>7.0097557042650971E-2</v>
      </c>
      <c r="P275" s="269">
        <v>0.65</v>
      </c>
      <c r="Q275" s="271">
        <v>6.6699999999999995E-2</v>
      </c>
      <c r="R275" s="272">
        <f t="shared" si="58"/>
        <v>0.35835</v>
      </c>
      <c r="W275" s="1"/>
      <c r="X275" s="1"/>
    </row>
    <row r="276" spans="1:24" s="3" customFormat="1" x14ac:dyDescent="0.25">
      <c r="A276" s="39">
        <v>17</v>
      </c>
      <c r="B276" s="11" t="s">
        <v>275</v>
      </c>
      <c r="C276" s="31">
        <v>1707</v>
      </c>
      <c r="D276" s="40" t="s">
        <v>280</v>
      </c>
      <c r="E276" s="32">
        <v>20862</v>
      </c>
      <c r="F276" s="42">
        <f t="shared" si="59"/>
        <v>0.53333674199815928</v>
      </c>
      <c r="G276" s="32">
        <v>18254</v>
      </c>
      <c r="H276" s="42">
        <f t="shared" si="60"/>
        <v>0.46666325800184066</v>
      </c>
      <c r="I276" s="32">
        <f t="shared" si="62"/>
        <v>39116</v>
      </c>
      <c r="J276" s="255">
        <v>265589150</v>
      </c>
      <c r="K276" s="253">
        <f t="shared" si="54"/>
        <v>26558.915000000001</v>
      </c>
      <c r="L276" s="253">
        <v>148864.85</v>
      </c>
      <c r="M276" s="253">
        <f t="shared" si="55"/>
        <v>122305.935</v>
      </c>
      <c r="N276" s="260">
        <f t="shared" si="56"/>
        <v>17.840957754634488</v>
      </c>
      <c r="O276" s="262">
        <f t="shared" si="61"/>
        <v>0.67897829532672049</v>
      </c>
      <c r="P276" s="269">
        <v>0</v>
      </c>
      <c r="Q276" s="271">
        <v>0</v>
      </c>
      <c r="R276" s="272" t="s">
        <v>1493</v>
      </c>
      <c r="W276" s="1"/>
      <c r="X276" s="1"/>
    </row>
    <row r="277" spans="1:24" s="3" customFormat="1" x14ac:dyDescent="0.25">
      <c r="A277" s="39">
        <v>13</v>
      </c>
      <c r="B277" s="11" t="s">
        <v>196</v>
      </c>
      <c r="C277" s="31">
        <v>1331</v>
      </c>
      <c r="D277" s="40" t="s">
        <v>224</v>
      </c>
      <c r="E277" s="32">
        <v>4833</v>
      </c>
      <c r="F277" s="42">
        <f t="shared" si="59"/>
        <v>0.49559064807219033</v>
      </c>
      <c r="G277" s="32">
        <v>4919</v>
      </c>
      <c r="H277" s="42">
        <f t="shared" si="60"/>
        <v>0.50440935192780967</v>
      </c>
      <c r="I277" s="32">
        <f t="shared" si="62"/>
        <v>9752</v>
      </c>
      <c r="J277" s="255">
        <v>9199525</v>
      </c>
      <c r="K277" s="253">
        <f t="shared" si="54"/>
        <v>919.95249999999999</v>
      </c>
      <c r="L277" s="253">
        <v>17789.918000000001</v>
      </c>
      <c r="M277" s="253">
        <f t="shared" si="55"/>
        <v>16869.965500000002</v>
      </c>
      <c r="N277" s="260">
        <f t="shared" si="56"/>
        <v>5.1712014636604842</v>
      </c>
      <c r="O277" s="262">
        <f t="shared" si="61"/>
        <v>9.4334751845775222E-2</v>
      </c>
      <c r="P277" s="269">
        <v>0.5</v>
      </c>
      <c r="Q277" s="271">
        <v>0</v>
      </c>
      <c r="R277" s="272">
        <f t="shared" ref="R277:R318" si="63">(Q277+P277)/2</f>
        <v>0.25</v>
      </c>
      <c r="W277" s="1"/>
      <c r="X277" s="1"/>
    </row>
    <row r="278" spans="1:24" s="3" customFormat="1" x14ac:dyDescent="0.25">
      <c r="A278" s="35">
        <v>4</v>
      </c>
      <c r="B278" s="11" t="s">
        <v>45</v>
      </c>
      <c r="C278" s="30">
        <v>405</v>
      </c>
      <c r="D278" s="40" t="s">
        <v>49</v>
      </c>
      <c r="E278" s="32">
        <v>8847</v>
      </c>
      <c r="F278" s="42">
        <f t="shared" si="59"/>
        <v>0.48280943025540274</v>
      </c>
      <c r="G278" s="32">
        <v>9206</v>
      </c>
      <c r="H278" s="42">
        <f t="shared" si="60"/>
        <v>0.50240122244051522</v>
      </c>
      <c r="I278" s="32">
        <f>G279+E278</f>
        <v>18324</v>
      </c>
      <c r="J278" s="255">
        <v>24333125</v>
      </c>
      <c r="K278" s="253">
        <f t="shared" ref="K278:K309" si="64">J278/10000</f>
        <v>2433.3125</v>
      </c>
      <c r="L278" s="253">
        <v>4614.3990000000003</v>
      </c>
      <c r="M278" s="253">
        <f t="shared" ref="M278:M309" si="65">L278-K278</f>
        <v>2181.0865000000003</v>
      </c>
      <c r="N278" s="260">
        <f t="shared" ref="N278:N286" si="66">K278*100/L278</f>
        <v>52.733031972311018</v>
      </c>
      <c r="O278" s="262">
        <f t="shared" si="61"/>
        <v>0.13279374044968348</v>
      </c>
      <c r="P278" s="269">
        <v>0.65</v>
      </c>
      <c r="Q278" s="271">
        <v>0</v>
      </c>
      <c r="R278" s="272">
        <f t="shared" si="63"/>
        <v>0.32500000000000001</v>
      </c>
      <c r="W278" s="1"/>
      <c r="X278" s="1"/>
    </row>
    <row r="279" spans="1:24" s="3" customFormat="1" x14ac:dyDescent="0.25">
      <c r="A279" s="39">
        <v>13</v>
      </c>
      <c r="B279" s="11" t="s">
        <v>196</v>
      </c>
      <c r="C279" s="31">
        <v>1310</v>
      </c>
      <c r="D279" s="40" t="s">
        <v>154</v>
      </c>
      <c r="E279" s="32">
        <v>8253</v>
      </c>
      <c r="F279" s="42">
        <f t="shared" si="59"/>
        <v>0.46548223350253809</v>
      </c>
      <c r="G279" s="32">
        <v>9477</v>
      </c>
      <c r="H279" s="42">
        <f t="shared" si="60"/>
        <v>0.53451776649746197</v>
      </c>
      <c r="I279" s="32">
        <f t="shared" ref="I279:I287" si="67">G279+E279</f>
        <v>17730</v>
      </c>
      <c r="J279" s="255">
        <v>32067750</v>
      </c>
      <c r="K279" s="253">
        <f t="shared" si="64"/>
        <v>3206.7750000000001</v>
      </c>
      <c r="L279" s="253">
        <v>14945.753000000001</v>
      </c>
      <c r="M279" s="253">
        <f t="shared" si="65"/>
        <v>11738.978000000001</v>
      </c>
      <c r="N279" s="260">
        <f t="shared" si="66"/>
        <v>21.456095253280314</v>
      </c>
      <c r="O279" s="262">
        <f t="shared" si="61"/>
        <v>0.18086717428087987</v>
      </c>
      <c r="P279" s="269">
        <v>0.5</v>
      </c>
      <c r="Q279" s="271">
        <v>0</v>
      </c>
      <c r="R279" s="272">
        <f t="shared" si="63"/>
        <v>0.25</v>
      </c>
      <c r="W279" s="1"/>
      <c r="X279" s="1"/>
    </row>
    <row r="280" spans="1:24" s="3" customFormat="1" x14ac:dyDescent="0.25">
      <c r="A280" s="39">
        <v>10</v>
      </c>
      <c r="B280" s="11" t="s">
        <v>139</v>
      </c>
      <c r="C280" s="31">
        <v>1015</v>
      </c>
      <c r="D280" s="40" t="s">
        <v>154</v>
      </c>
      <c r="E280" s="32">
        <v>12901</v>
      </c>
      <c r="F280" s="42">
        <f t="shared" si="59"/>
        <v>0.49520190388453861</v>
      </c>
      <c r="G280" s="32">
        <v>13151</v>
      </c>
      <c r="H280" s="42">
        <f t="shared" si="60"/>
        <v>0.50479809611546134</v>
      </c>
      <c r="I280" s="32">
        <f t="shared" si="67"/>
        <v>26052</v>
      </c>
      <c r="J280" s="255">
        <v>47606875</v>
      </c>
      <c r="K280" s="253">
        <f t="shared" si="64"/>
        <v>4760.6875</v>
      </c>
      <c r="L280" s="253">
        <v>17707.876</v>
      </c>
      <c r="M280" s="253">
        <f t="shared" si="65"/>
        <v>12947.1885</v>
      </c>
      <c r="N280" s="260">
        <f t="shared" si="66"/>
        <v>26.884576670855385</v>
      </c>
      <c r="O280" s="262">
        <f t="shared" si="61"/>
        <v>0.18273788960540457</v>
      </c>
      <c r="P280" s="269">
        <v>0.65</v>
      </c>
      <c r="Q280" s="271">
        <v>0</v>
      </c>
      <c r="R280" s="272">
        <f t="shared" si="63"/>
        <v>0.32500000000000001</v>
      </c>
      <c r="W280" s="1"/>
      <c r="X280" s="1"/>
    </row>
    <row r="281" spans="1:24" s="3" customFormat="1" x14ac:dyDescent="0.25">
      <c r="A281" s="39">
        <v>16</v>
      </c>
      <c r="B281" s="11" t="s">
        <v>257</v>
      </c>
      <c r="C281" s="31">
        <v>1616</v>
      </c>
      <c r="D281" s="40" t="s">
        <v>273</v>
      </c>
      <c r="E281" s="32">
        <v>21193</v>
      </c>
      <c r="F281" s="42">
        <f t="shared" si="59"/>
        <v>0.49325047712144487</v>
      </c>
      <c r="G281" s="32">
        <v>21773</v>
      </c>
      <c r="H281" s="42">
        <f t="shared" si="60"/>
        <v>0.50674952287855513</v>
      </c>
      <c r="I281" s="32">
        <f t="shared" si="67"/>
        <v>42966</v>
      </c>
      <c r="J281" s="255">
        <v>79680950</v>
      </c>
      <c r="K281" s="253">
        <f t="shared" si="64"/>
        <v>7968.0950000000003</v>
      </c>
      <c r="L281" s="253">
        <v>19771.338</v>
      </c>
      <c r="M281" s="253">
        <f t="shared" si="65"/>
        <v>11803.242999999999</v>
      </c>
      <c r="N281" s="260">
        <f t="shared" si="66"/>
        <v>40.301243142977981</v>
      </c>
      <c r="O281" s="262">
        <f t="shared" si="61"/>
        <v>0.18545117069310618</v>
      </c>
      <c r="P281" s="269">
        <v>0.65</v>
      </c>
      <c r="Q281" s="271">
        <v>0</v>
      </c>
      <c r="R281" s="272">
        <f t="shared" si="63"/>
        <v>0.32500000000000001</v>
      </c>
      <c r="W281" s="1"/>
      <c r="X281" s="1"/>
    </row>
    <row r="282" spans="1:24" s="3" customFormat="1" x14ac:dyDescent="0.25">
      <c r="A282" s="35">
        <v>3</v>
      </c>
      <c r="B282" s="11" t="s">
        <v>28</v>
      </c>
      <c r="C282" s="30">
        <v>316</v>
      </c>
      <c r="D282" s="40" t="s">
        <v>44</v>
      </c>
      <c r="E282" s="32">
        <v>1780</v>
      </c>
      <c r="F282" s="42">
        <f t="shared" si="59"/>
        <v>0.49157691245512292</v>
      </c>
      <c r="G282" s="32">
        <v>1841</v>
      </c>
      <c r="H282" s="42">
        <f t="shared" si="60"/>
        <v>0.50842308754487708</v>
      </c>
      <c r="I282" s="32">
        <f t="shared" si="67"/>
        <v>3621</v>
      </c>
      <c r="J282" s="255">
        <v>1449200</v>
      </c>
      <c r="K282" s="253">
        <f t="shared" si="64"/>
        <v>144.91999999999999</v>
      </c>
      <c r="L282" s="253">
        <v>1055.1659999999999</v>
      </c>
      <c r="M282" s="253">
        <f t="shared" si="65"/>
        <v>910.24599999999998</v>
      </c>
      <c r="N282" s="260">
        <f t="shared" si="66"/>
        <v>13.734331849206665</v>
      </c>
      <c r="O282" s="262">
        <f t="shared" si="61"/>
        <v>4.0022093344380005E-2</v>
      </c>
      <c r="P282" s="269">
        <v>0.5</v>
      </c>
      <c r="Q282" s="271">
        <v>0</v>
      </c>
      <c r="R282" s="272">
        <f t="shared" si="63"/>
        <v>0.25</v>
      </c>
      <c r="W282" s="1"/>
      <c r="X282" s="1"/>
    </row>
    <row r="283" spans="1:24" s="3" customFormat="1" x14ac:dyDescent="0.25">
      <c r="A283" s="35">
        <v>7</v>
      </c>
      <c r="B283" s="241" t="s">
        <v>88</v>
      </c>
      <c r="C283" s="30">
        <v>706</v>
      </c>
      <c r="D283" s="40" t="s">
        <v>93</v>
      </c>
      <c r="E283" s="32">
        <v>26669</v>
      </c>
      <c r="F283" s="42">
        <f t="shared" si="59"/>
        <v>0.50547763457164518</v>
      </c>
      <c r="G283" s="32">
        <v>26091</v>
      </c>
      <c r="H283" s="42">
        <f t="shared" si="60"/>
        <v>0.49452236542835482</v>
      </c>
      <c r="I283" s="32">
        <f t="shared" si="67"/>
        <v>52760</v>
      </c>
      <c r="J283" s="255">
        <v>68822650</v>
      </c>
      <c r="K283" s="253">
        <f t="shared" si="64"/>
        <v>6882.2650000000003</v>
      </c>
      <c r="L283" s="253">
        <v>18976.768</v>
      </c>
      <c r="M283" s="253">
        <f t="shared" si="65"/>
        <v>12094.503000000001</v>
      </c>
      <c r="N283" s="260">
        <f t="shared" si="66"/>
        <v>36.266792111280488</v>
      </c>
      <c r="O283" s="262">
        <f t="shared" si="61"/>
        <v>0.13044474981046247</v>
      </c>
      <c r="P283" s="269">
        <v>0.65</v>
      </c>
      <c r="Q283" s="271">
        <v>0</v>
      </c>
      <c r="R283" s="272">
        <f t="shared" si="63"/>
        <v>0.32500000000000001</v>
      </c>
      <c r="W283" s="1"/>
      <c r="X283" s="1"/>
    </row>
    <row r="284" spans="1:24" s="3" customFormat="1" x14ac:dyDescent="0.25">
      <c r="A284" s="39">
        <v>22</v>
      </c>
      <c r="B284" s="11" t="s">
        <v>320</v>
      </c>
      <c r="C284" s="31">
        <v>2203</v>
      </c>
      <c r="D284" s="40" t="s">
        <v>321</v>
      </c>
      <c r="E284" s="32">
        <v>12095</v>
      </c>
      <c r="F284" s="42">
        <f t="shared" si="59"/>
        <v>0.48787866564479043</v>
      </c>
      <c r="G284" s="32">
        <v>12696</v>
      </c>
      <c r="H284" s="42">
        <f t="shared" si="60"/>
        <v>0.51212133435520957</v>
      </c>
      <c r="I284" s="32">
        <f t="shared" si="67"/>
        <v>24791</v>
      </c>
      <c r="J284" s="255">
        <v>6088075</v>
      </c>
      <c r="K284" s="253">
        <f t="shared" si="64"/>
        <v>608.8075</v>
      </c>
      <c r="L284" s="253">
        <v>20260.449000000001</v>
      </c>
      <c r="M284" s="253">
        <f t="shared" si="65"/>
        <v>19651.641500000002</v>
      </c>
      <c r="N284" s="260">
        <f t="shared" si="66"/>
        <v>3.0049062584940738</v>
      </c>
      <c r="O284" s="262">
        <f t="shared" si="61"/>
        <v>2.4557601548949214E-2</v>
      </c>
      <c r="P284" s="269">
        <v>0.45</v>
      </c>
      <c r="Q284" s="271">
        <v>0.2</v>
      </c>
      <c r="R284" s="272">
        <f t="shared" si="63"/>
        <v>0.32500000000000001</v>
      </c>
      <c r="W284" s="1"/>
      <c r="X284" s="1"/>
    </row>
    <row r="285" spans="1:24" s="3" customFormat="1" x14ac:dyDescent="0.25">
      <c r="A285" s="35">
        <v>7</v>
      </c>
      <c r="B285" s="241" t="s">
        <v>88</v>
      </c>
      <c r="C285" s="30">
        <v>711</v>
      </c>
      <c r="D285" s="40" t="s">
        <v>98</v>
      </c>
      <c r="E285" s="32">
        <v>3370</v>
      </c>
      <c r="F285" s="42">
        <f t="shared" si="59"/>
        <v>0.48156616176050299</v>
      </c>
      <c r="G285" s="32">
        <v>3628</v>
      </c>
      <c r="H285" s="42">
        <f t="shared" si="60"/>
        <v>0.51843383823949696</v>
      </c>
      <c r="I285" s="32">
        <f t="shared" si="67"/>
        <v>6998</v>
      </c>
      <c r="J285" s="255">
        <v>617550</v>
      </c>
      <c r="K285" s="253">
        <f t="shared" si="64"/>
        <v>61.755000000000003</v>
      </c>
      <c r="L285" s="253">
        <v>473.084</v>
      </c>
      <c r="M285" s="253">
        <f t="shared" si="65"/>
        <v>411.32900000000001</v>
      </c>
      <c r="N285" s="260">
        <f t="shared" si="66"/>
        <v>13.053707164055432</v>
      </c>
      <c r="O285" s="262">
        <f t="shared" si="61"/>
        <v>8.8246641897685059E-3</v>
      </c>
      <c r="P285" s="269">
        <v>0.45</v>
      </c>
      <c r="Q285" s="271">
        <v>0</v>
      </c>
      <c r="R285" s="272">
        <f t="shared" si="63"/>
        <v>0.22500000000000001</v>
      </c>
      <c r="W285" s="1"/>
      <c r="X285" s="1"/>
    </row>
    <row r="286" spans="1:24" s="3" customFormat="1" x14ac:dyDescent="0.25">
      <c r="A286" s="31">
        <v>1</v>
      </c>
      <c r="B286" s="274" t="s">
        <v>2</v>
      </c>
      <c r="C286" s="30">
        <v>102</v>
      </c>
      <c r="D286" s="19" t="s">
        <v>3</v>
      </c>
      <c r="E286" s="32">
        <v>48273</v>
      </c>
      <c r="F286" s="42">
        <f t="shared" si="59"/>
        <v>0.48817313040400467</v>
      </c>
      <c r="G286" s="32">
        <v>50612</v>
      </c>
      <c r="H286" s="42">
        <f t="shared" si="60"/>
        <v>0.51182686959599533</v>
      </c>
      <c r="I286" s="32">
        <f t="shared" si="67"/>
        <v>98885</v>
      </c>
      <c r="J286" s="255">
        <v>36097000</v>
      </c>
      <c r="K286" s="253">
        <f t="shared" si="64"/>
        <v>3609.7</v>
      </c>
      <c r="L286" s="253">
        <v>6734.4650000000001</v>
      </c>
      <c r="M286" s="253">
        <f t="shared" si="65"/>
        <v>3124.7650000000003</v>
      </c>
      <c r="N286" s="260">
        <f t="shared" si="66"/>
        <v>53.60039735895873</v>
      </c>
      <c r="O286" s="262">
        <f t="shared" si="61"/>
        <v>3.6504019821004194E-2</v>
      </c>
      <c r="P286" s="269">
        <v>1</v>
      </c>
      <c r="Q286" s="271">
        <v>0.52</v>
      </c>
      <c r="R286" s="272">
        <f t="shared" si="63"/>
        <v>0.76</v>
      </c>
      <c r="W286" s="1"/>
      <c r="X286" s="1"/>
    </row>
    <row r="287" spans="1:24" s="3" customFormat="1" x14ac:dyDescent="0.25">
      <c r="A287" s="35">
        <v>7</v>
      </c>
      <c r="B287" s="241" t="s">
        <v>88</v>
      </c>
      <c r="C287" s="30">
        <v>707</v>
      </c>
      <c r="D287" s="40" t="s">
        <v>94</v>
      </c>
      <c r="E287" s="32">
        <v>5618</v>
      </c>
      <c r="F287" s="42">
        <f t="shared" si="59"/>
        <v>0.51418634449935929</v>
      </c>
      <c r="G287" s="32">
        <v>5308</v>
      </c>
      <c r="H287" s="42">
        <f t="shared" si="60"/>
        <v>0.48581365550064065</v>
      </c>
      <c r="I287" s="32">
        <f t="shared" si="67"/>
        <v>10926</v>
      </c>
      <c r="J287" s="255">
        <v>3245825</v>
      </c>
      <c r="K287" s="253">
        <f t="shared" si="64"/>
        <v>324.58249999999998</v>
      </c>
      <c r="L287" s="253">
        <v>1435.7570000000001</v>
      </c>
      <c r="M287" s="253">
        <f t="shared" si="65"/>
        <v>1111.1745000000001</v>
      </c>
      <c r="N287" s="260">
        <f>K291*100/L287</f>
        <v>213.19328410030388</v>
      </c>
      <c r="O287" s="262">
        <f t="shared" si="61"/>
        <v>2.9707349441698699E-2</v>
      </c>
      <c r="P287" s="269">
        <v>0.5</v>
      </c>
      <c r="Q287" s="271">
        <v>6.6699999999999995E-2</v>
      </c>
      <c r="R287" s="272">
        <f t="shared" si="63"/>
        <v>0.28334999999999999</v>
      </c>
      <c r="W287" s="1"/>
      <c r="X287" s="1"/>
    </row>
    <row r="288" spans="1:24" s="3" customFormat="1" x14ac:dyDescent="0.25">
      <c r="A288" s="35">
        <v>4</v>
      </c>
      <c r="B288" s="11" t="s">
        <v>45</v>
      </c>
      <c r="C288" s="30">
        <v>410</v>
      </c>
      <c r="D288" s="40" t="s">
        <v>54</v>
      </c>
      <c r="E288" s="32">
        <v>4158</v>
      </c>
      <c r="F288" s="42">
        <f t="shared" si="59"/>
        <v>4.750208492797002E-2</v>
      </c>
      <c r="G288" s="32">
        <v>4346</v>
      </c>
      <c r="H288" s="42">
        <f t="shared" si="60"/>
        <v>4.9649846343664678E-2</v>
      </c>
      <c r="I288" s="32">
        <f>G289+E288</f>
        <v>87533</v>
      </c>
      <c r="J288" s="255">
        <v>3674100</v>
      </c>
      <c r="K288" s="253">
        <f t="shared" si="64"/>
        <v>367.41</v>
      </c>
      <c r="L288" s="253">
        <v>1981.3520000000001</v>
      </c>
      <c r="M288" s="253">
        <f t="shared" si="65"/>
        <v>1613.942</v>
      </c>
      <c r="N288" s="260">
        <f t="shared" ref="N288:N318" si="68">K288*100/L288</f>
        <v>18.543398649003304</v>
      </c>
      <c r="O288" s="262">
        <f t="shared" si="61"/>
        <v>4.1973884135126181E-3</v>
      </c>
      <c r="P288" s="269">
        <v>0.35</v>
      </c>
      <c r="Q288" s="271">
        <v>6.6699999999999995E-2</v>
      </c>
      <c r="R288" s="272">
        <f t="shared" si="63"/>
        <v>0.20834999999999998</v>
      </c>
      <c r="W288" s="1"/>
      <c r="X288" s="1"/>
    </row>
    <row r="289" spans="1:24" s="3" customFormat="1" x14ac:dyDescent="0.25">
      <c r="A289" s="39">
        <v>13</v>
      </c>
      <c r="B289" s="11" t="s">
        <v>196</v>
      </c>
      <c r="C289" s="31">
        <v>1326</v>
      </c>
      <c r="D289" s="40" t="s">
        <v>219</v>
      </c>
      <c r="E289" s="32">
        <v>86131</v>
      </c>
      <c r="F289" s="42">
        <f t="shared" si="59"/>
        <v>0.50812950574020976</v>
      </c>
      <c r="G289" s="32">
        <v>83375</v>
      </c>
      <c r="H289" s="42">
        <f t="shared" si="60"/>
        <v>0.49187049425979024</v>
      </c>
      <c r="I289" s="32">
        <f t="shared" ref="I289:I327" si="69">G289+E289</f>
        <v>169506</v>
      </c>
      <c r="J289" s="255">
        <v>462905325</v>
      </c>
      <c r="K289" s="253">
        <f t="shared" si="64"/>
        <v>46290.532500000001</v>
      </c>
      <c r="L289" s="253">
        <v>88964.934999999998</v>
      </c>
      <c r="M289" s="253">
        <f t="shared" si="65"/>
        <v>42674.402499999997</v>
      </c>
      <c r="N289" s="260">
        <f t="shared" si="68"/>
        <v>52.032334424793319</v>
      </c>
      <c r="O289" s="262">
        <f t="shared" si="61"/>
        <v>0.27309081979398958</v>
      </c>
      <c r="P289" s="269">
        <v>0.5</v>
      </c>
      <c r="Q289" s="271">
        <v>0.12</v>
      </c>
      <c r="R289" s="272">
        <f t="shared" si="63"/>
        <v>0.31</v>
      </c>
      <c r="W289" s="1"/>
      <c r="X289" s="1"/>
    </row>
    <row r="290" spans="1:24" s="3" customFormat="1" x14ac:dyDescent="0.25">
      <c r="A290" s="39">
        <v>14</v>
      </c>
      <c r="B290" s="11" t="s">
        <v>226</v>
      </c>
      <c r="C290" s="31">
        <v>1401</v>
      </c>
      <c r="D290" s="40" t="s">
        <v>227</v>
      </c>
      <c r="E290" s="32">
        <v>60927</v>
      </c>
      <c r="F290" s="42">
        <f t="shared" si="59"/>
        <v>0.50513617709240144</v>
      </c>
      <c r="G290" s="32">
        <v>59688</v>
      </c>
      <c r="H290" s="42">
        <f t="shared" si="60"/>
        <v>0.49486382290759856</v>
      </c>
      <c r="I290" s="32">
        <f t="shared" si="69"/>
        <v>120615</v>
      </c>
      <c r="J290" s="255">
        <v>49300425</v>
      </c>
      <c r="K290" s="253">
        <f t="shared" si="64"/>
        <v>4930.0424999999996</v>
      </c>
      <c r="L290" s="253">
        <v>11226.289000000001</v>
      </c>
      <c r="M290" s="253">
        <f t="shared" si="65"/>
        <v>6296.2465000000011</v>
      </c>
      <c r="N290" s="260">
        <f t="shared" si="68"/>
        <v>43.91515753781146</v>
      </c>
      <c r="O290" s="262">
        <f t="shared" si="61"/>
        <v>4.087420718816067E-2</v>
      </c>
      <c r="P290" s="269">
        <v>0.8</v>
      </c>
      <c r="Q290" s="271">
        <v>0.1333</v>
      </c>
      <c r="R290" s="272">
        <f t="shared" si="63"/>
        <v>0.46665000000000001</v>
      </c>
      <c r="W290" s="1"/>
      <c r="X290" s="1"/>
    </row>
    <row r="291" spans="1:24" s="3" customFormat="1" x14ac:dyDescent="0.25">
      <c r="A291" s="39">
        <v>15</v>
      </c>
      <c r="B291" s="11" t="s">
        <v>248</v>
      </c>
      <c r="C291" s="31">
        <v>1506</v>
      </c>
      <c r="D291" s="40" t="s">
        <v>254</v>
      </c>
      <c r="E291" s="32">
        <v>4435</v>
      </c>
      <c r="F291" s="42">
        <f t="shared" si="59"/>
        <v>0.46169061003539452</v>
      </c>
      <c r="G291" s="32">
        <v>5171</v>
      </c>
      <c r="H291" s="42">
        <f t="shared" si="60"/>
        <v>0.53830938996460542</v>
      </c>
      <c r="I291" s="32">
        <f t="shared" si="69"/>
        <v>9606</v>
      </c>
      <c r="J291" s="255">
        <v>30609375</v>
      </c>
      <c r="K291" s="253">
        <f t="shared" si="64"/>
        <v>3060.9375</v>
      </c>
      <c r="L291" s="253">
        <v>11931.312</v>
      </c>
      <c r="M291" s="253">
        <f t="shared" si="65"/>
        <v>8870.3744999999999</v>
      </c>
      <c r="N291" s="260">
        <f t="shared" si="68"/>
        <v>25.654659772538007</v>
      </c>
      <c r="O291" s="262">
        <f t="shared" si="61"/>
        <v>0.31864850093691444</v>
      </c>
      <c r="P291" s="269">
        <v>0.8</v>
      </c>
      <c r="Q291" s="271">
        <v>6.6699999999999995E-2</v>
      </c>
      <c r="R291" s="272">
        <f t="shared" si="63"/>
        <v>0.43335000000000001</v>
      </c>
      <c r="W291" s="1"/>
      <c r="X291" s="1"/>
    </row>
    <row r="292" spans="1:24" s="3" customFormat="1" x14ac:dyDescent="0.25">
      <c r="A292" s="35">
        <v>7</v>
      </c>
      <c r="B292" s="241" t="s">
        <v>88</v>
      </c>
      <c r="C292" s="30">
        <v>714</v>
      </c>
      <c r="D292" s="40" t="s">
        <v>101</v>
      </c>
      <c r="E292" s="32">
        <v>4321</v>
      </c>
      <c r="F292" s="42">
        <f t="shared" si="59"/>
        <v>0.4983852364475202</v>
      </c>
      <c r="G292" s="32">
        <v>4349</v>
      </c>
      <c r="H292" s="42">
        <f t="shared" si="60"/>
        <v>0.5016147635524798</v>
      </c>
      <c r="I292" s="32">
        <f t="shared" si="69"/>
        <v>8670</v>
      </c>
      <c r="J292" s="255">
        <v>712775</v>
      </c>
      <c r="K292" s="253">
        <f t="shared" si="64"/>
        <v>71.277500000000003</v>
      </c>
      <c r="L292" s="253">
        <v>1126.8</v>
      </c>
      <c r="M292" s="253">
        <f t="shared" si="65"/>
        <v>1055.5225</v>
      </c>
      <c r="N292" s="260">
        <f t="shared" si="68"/>
        <v>6.3256567270145547</v>
      </c>
      <c r="O292" s="262">
        <f t="shared" si="61"/>
        <v>8.2211649365628615E-3</v>
      </c>
      <c r="P292" s="269">
        <v>0.8</v>
      </c>
      <c r="Q292" s="271">
        <v>0</v>
      </c>
      <c r="R292" s="272">
        <f t="shared" si="63"/>
        <v>0.4</v>
      </c>
      <c r="W292" s="1"/>
      <c r="X292" s="1"/>
    </row>
    <row r="293" spans="1:24" s="3" customFormat="1" x14ac:dyDescent="0.25">
      <c r="A293" s="39">
        <v>11</v>
      </c>
      <c r="B293" s="11" t="s">
        <v>160</v>
      </c>
      <c r="C293" s="31">
        <v>1103</v>
      </c>
      <c r="D293" s="40" t="s">
        <v>162</v>
      </c>
      <c r="E293" s="32">
        <v>7170</v>
      </c>
      <c r="F293" s="42">
        <f t="shared" si="59"/>
        <v>0.50262881177707674</v>
      </c>
      <c r="G293" s="32">
        <v>7095</v>
      </c>
      <c r="H293" s="42">
        <f t="shared" si="60"/>
        <v>0.49737118822292326</v>
      </c>
      <c r="I293" s="32">
        <f t="shared" si="69"/>
        <v>14265</v>
      </c>
      <c r="J293" s="255">
        <v>6845425</v>
      </c>
      <c r="K293" s="253">
        <f t="shared" si="64"/>
        <v>684.54250000000002</v>
      </c>
      <c r="L293" s="253">
        <v>12818.183999999999</v>
      </c>
      <c r="M293" s="253">
        <f t="shared" si="65"/>
        <v>12133.6415</v>
      </c>
      <c r="N293" s="260">
        <f t="shared" si="68"/>
        <v>5.3404015732649803</v>
      </c>
      <c r="O293" s="262">
        <f t="shared" si="61"/>
        <v>4.7987556957588502E-2</v>
      </c>
      <c r="P293" s="269">
        <v>0.35</v>
      </c>
      <c r="Q293" s="271">
        <v>0</v>
      </c>
      <c r="R293" s="272">
        <f t="shared" si="63"/>
        <v>0.17499999999999999</v>
      </c>
      <c r="W293" s="1"/>
      <c r="X293" s="1"/>
    </row>
    <row r="294" spans="1:24" s="3" customFormat="1" x14ac:dyDescent="0.25">
      <c r="A294" s="35">
        <v>6</v>
      </c>
      <c r="B294" s="11" t="s">
        <v>73</v>
      </c>
      <c r="C294" s="30">
        <v>612</v>
      </c>
      <c r="D294" s="40" t="s">
        <v>85</v>
      </c>
      <c r="E294" s="32">
        <v>7235</v>
      </c>
      <c r="F294" s="42">
        <f t="shared" si="59"/>
        <v>0.49284741144414168</v>
      </c>
      <c r="G294" s="32">
        <v>7445</v>
      </c>
      <c r="H294" s="42">
        <f t="shared" si="60"/>
        <v>0.50715258855585832</v>
      </c>
      <c r="I294" s="32">
        <f t="shared" si="69"/>
        <v>14680</v>
      </c>
      <c r="J294" s="255">
        <v>832200</v>
      </c>
      <c r="K294" s="253">
        <f t="shared" si="64"/>
        <v>83.22</v>
      </c>
      <c r="L294" s="253">
        <v>5851.8410000000003</v>
      </c>
      <c r="M294" s="253">
        <f t="shared" si="65"/>
        <v>5768.6210000000001</v>
      </c>
      <c r="N294" s="260">
        <f t="shared" si="68"/>
        <v>1.4221165612667876</v>
      </c>
      <c r="O294" s="262">
        <f t="shared" si="61"/>
        <v>5.6689373297002721E-3</v>
      </c>
      <c r="P294" s="269">
        <v>0.65</v>
      </c>
      <c r="Q294" s="271">
        <v>0.26669999999999999</v>
      </c>
      <c r="R294" s="272">
        <f t="shared" si="63"/>
        <v>0.45835000000000004</v>
      </c>
      <c r="W294" s="1"/>
      <c r="X294" s="1"/>
    </row>
    <row r="295" spans="1:24" s="3" customFormat="1" x14ac:dyDescent="0.25">
      <c r="A295" s="39">
        <v>16</v>
      </c>
      <c r="B295" s="11" t="s">
        <v>257</v>
      </c>
      <c r="C295" s="31">
        <v>1602</v>
      </c>
      <c r="D295" s="40" t="s">
        <v>259</v>
      </c>
      <c r="E295" s="32">
        <v>22397</v>
      </c>
      <c r="F295" s="42">
        <f t="shared" si="59"/>
        <v>0.49310876265962134</v>
      </c>
      <c r="G295" s="32">
        <v>23023</v>
      </c>
      <c r="H295" s="42">
        <f t="shared" si="60"/>
        <v>0.50689123734037866</v>
      </c>
      <c r="I295" s="32">
        <f t="shared" si="69"/>
        <v>45420</v>
      </c>
      <c r="J295" s="255">
        <v>28303425</v>
      </c>
      <c r="K295" s="253">
        <f t="shared" si="64"/>
        <v>2830.3425000000002</v>
      </c>
      <c r="L295" s="253">
        <v>7811.7470000000003</v>
      </c>
      <c r="M295" s="253">
        <f t="shared" si="65"/>
        <v>4981.4045000000006</v>
      </c>
      <c r="N295" s="260">
        <f t="shared" si="68"/>
        <v>36.231876173153069</v>
      </c>
      <c r="O295" s="262">
        <f t="shared" si="61"/>
        <v>6.2314894319682963E-2</v>
      </c>
      <c r="P295" s="269">
        <v>0.8</v>
      </c>
      <c r="Q295" s="271">
        <v>6.6699999999999995E-2</v>
      </c>
      <c r="R295" s="272">
        <f t="shared" si="63"/>
        <v>0.43335000000000001</v>
      </c>
      <c r="W295" s="1"/>
      <c r="X295" s="1"/>
    </row>
    <row r="296" spans="1:24" s="3" customFormat="1" x14ac:dyDescent="0.25">
      <c r="A296" s="39">
        <v>13</v>
      </c>
      <c r="B296" s="11" t="s">
        <v>196</v>
      </c>
      <c r="C296" s="31">
        <v>1317</v>
      </c>
      <c r="D296" s="40" t="s">
        <v>210</v>
      </c>
      <c r="E296" s="32">
        <v>26331</v>
      </c>
      <c r="F296" s="42">
        <f t="shared" si="59"/>
        <v>0.49211303405225582</v>
      </c>
      <c r="G296" s="32">
        <v>27175</v>
      </c>
      <c r="H296" s="42">
        <f t="shared" si="60"/>
        <v>0.50788696594774418</v>
      </c>
      <c r="I296" s="32">
        <f t="shared" si="69"/>
        <v>53506</v>
      </c>
      <c r="J296" s="255">
        <v>191435100</v>
      </c>
      <c r="K296" s="253">
        <f t="shared" si="64"/>
        <v>19143.509999999998</v>
      </c>
      <c r="L296" s="253">
        <v>36035.093000000001</v>
      </c>
      <c r="M296" s="253">
        <f t="shared" si="65"/>
        <v>16891.583000000002</v>
      </c>
      <c r="N296" s="260">
        <f t="shared" si="68"/>
        <v>53.124630481736226</v>
      </c>
      <c r="O296" s="262">
        <f t="shared" si="61"/>
        <v>0.35778249168317566</v>
      </c>
      <c r="P296" s="269">
        <v>0.3</v>
      </c>
      <c r="Q296" s="271">
        <v>0</v>
      </c>
      <c r="R296" s="272">
        <f t="shared" si="63"/>
        <v>0.15</v>
      </c>
      <c r="W296" s="1"/>
      <c r="X296" s="1"/>
    </row>
    <row r="297" spans="1:24" s="3" customFormat="1" x14ac:dyDescent="0.25">
      <c r="A297" s="35">
        <v>5</v>
      </c>
      <c r="B297" s="11" t="s">
        <v>61</v>
      </c>
      <c r="C297" s="30">
        <v>502</v>
      </c>
      <c r="D297" s="40" t="s">
        <v>342</v>
      </c>
      <c r="E297" s="32">
        <v>74807</v>
      </c>
      <c r="F297" s="42">
        <f t="shared" si="59"/>
        <v>0.51567917829938303</v>
      </c>
      <c r="G297" s="32">
        <v>70258</v>
      </c>
      <c r="H297" s="42">
        <f t="shared" si="60"/>
        <v>0.48432082170061697</v>
      </c>
      <c r="I297" s="32">
        <f t="shared" si="69"/>
        <v>145065</v>
      </c>
      <c r="J297" s="255">
        <v>54374075</v>
      </c>
      <c r="K297" s="253">
        <f t="shared" si="64"/>
        <v>5437.4075000000003</v>
      </c>
      <c r="L297" s="253">
        <v>45485.394</v>
      </c>
      <c r="M297" s="253">
        <f t="shared" si="65"/>
        <v>40047.986499999999</v>
      </c>
      <c r="N297" s="260">
        <f t="shared" si="68"/>
        <v>11.954183578139391</v>
      </c>
      <c r="O297" s="262">
        <f t="shared" si="61"/>
        <v>3.7482559542274155E-2</v>
      </c>
      <c r="P297" s="269">
        <v>0.6</v>
      </c>
      <c r="Q297" s="271">
        <v>0.45329999999999998</v>
      </c>
      <c r="R297" s="272">
        <f t="shared" si="63"/>
        <v>0.52664999999999995</v>
      </c>
      <c r="W297" s="1"/>
      <c r="X297" s="1"/>
    </row>
    <row r="298" spans="1:24" s="3" customFormat="1" x14ac:dyDescent="0.25">
      <c r="A298" s="35">
        <v>8</v>
      </c>
      <c r="B298" s="11" t="s">
        <v>107</v>
      </c>
      <c r="C298" s="30">
        <v>807</v>
      </c>
      <c r="D298" s="40" t="s">
        <v>113</v>
      </c>
      <c r="E298" s="32">
        <v>12394</v>
      </c>
      <c r="F298" s="42">
        <f t="shared" si="59"/>
        <v>0.47339673809250982</v>
      </c>
      <c r="G298" s="32">
        <v>13787</v>
      </c>
      <c r="H298" s="42">
        <f t="shared" si="60"/>
        <v>0.52660326190749018</v>
      </c>
      <c r="I298" s="32">
        <f t="shared" si="69"/>
        <v>26181</v>
      </c>
      <c r="J298" s="255">
        <v>10705100</v>
      </c>
      <c r="K298" s="253">
        <f t="shared" si="64"/>
        <v>1070.51</v>
      </c>
      <c r="L298" s="253">
        <v>4540.8490000000002</v>
      </c>
      <c r="M298" s="253">
        <f t="shared" si="65"/>
        <v>3470.3389999999999</v>
      </c>
      <c r="N298" s="260">
        <f t="shared" si="68"/>
        <v>23.575106769681174</v>
      </c>
      <c r="O298" s="262">
        <f t="shared" si="61"/>
        <v>4.0888812497612774E-2</v>
      </c>
      <c r="P298" s="269">
        <v>0.65</v>
      </c>
      <c r="Q298" s="271">
        <v>0</v>
      </c>
      <c r="R298" s="272">
        <f t="shared" si="63"/>
        <v>0.32500000000000001</v>
      </c>
      <c r="W298" s="1"/>
      <c r="X298" s="1"/>
    </row>
    <row r="299" spans="1:24" s="3" customFormat="1" x14ac:dyDescent="0.25">
      <c r="A299" s="35">
        <v>3</v>
      </c>
      <c r="B299" s="11" t="s">
        <v>28</v>
      </c>
      <c r="C299" s="30">
        <v>309</v>
      </c>
      <c r="D299" s="40" t="s">
        <v>37</v>
      </c>
      <c r="E299" s="32">
        <v>8225</v>
      </c>
      <c r="F299" s="42">
        <f t="shared" si="59"/>
        <v>0.48539392151077015</v>
      </c>
      <c r="G299" s="32">
        <v>8720</v>
      </c>
      <c r="H299" s="42">
        <f t="shared" si="60"/>
        <v>0.5146060784892299</v>
      </c>
      <c r="I299" s="32">
        <f t="shared" si="69"/>
        <v>16945</v>
      </c>
      <c r="J299" s="255">
        <v>3795400</v>
      </c>
      <c r="K299" s="253">
        <f t="shared" si="64"/>
        <v>379.54</v>
      </c>
      <c r="L299" s="253">
        <v>920.13900000000001</v>
      </c>
      <c r="M299" s="253">
        <f t="shared" si="65"/>
        <v>540.59899999999993</v>
      </c>
      <c r="N299" s="260">
        <f t="shared" si="68"/>
        <v>41.248115773812437</v>
      </c>
      <c r="O299" s="262">
        <f t="shared" si="61"/>
        <v>2.2398347595160815E-2</v>
      </c>
      <c r="P299" s="269">
        <v>0.85</v>
      </c>
      <c r="Q299" s="271">
        <v>6.6699999999999995E-2</v>
      </c>
      <c r="R299" s="272">
        <f t="shared" si="63"/>
        <v>0.45834999999999998</v>
      </c>
      <c r="W299" s="1"/>
      <c r="X299" s="1"/>
    </row>
    <row r="300" spans="1:24" s="3" customFormat="1" x14ac:dyDescent="0.25">
      <c r="A300" s="35">
        <v>7</v>
      </c>
      <c r="B300" s="241" t="s">
        <v>88</v>
      </c>
      <c r="C300" s="30">
        <v>704</v>
      </c>
      <c r="D300" s="40" t="s">
        <v>91</v>
      </c>
      <c r="E300" s="32">
        <v>13546</v>
      </c>
      <c r="F300" s="42">
        <f t="shared" si="59"/>
        <v>0.51240732334695116</v>
      </c>
      <c r="G300" s="32">
        <v>12890</v>
      </c>
      <c r="H300" s="42">
        <f t="shared" si="60"/>
        <v>0.4875926766530489</v>
      </c>
      <c r="I300" s="32">
        <f t="shared" si="69"/>
        <v>26436</v>
      </c>
      <c r="J300" s="255">
        <v>19508275</v>
      </c>
      <c r="K300" s="253">
        <f t="shared" si="64"/>
        <v>1950.8275000000001</v>
      </c>
      <c r="L300" s="253">
        <v>5106.7659999999996</v>
      </c>
      <c r="M300" s="253">
        <f t="shared" si="65"/>
        <v>3155.9384999999993</v>
      </c>
      <c r="N300" s="260">
        <f t="shared" si="68"/>
        <v>38.200839827005979</v>
      </c>
      <c r="O300" s="262">
        <f t="shared" si="61"/>
        <v>7.379435239824482E-2</v>
      </c>
      <c r="P300" s="269">
        <v>0.65</v>
      </c>
      <c r="Q300" s="271">
        <v>0.43330000000000002</v>
      </c>
      <c r="R300" s="272">
        <f t="shared" si="63"/>
        <v>0.54164999999999996</v>
      </c>
      <c r="W300" s="1"/>
      <c r="X300" s="1"/>
    </row>
    <row r="301" spans="1:24" s="3" customFormat="1" x14ac:dyDescent="0.25">
      <c r="A301" s="35">
        <v>6</v>
      </c>
      <c r="B301" s="11" t="s">
        <v>73</v>
      </c>
      <c r="C301" s="30">
        <v>610</v>
      </c>
      <c r="D301" s="40" t="s">
        <v>83</v>
      </c>
      <c r="E301" s="32">
        <v>10363</v>
      </c>
      <c r="F301" s="42">
        <f t="shared" si="59"/>
        <v>0.46724378916993553</v>
      </c>
      <c r="G301" s="32">
        <v>11816</v>
      </c>
      <c r="H301" s="42">
        <f t="shared" si="60"/>
        <v>0.53275621083006452</v>
      </c>
      <c r="I301" s="32">
        <f t="shared" si="69"/>
        <v>22179</v>
      </c>
      <c r="J301" s="255">
        <v>195525</v>
      </c>
      <c r="K301" s="253">
        <f t="shared" si="64"/>
        <v>19.552499999999998</v>
      </c>
      <c r="L301" s="253">
        <v>16490.995999999999</v>
      </c>
      <c r="M301" s="253">
        <f t="shared" si="65"/>
        <v>16471.443499999998</v>
      </c>
      <c r="N301" s="260">
        <f t="shared" si="68"/>
        <v>0.11856470039772006</v>
      </c>
      <c r="O301" s="262">
        <f t="shared" si="61"/>
        <v>8.8157716759096436E-4</v>
      </c>
      <c r="P301" s="269">
        <v>0.65</v>
      </c>
      <c r="Q301" s="271">
        <v>0</v>
      </c>
      <c r="R301" s="272">
        <f t="shared" si="63"/>
        <v>0.32500000000000001</v>
      </c>
      <c r="W301" s="1"/>
      <c r="X301" s="1"/>
    </row>
    <row r="302" spans="1:24" s="3" customFormat="1" x14ac:dyDescent="0.25">
      <c r="A302" s="39">
        <v>16</v>
      </c>
      <c r="B302" s="11" t="s">
        <v>257</v>
      </c>
      <c r="C302" s="31">
        <v>1612</v>
      </c>
      <c r="D302" s="40" t="s">
        <v>269</v>
      </c>
      <c r="E302" s="32">
        <v>33412</v>
      </c>
      <c r="F302" s="42">
        <f t="shared" si="59"/>
        <v>0.50509448223733933</v>
      </c>
      <c r="G302" s="32">
        <v>32738</v>
      </c>
      <c r="H302" s="42">
        <f t="shared" si="60"/>
        <v>0.49490551776266062</v>
      </c>
      <c r="I302" s="32">
        <f t="shared" si="69"/>
        <v>66150</v>
      </c>
      <c r="J302" s="255">
        <v>317818025</v>
      </c>
      <c r="K302" s="253">
        <f t="shared" si="64"/>
        <v>31781.802500000002</v>
      </c>
      <c r="L302" s="253">
        <v>76213.252999999997</v>
      </c>
      <c r="M302" s="253">
        <f t="shared" si="65"/>
        <v>44431.450499999992</v>
      </c>
      <c r="N302" s="260">
        <f t="shared" si="68"/>
        <v>41.701149405077885</v>
      </c>
      <c r="O302" s="262">
        <f t="shared" si="61"/>
        <v>0.4804505291005291</v>
      </c>
      <c r="P302" s="269">
        <v>0.6</v>
      </c>
      <c r="Q302" s="271">
        <v>0</v>
      </c>
      <c r="R302" s="272">
        <f t="shared" si="63"/>
        <v>0.3</v>
      </c>
      <c r="W302" s="1"/>
      <c r="X302" s="1"/>
    </row>
    <row r="303" spans="1:24" s="3" customFormat="1" x14ac:dyDescent="0.25">
      <c r="A303" s="35">
        <v>8</v>
      </c>
      <c r="B303" s="11" t="s">
        <v>107</v>
      </c>
      <c r="C303" s="30">
        <v>806</v>
      </c>
      <c r="D303" s="40" t="s">
        <v>112</v>
      </c>
      <c r="E303" s="32">
        <v>25244</v>
      </c>
      <c r="F303" s="42">
        <f t="shared" si="59"/>
        <v>0.47012812872467225</v>
      </c>
      <c r="G303" s="32">
        <v>28452</v>
      </c>
      <c r="H303" s="42">
        <f t="shared" si="60"/>
        <v>0.52987187127532775</v>
      </c>
      <c r="I303" s="32">
        <f t="shared" si="69"/>
        <v>53696</v>
      </c>
      <c r="J303" s="255">
        <v>83660200</v>
      </c>
      <c r="K303" s="253">
        <f t="shared" si="64"/>
        <v>8366.02</v>
      </c>
      <c r="L303" s="253">
        <v>23750.312999999998</v>
      </c>
      <c r="M303" s="253">
        <f t="shared" si="65"/>
        <v>15384.292999999998</v>
      </c>
      <c r="N303" s="260">
        <f t="shared" si="68"/>
        <v>35.224883141540076</v>
      </c>
      <c r="O303" s="262">
        <f t="shared" si="61"/>
        <v>0.15580341179976162</v>
      </c>
      <c r="P303" s="269">
        <v>0.3</v>
      </c>
      <c r="Q303" s="271">
        <v>0</v>
      </c>
      <c r="R303" s="272">
        <f t="shared" si="63"/>
        <v>0.15</v>
      </c>
      <c r="W303" s="1"/>
      <c r="X303" s="1"/>
    </row>
    <row r="304" spans="1:24" s="3" customFormat="1" x14ac:dyDescent="0.25">
      <c r="A304" s="35">
        <v>3</v>
      </c>
      <c r="B304" s="11" t="s">
        <v>28</v>
      </c>
      <c r="C304" s="30">
        <v>311</v>
      </c>
      <c r="D304" s="40" t="s">
        <v>39</v>
      </c>
      <c r="E304" s="32">
        <v>8689</v>
      </c>
      <c r="F304" s="42">
        <f t="shared" si="59"/>
        <v>0.50455838801463326</v>
      </c>
      <c r="G304" s="32">
        <v>8532</v>
      </c>
      <c r="H304" s="42">
        <f t="shared" si="60"/>
        <v>0.49544161198536668</v>
      </c>
      <c r="I304" s="32">
        <f t="shared" si="69"/>
        <v>17221</v>
      </c>
      <c r="J304" s="255">
        <v>13958950</v>
      </c>
      <c r="K304" s="253">
        <f t="shared" si="64"/>
        <v>1395.895</v>
      </c>
      <c r="L304" s="253">
        <v>6084.3019999999997</v>
      </c>
      <c r="M304" s="253">
        <f t="shared" si="65"/>
        <v>4688.4069999999992</v>
      </c>
      <c r="N304" s="260">
        <f t="shared" si="68"/>
        <v>22.942565967304056</v>
      </c>
      <c r="O304" s="262">
        <f t="shared" si="61"/>
        <v>8.1057720225306315E-2</v>
      </c>
      <c r="P304" s="269">
        <v>0.8</v>
      </c>
      <c r="Q304" s="271">
        <v>6.6699999999999995E-2</v>
      </c>
      <c r="R304" s="272">
        <f t="shared" si="63"/>
        <v>0.43335000000000001</v>
      </c>
      <c r="W304" s="1"/>
      <c r="X304" s="1"/>
    </row>
    <row r="305" spans="1:24" s="3" customFormat="1" x14ac:dyDescent="0.25">
      <c r="A305" s="35">
        <v>7</v>
      </c>
      <c r="B305" s="241" t="s">
        <v>88</v>
      </c>
      <c r="C305" s="30">
        <v>703</v>
      </c>
      <c r="D305" s="40" t="s">
        <v>90</v>
      </c>
      <c r="E305" s="32">
        <v>1480</v>
      </c>
      <c r="F305" s="42">
        <f t="shared" si="59"/>
        <v>0.52612868823320302</v>
      </c>
      <c r="G305" s="32">
        <v>1333</v>
      </c>
      <c r="H305" s="42">
        <f t="shared" si="60"/>
        <v>0.47387131176679703</v>
      </c>
      <c r="I305" s="32">
        <f t="shared" si="69"/>
        <v>2813</v>
      </c>
      <c r="J305" s="255">
        <v>12159675</v>
      </c>
      <c r="K305" s="253">
        <f t="shared" si="64"/>
        <v>1215.9675</v>
      </c>
      <c r="L305" s="253">
        <v>2075.66</v>
      </c>
      <c r="M305" s="253">
        <f t="shared" si="65"/>
        <v>859.69249999999988</v>
      </c>
      <c r="N305" s="260">
        <f t="shared" si="68"/>
        <v>58.582209995856743</v>
      </c>
      <c r="O305" s="262">
        <f t="shared" si="61"/>
        <v>0.43226715250622111</v>
      </c>
      <c r="P305" s="269">
        <v>0.65</v>
      </c>
      <c r="Q305" s="271">
        <v>0</v>
      </c>
      <c r="R305" s="272">
        <f t="shared" si="63"/>
        <v>0.32500000000000001</v>
      </c>
      <c r="W305" s="1"/>
      <c r="X305" s="1"/>
    </row>
    <row r="306" spans="1:24" s="3" customFormat="1" x14ac:dyDescent="0.25">
      <c r="A306" s="35">
        <v>6</v>
      </c>
      <c r="B306" s="11" t="s">
        <v>73</v>
      </c>
      <c r="C306" s="30">
        <v>603</v>
      </c>
      <c r="D306" s="40" t="s">
        <v>76</v>
      </c>
      <c r="E306" s="32">
        <v>9197</v>
      </c>
      <c r="F306" s="42">
        <f t="shared" si="59"/>
        <v>0.46597760551248923</v>
      </c>
      <c r="G306" s="32">
        <v>10540</v>
      </c>
      <c r="H306" s="42">
        <f t="shared" si="60"/>
        <v>0.53402239448751077</v>
      </c>
      <c r="I306" s="32">
        <f t="shared" si="69"/>
        <v>19737</v>
      </c>
      <c r="J306" s="255">
        <v>30560325</v>
      </c>
      <c r="K306" s="253">
        <f t="shared" si="64"/>
        <v>3056.0324999999998</v>
      </c>
      <c r="L306" s="253">
        <v>13420.342000000001</v>
      </c>
      <c r="M306" s="253">
        <f t="shared" si="65"/>
        <v>10364.309500000001</v>
      </c>
      <c r="N306" s="260">
        <f t="shared" si="68"/>
        <v>22.771643971517268</v>
      </c>
      <c r="O306" s="262">
        <f t="shared" si="61"/>
        <v>0.1548377412980696</v>
      </c>
      <c r="P306" s="269">
        <v>0.65</v>
      </c>
      <c r="Q306" s="271">
        <v>0</v>
      </c>
      <c r="R306" s="272">
        <f t="shared" si="63"/>
        <v>0.32500000000000001</v>
      </c>
      <c r="W306" s="1"/>
      <c r="X306" s="1"/>
    </row>
    <row r="307" spans="1:24" s="3" customFormat="1" x14ac:dyDescent="0.25">
      <c r="A307" s="35">
        <v>7</v>
      </c>
      <c r="B307" s="241" t="s">
        <v>88</v>
      </c>
      <c r="C307" s="30">
        <v>719</v>
      </c>
      <c r="D307" s="40" t="s">
        <v>106</v>
      </c>
      <c r="E307" s="32">
        <v>25044</v>
      </c>
      <c r="F307" s="42">
        <f t="shared" si="59"/>
        <v>0.49261393811837367</v>
      </c>
      <c r="G307" s="32">
        <v>25795</v>
      </c>
      <c r="H307" s="42">
        <f t="shared" si="60"/>
        <v>0.50738606188162627</v>
      </c>
      <c r="I307" s="32">
        <f t="shared" si="69"/>
        <v>50839</v>
      </c>
      <c r="J307" s="255">
        <v>68747450</v>
      </c>
      <c r="K307" s="253">
        <f t="shared" si="64"/>
        <v>6874.7449999999999</v>
      </c>
      <c r="L307" s="253">
        <v>11592.816000000001</v>
      </c>
      <c r="M307" s="253">
        <f t="shared" si="65"/>
        <v>4718.0710000000008</v>
      </c>
      <c r="N307" s="260">
        <f t="shared" si="68"/>
        <v>59.301769302643976</v>
      </c>
      <c r="O307" s="262">
        <f t="shared" si="61"/>
        <v>0.1352258108932119</v>
      </c>
      <c r="P307" s="269">
        <v>0.8</v>
      </c>
      <c r="Q307" s="271">
        <v>0.32</v>
      </c>
      <c r="R307" s="272">
        <f t="shared" si="63"/>
        <v>0.56000000000000005</v>
      </c>
      <c r="W307" s="1"/>
      <c r="X307" s="1"/>
    </row>
    <row r="308" spans="1:24" s="3" customFormat="1" x14ac:dyDescent="0.25">
      <c r="A308" s="39">
        <v>13</v>
      </c>
      <c r="B308" s="11" t="s">
        <v>196</v>
      </c>
      <c r="C308" s="31">
        <v>1330</v>
      </c>
      <c r="D308" s="40" t="s">
        <v>223</v>
      </c>
      <c r="E308" s="32">
        <v>3709</v>
      </c>
      <c r="F308" s="42">
        <f t="shared" si="59"/>
        <v>0.48225198283708232</v>
      </c>
      <c r="G308" s="32">
        <v>3982</v>
      </c>
      <c r="H308" s="42">
        <f t="shared" si="60"/>
        <v>0.51774801716291774</v>
      </c>
      <c r="I308" s="32">
        <f t="shared" si="69"/>
        <v>7691</v>
      </c>
      <c r="J308" s="255">
        <v>27814325</v>
      </c>
      <c r="K308" s="253">
        <f t="shared" si="64"/>
        <v>2781.4324999999999</v>
      </c>
      <c r="L308" s="253">
        <v>4762.0379999999996</v>
      </c>
      <c r="M308" s="253">
        <f t="shared" si="65"/>
        <v>1980.6054999999997</v>
      </c>
      <c r="N308" s="260">
        <f t="shared" si="68"/>
        <v>58.408448231618486</v>
      </c>
      <c r="O308" s="262">
        <f t="shared" si="61"/>
        <v>0.36164770510986866</v>
      </c>
      <c r="P308" s="269">
        <v>0.5</v>
      </c>
      <c r="Q308" s="271">
        <v>0</v>
      </c>
      <c r="R308" s="272">
        <f t="shared" si="63"/>
        <v>0.25</v>
      </c>
      <c r="W308" s="1"/>
      <c r="X308" s="1"/>
    </row>
    <row r="309" spans="1:24" s="3" customFormat="1" x14ac:dyDescent="0.25">
      <c r="A309" s="35">
        <v>3</v>
      </c>
      <c r="B309" s="11" t="s">
        <v>28</v>
      </c>
      <c r="C309" s="30">
        <v>306</v>
      </c>
      <c r="D309" s="40" t="s">
        <v>34</v>
      </c>
      <c r="E309" s="32">
        <v>15886</v>
      </c>
      <c r="F309" s="42">
        <f t="shared" si="59"/>
        <v>0.49609643370182999</v>
      </c>
      <c r="G309" s="32">
        <v>16136</v>
      </c>
      <c r="H309" s="42">
        <f t="shared" si="60"/>
        <v>0.50390356629817001</v>
      </c>
      <c r="I309" s="32">
        <f t="shared" si="69"/>
        <v>32022</v>
      </c>
      <c r="J309" s="255">
        <v>7830525</v>
      </c>
      <c r="K309" s="253">
        <f t="shared" si="64"/>
        <v>783.05250000000001</v>
      </c>
      <c r="L309" s="253">
        <v>4048.3249999999998</v>
      </c>
      <c r="M309" s="253">
        <f t="shared" si="65"/>
        <v>3265.2725</v>
      </c>
      <c r="N309" s="260">
        <f t="shared" si="68"/>
        <v>19.342629359055906</v>
      </c>
      <c r="O309" s="262">
        <f t="shared" si="61"/>
        <v>2.4453578789582164E-2</v>
      </c>
      <c r="P309" s="269">
        <v>0.35</v>
      </c>
      <c r="Q309" s="271">
        <v>0</v>
      </c>
      <c r="R309" s="272">
        <f t="shared" si="63"/>
        <v>0.17499999999999999</v>
      </c>
      <c r="W309" s="1"/>
      <c r="X309" s="1"/>
    </row>
    <row r="310" spans="1:24" s="38" customFormat="1" x14ac:dyDescent="0.25">
      <c r="A310" s="39">
        <v>10</v>
      </c>
      <c r="B310" s="11" t="s">
        <v>139</v>
      </c>
      <c r="C310" s="31">
        <v>1006</v>
      </c>
      <c r="D310" s="40" t="s">
        <v>145</v>
      </c>
      <c r="E310" s="32">
        <v>18193</v>
      </c>
      <c r="F310" s="42">
        <f t="shared" si="59"/>
        <v>0.48335503068625629</v>
      </c>
      <c r="G310" s="32">
        <v>19446</v>
      </c>
      <c r="H310" s="42">
        <f t="shared" si="60"/>
        <v>0.51664496931374371</v>
      </c>
      <c r="I310" s="32">
        <f t="shared" si="69"/>
        <v>37639</v>
      </c>
      <c r="J310" s="255">
        <v>21925950</v>
      </c>
      <c r="K310" s="253">
        <f t="shared" ref="K310:K341" si="70">J310/10000</f>
        <v>2192.5949999999998</v>
      </c>
      <c r="L310" s="253">
        <v>23609.445</v>
      </c>
      <c r="M310" s="253">
        <f t="shared" ref="M310:M341" si="71">L310-K310</f>
        <v>21416.85</v>
      </c>
      <c r="N310" s="260">
        <f t="shared" si="68"/>
        <v>9.2869400360745438</v>
      </c>
      <c r="O310" s="262">
        <f t="shared" si="61"/>
        <v>5.8253274529078879E-2</v>
      </c>
      <c r="P310" s="269">
        <v>0.65</v>
      </c>
      <c r="Q310" s="271">
        <v>0</v>
      </c>
      <c r="R310" s="272">
        <f t="shared" si="63"/>
        <v>0.32500000000000001</v>
      </c>
    </row>
    <row r="311" spans="1:24" s="3" customFormat="1" x14ac:dyDescent="0.25">
      <c r="A311" s="35">
        <v>3</v>
      </c>
      <c r="B311" s="11" t="s">
        <v>28</v>
      </c>
      <c r="C311" s="30">
        <v>305</v>
      </c>
      <c r="D311" s="40" t="s">
        <v>33</v>
      </c>
      <c r="E311" s="32">
        <v>5348</v>
      </c>
      <c r="F311" s="42">
        <f t="shared" si="59"/>
        <v>0.48097850526126451</v>
      </c>
      <c r="G311" s="32">
        <v>5771</v>
      </c>
      <c r="H311" s="42">
        <f t="shared" si="60"/>
        <v>0.51902149473873549</v>
      </c>
      <c r="I311" s="32">
        <f t="shared" si="69"/>
        <v>11119</v>
      </c>
      <c r="J311" s="255">
        <v>9071675</v>
      </c>
      <c r="K311" s="253">
        <f t="shared" si="70"/>
        <v>907.16750000000002</v>
      </c>
      <c r="L311" s="253">
        <v>2478.3290000000002</v>
      </c>
      <c r="M311" s="253">
        <f t="shared" si="71"/>
        <v>1571.1615000000002</v>
      </c>
      <c r="N311" s="260">
        <f t="shared" si="68"/>
        <v>36.603998097104942</v>
      </c>
      <c r="O311" s="262">
        <f t="shared" si="61"/>
        <v>8.1587148124831366E-2</v>
      </c>
      <c r="P311" s="269">
        <v>0.7</v>
      </c>
      <c r="Q311" s="271">
        <v>0</v>
      </c>
      <c r="R311" s="272">
        <f t="shared" si="63"/>
        <v>0.35</v>
      </c>
      <c r="W311" s="1"/>
      <c r="X311" s="1"/>
    </row>
    <row r="312" spans="1:24" s="3" customFormat="1" x14ac:dyDescent="0.25">
      <c r="A312" s="39">
        <v>14</v>
      </c>
      <c r="B312" s="11" t="s">
        <v>226</v>
      </c>
      <c r="C312" s="31">
        <v>1406</v>
      </c>
      <c r="D312" s="40" t="s">
        <v>232</v>
      </c>
      <c r="E312" s="32">
        <v>79166</v>
      </c>
      <c r="F312" s="42">
        <f t="shared" si="59"/>
        <v>0.47973869675613112</v>
      </c>
      <c r="G312" s="32">
        <v>85853</v>
      </c>
      <c r="H312" s="42">
        <f t="shared" si="60"/>
        <v>0.52026130324386888</v>
      </c>
      <c r="I312" s="32">
        <f t="shared" si="69"/>
        <v>165019</v>
      </c>
      <c r="J312" s="255">
        <v>77837175</v>
      </c>
      <c r="K312" s="253">
        <f t="shared" si="70"/>
        <v>7783.7174999999997</v>
      </c>
      <c r="L312" s="253">
        <v>24584.534</v>
      </c>
      <c r="M312" s="253">
        <f t="shared" si="71"/>
        <v>16800.816500000001</v>
      </c>
      <c r="N312" s="260">
        <f t="shared" si="68"/>
        <v>31.661033314684754</v>
      </c>
      <c r="O312" s="262">
        <f t="shared" si="61"/>
        <v>4.7168613917185291E-2</v>
      </c>
      <c r="P312" s="269">
        <v>0.7</v>
      </c>
      <c r="Q312" s="271">
        <v>0</v>
      </c>
      <c r="R312" s="272">
        <f t="shared" si="63"/>
        <v>0.35</v>
      </c>
      <c r="W312" s="1"/>
      <c r="X312" s="1"/>
    </row>
    <row r="313" spans="1:24" s="3" customFormat="1" x14ac:dyDescent="0.25">
      <c r="A313" s="39">
        <v>10</v>
      </c>
      <c r="B313" s="11" t="s">
        <v>139</v>
      </c>
      <c r="C313" s="31">
        <v>1017</v>
      </c>
      <c r="D313" s="40" t="s">
        <v>156</v>
      </c>
      <c r="E313" s="32">
        <v>6236</v>
      </c>
      <c r="F313" s="42">
        <f t="shared" si="59"/>
        <v>0.46694122051666043</v>
      </c>
      <c r="G313" s="32">
        <v>7119</v>
      </c>
      <c r="H313" s="42">
        <f t="shared" si="60"/>
        <v>0.53305877948333957</v>
      </c>
      <c r="I313" s="32">
        <f t="shared" si="69"/>
        <v>13355</v>
      </c>
      <c r="J313" s="255">
        <v>41450</v>
      </c>
      <c r="K313" s="253">
        <f t="shared" si="70"/>
        <v>4.1449999999999996</v>
      </c>
      <c r="L313" s="253">
        <v>1248.201</v>
      </c>
      <c r="M313" s="253">
        <f t="shared" si="71"/>
        <v>1244.056</v>
      </c>
      <c r="N313" s="260">
        <f t="shared" si="68"/>
        <v>0.33207792655189344</v>
      </c>
      <c r="O313" s="262">
        <f t="shared" si="61"/>
        <v>3.1037064769749153E-4</v>
      </c>
      <c r="P313" s="269">
        <v>0.8</v>
      </c>
      <c r="Q313" s="271">
        <v>6.6699999999999995E-2</v>
      </c>
      <c r="R313" s="272">
        <f t="shared" si="63"/>
        <v>0.43335000000000001</v>
      </c>
      <c r="W313" s="1"/>
      <c r="X313" s="1"/>
    </row>
    <row r="314" spans="1:24" s="3" customFormat="1" x14ac:dyDescent="0.25">
      <c r="A314" s="39">
        <v>17</v>
      </c>
      <c r="B314" s="11" t="s">
        <v>275</v>
      </c>
      <c r="C314" s="39">
        <v>1710</v>
      </c>
      <c r="D314" s="40" t="s">
        <v>283</v>
      </c>
      <c r="E314" s="32">
        <v>71423</v>
      </c>
      <c r="F314" s="42">
        <f t="shared" si="59"/>
        <v>0.5251073403129044</v>
      </c>
      <c r="G314" s="32">
        <v>64593</v>
      </c>
      <c r="H314" s="42">
        <f t="shared" si="60"/>
        <v>0.47489265968709565</v>
      </c>
      <c r="I314" s="32">
        <f t="shared" si="69"/>
        <v>136016</v>
      </c>
      <c r="J314" s="255">
        <v>454223150</v>
      </c>
      <c r="K314" s="253">
        <f t="shared" si="70"/>
        <v>45422.315000000002</v>
      </c>
      <c r="L314" s="253">
        <v>267063.94500000001</v>
      </c>
      <c r="M314" s="253">
        <f t="shared" si="71"/>
        <v>221641.63</v>
      </c>
      <c r="N314" s="260">
        <f t="shared" si="68"/>
        <v>17.008029668699756</v>
      </c>
      <c r="O314" s="262">
        <f t="shared" si="61"/>
        <v>0.33394832225620519</v>
      </c>
      <c r="P314" s="269">
        <v>0.8</v>
      </c>
      <c r="Q314" s="271">
        <v>0</v>
      </c>
      <c r="R314" s="272">
        <f t="shared" si="63"/>
        <v>0.4</v>
      </c>
      <c r="W314" s="1"/>
      <c r="X314" s="1"/>
    </row>
    <row r="315" spans="1:24" s="3" customFormat="1" x14ac:dyDescent="0.25">
      <c r="A315" s="39">
        <v>16</v>
      </c>
      <c r="B315" s="11" t="s">
        <v>257</v>
      </c>
      <c r="C315" s="31">
        <v>1608</v>
      </c>
      <c r="D315" s="40" t="s">
        <v>265</v>
      </c>
      <c r="E315" s="32">
        <v>35645</v>
      </c>
      <c r="F315" s="42">
        <f t="shared" si="59"/>
        <v>0.50006313042746309</v>
      </c>
      <c r="G315" s="32">
        <v>35636</v>
      </c>
      <c r="H315" s="42">
        <f t="shared" si="60"/>
        <v>0.49993686957253686</v>
      </c>
      <c r="I315" s="32">
        <f t="shared" si="69"/>
        <v>71281</v>
      </c>
      <c r="J315" s="255">
        <v>193927300</v>
      </c>
      <c r="K315" s="253">
        <f t="shared" si="70"/>
        <v>19392.73</v>
      </c>
      <c r="L315" s="253">
        <v>70692.47</v>
      </c>
      <c r="M315" s="253">
        <f t="shared" si="71"/>
        <v>51299.740000000005</v>
      </c>
      <c r="N315" s="260">
        <f t="shared" si="68"/>
        <v>27.432525698988872</v>
      </c>
      <c r="O315" s="262">
        <f t="shared" si="61"/>
        <v>0.27206029657271924</v>
      </c>
      <c r="P315" s="269">
        <v>0.65</v>
      </c>
      <c r="Q315" s="271">
        <v>0</v>
      </c>
      <c r="R315" s="272">
        <f t="shared" si="63"/>
        <v>0.32500000000000001</v>
      </c>
      <c r="W315" s="1"/>
      <c r="X315" s="1"/>
    </row>
    <row r="316" spans="1:24" s="3" customFormat="1" x14ac:dyDescent="0.25">
      <c r="A316" s="35">
        <v>9</v>
      </c>
      <c r="B316" s="11" t="s">
        <v>115</v>
      </c>
      <c r="C316" s="30">
        <v>905</v>
      </c>
      <c r="D316" s="40" t="s">
        <v>119</v>
      </c>
      <c r="E316" s="32">
        <v>3859</v>
      </c>
      <c r="F316" s="42">
        <f t="shared" si="59"/>
        <v>0.47338076545632973</v>
      </c>
      <c r="G316" s="32">
        <v>4293</v>
      </c>
      <c r="H316" s="42">
        <f t="shared" si="60"/>
        <v>0.52661923454367021</v>
      </c>
      <c r="I316" s="32">
        <f t="shared" si="69"/>
        <v>8152</v>
      </c>
      <c r="J316" s="255">
        <v>12045700</v>
      </c>
      <c r="K316" s="253">
        <f t="shared" si="70"/>
        <v>1204.57</v>
      </c>
      <c r="L316" s="253">
        <v>4106.6480000000001</v>
      </c>
      <c r="M316" s="253">
        <f t="shared" si="71"/>
        <v>2902.0780000000004</v>
      </c>
      <c r="N316" s="260">
        <f t="shared" si="68"/>
        <v>29.332195016470852</v>
      </c>
      <c r="O316" s="262">
        <f t="shared" si="61"/>
        <v>0.14776373895976447</v>
      </c>
      <c r="P316" s="269">
        <v>0.65</v>
      </c>
      <c r="Q316" s="271">
        <v>0</v>
      </c>
      <c r="R316" s="272">
        <f t="shared" si="63"/>
        <v>0.32500000000000001</v>
      </c>
      <c r="W316" s="1"/>
      <c r="X316" s="1"/>
    </row>
    <row r="317" spans="1:24" s="3" customFormat="1" x14ac:dyDescent="0.25">
      <c r="A317" s="39">
        <v>12</v>
      </c>
      <c r="B317" s="11" t="s">
        <v>169</v>
      </c>
      <c r="C317" s="31">
        <v>1208</v>
      </c>
      <c r="D317" s="40" t="s">
        <v>175</v>
      </c>
      <c r="E317" s="32">
        <v>7665</v>
      </c>
      <c r="F317" s="42">
        <f t="shared" si="59"/>
        <v>0.43895315542320468</v>
      </c>
      <c r="G317" s="32">
        <v>9797</v>
      </c>
      <c r="H317" s="42">
        <f t="shared" si="60"/>
        <v>0.56104684457679532</v>
      </c>
      <c r="I317" s="32">
        <f t="shared" si="69"/>
        <v>17462</v>
      </c>
      <c r="J317" s="255">
        <v>55379150</v>
      </c>
      <c r="K317" s="253">
        <f t="shared" si="70"/>
        <v>5537.915</v>
      </c>
      <c r="L317" s="253">
        <v>10439.298000000001</v>
      </c>
      <c r="M317" s="253">
        <f t="shared" si="71"/>
        <v>4901.3830000000007</v>
      </c>
      <c r="N317" s="260">
        <f t="shared" si="68"/>
        <v>53.048729905018511</v>
      </c>
      <c r="O317" s="262">
        <f t="shared" si="61"/>
        <v>0.31714093460084758</v>
      </c>
      <c r="P317" s="269">
        <v>1</v>
      </c>
      <c r="Q317" s="271">
        <v>0.32</v>
      </c>
      <c r="R317" s="272">
        <f t="shared" si="63"/>
        <v>0.66</v>
      </c>
      <c r="W317" s="1"/>
      <c r="X317" s="1"/>
    </row>
    <row r="318" spans="1:24" s="3" customFormat="1" x14ac:dyDescent="0.25">
      <c r="A318" s="39">
        <v>12</v>
      </c>
      <c r="B318" s="11" t="s">
        <v>169</v>
      </c>
      <c r="C318" s="31">
        <v>1226</v>
      </c>
      <c r="D318" s="40" t="s">
        <v>193</v>
      </c>
      <c r="E318" s="32">
        <v>9656</v>
      </c>
      <c r="F318" s="42">
        <f t="shared" si="59"/>
        <v>0.47927731175857446</v>
      </c>
      <c r="G318" s="32">
        <v>10491</v>
      </c>
      <c r="H318" s="42">
        <f t="shared" si="60"/>
        <v>0.52072268824142554</v>
      </c>
      <c r="I318" s="32">
        <f t="shared" si="69"/>
        <v>20147</v>
      </c>
      <c r="J318" s="255">
        <v>27927900</v>
      </c>
      <c r="K318" s="253">
        <f t="shared" si="70"/>
        <v>2792.79</v>
      </c>
      <c r="L318" s="253">
        <v>15141.995999999999</v>
      </c>
      <c r="M318" s="253">
        <f t="shared" si="71"/>
        <v>12349.205999999998</v>
      </c>
      <c r="N318" s="260">
        <f t="shared" si="68"/>
        <v>18.444001702285487</v>
      </c>
      <c r="O318" s="262">
        <f t="shared" si="61"/>
        <v>0.13862063830843302</v>
      </c>
      <c r="P318" s="269">
        <v>0.65</v>
      </c>
      <c r="Q318" s="271">
        <v>0.2</v>
      </c>
      <c r="R318" s="272">
        <f t="shared" si="63"/>
        <v>0.42500000000000004</v>
      </c>
      <c r="W318" s="1"/>
      <c r="X318" s="1"/>
    </row>
    <row r="319" spans="1:24" s="3" customFormat="1" x14ac:dyDescent="0.25">
      <c r="A319" s="35">
        <v>5</v>
      </c>
      <c r="B319" s="11" t="s">
        <v>61</v>
      </c>
      <c r="C319" s="30">
        <v>514</v>
      </c>
      <c r="D319" s="40" t="s">
        <v>345</v>
      </c>
      <c r="E319" s="44">
        <v>5285</v>
      </c>
      <c r="F319" s="42">
        <f t="shared" si="59"/>
        <v>0.51370528771384139</v>
      </c>
      <c r="G319" s="44">
        <v>5003</v>
      </c>
      <c r="H319" s="42">
        <f t="shared" si="60"/>
        <v>0.48629471228615861</v>
      </c>
      <c r="I319" s="44">
        <f t="shared" si="69"/>
        <v>10288</v>
      </c>
      <c r="J319" s="241">
        <v>0</v>
      </c>
      <c r="K319" s="241">
        <v>0</v>
      </c>
      <c r="L319" s="241">
        <v>0</v>
      </c>
      <c r="M319" s="241">
        <v>0</v>
      </c>
      <c r="N319" s="241">
        <v>0</v>
      </c>
      <c r="O319" s="262">
        <f t="shared" si="61"/>
        <v>0</v>
      </c>
      <c r="P319" s="269">
        <v>0</v>
      </c>
      <c r="Q319" s="271">
        <v>0</v>
      </c>
      <c r="R319" s="272" t="s">
        <v>1493</v>
      </c>
      <c r="W319" s="1"/>
      <c r="X319" s="1"/>
    </row>
    <row r="320" spans="1:24" s="3" customFormat="1" x14ac:dyDescent="0.25">
      <c r="A320" s="35">
        <v>5</v>
      </c>
      <c r="B320" s="11" t="s">
        <v>61</v>
      </c>
      <c r="C320" s="30">
        <v>504</v>
      </c>
      <c r="D320" s="40" t="s">
        <v>63</v>
      </c>
      <c r="E320" s="32">
        <v>13341</v>
      </c>
      <c r="F320" s="42">
        <f t="shared" si="59"/>
        <v>0.51093408908123017</v>
      </c>
      <c r="G320" s="32">
        <v>12770</v>
      </c>
      <c r="H320" s="42">
        <f t="shared" si="60"/>
        <v>0.48906591091876989</v>
      </c>
      <c r="I320" s="32">
        <f t="shared" si="69"/>
        <v>26111</v>
      </c>
      <c r="J320" s="255">
        <v>67037325</v>
      </c>
      <c r="K320" s="253">
        <f t="shared" ref="K320:K345" si="72">J320/10000</f>
        <v>6703.7325000000001</v>
      </c>
      <c r="L320" s="253">
        <v>18449.848000000002</v>
      </c>
      <c r="M320" s="253">
        <f t="shared" ref="M320:M345" si="73">L320-K320</f>
        <v>11746.115500000002</v>
      </c>
      <c r="N320" s="260">
        <f t="shared" ref="N320:N345" si="74">K320*100/L320</f>
        <v>36.334892840309578</v>
      </c>
      <c r="O320" s="262">
        <f t="shared" si="61"/>
        <v>0.25673978399908087</v>
      </c>
      <c r="P320" s="269">
        <v>0.65</v>
      </c>
      <c r="Q320" s="271">
        <v>0.1867</v>
      </c>
      <c r="R320" s="272">
        <f t="shared" ref="R320:R328" si="75">(Q320+P320)/2</f>
        <v>0.41835</v>
      </c>
      <c r="W320" s="1"/>
      <c r="X320" s="1"/>
    </row>
    <row r="321" spans="1:24" s="3" customFormat="1" x14ac:dyDescent="0.25">
      <c r="A321" s="35">
        <v>7</v>
      </c>
      <c r="B321" s="241" t="s">
        <v>88</v>
      </c>
      <c r="C321" s="30">
        <v>701</v>
      </c>
      <c r="D321" s="40" t="s">
        <v>88</v>
      </c>
      <c r="E321" s="32">
        <v>69441</v>
      </c>
      <c r="F321" s="42">
        <f t="shared" si="59"/>
        <v>0.48458816879392042</v>
      </c>
      <c r="G321" s="32">
        <v>73858</v>
      </c>
      <c r="H321" s="42">
        <f t="shared" si="60"/>
        <v>0.51541183120607958</v>
      </c>
      <c r="I321" s="32">
        <f t="shared" si="69"/>
        <v>143299</v>
      </c>
      <c r="J321" s="255">
        <v>44304750</v>
      </c>
      <c r="K321" s="253">
        <f t="shared" si="72"/>
        <v>4430.4750000000004</v>
      </c>
      <c r="L321" s="253">
        <v>15136.948</v>
      </c>
      <c r="M321" s="253">
        <f t="shared" si="73"/>
        <v>10706.473</v>
      </c>
      <c r="N321" s="260">
        <f t="shared" si="74"/>
        <v>29.269275418003684</v>
      </c>
      <c r="O321" s="262">
        <f t="shared" si="61"/>
        <v>3.0917696564525924E-2</v>
      </c>
      <c r="P321" s="269">
        <v>0.85</v>
      </c>
      <c r="Q321" s="271">
        <v>0.52</v>
      </c>
      <c r="R321" s="272">
        <f t="shared" si="75"/>
        <v>0.68500000000000005</v>
      </c>
      <c r="W321" s="1"/>
      <c r="X321" s="1"/>
    </row>
    <row r="322" spans="1:24" s="3" customFormat="1" x14ac:dyDescent="0.25">
      <c r="A322" s="35">
        <v>3</v>
      </c>
      <c r="B322" s="11" t="s">
        <v>28</v>
      </c>
      <c r="C322" s="30">
        <v>304</v>
      </c>
      <c r="D322" s="40" t="s">
        <v>32</v>
      </c>
      <c r="E322" s="32">
        <v>20534</v>
      </c>
      <c r="F322" s="42">
        <f t="shared" si="59"/>
        <v>0.5013061204560435</v>
      </c>
      <c r="G322" s="32">
        <v>20427</v>
      </c>
      <c r="H322" s="42">
        <f t="shared" si="60"/>
        <v>0.49869387954395644</v>
      </c>
      <c r="I322" s="32">
        <f t="shared" si="69"/>
        <v>40961</v>
      </c>
      <c r="J322" s="255">
        <v>7577675</v>
      </c>
      <c r="K322" s="253">
        <f t="shared" si="72"/>
        <v>757.76750000000004</v>
      </c>
      <c r="L322" s="253">
        <v>5055.4120000000003</v>
      </c>
      <c r="M322" s="253">
        <f t="shared" si="73"/>
        <v>4297.6445000000003</v>
      </c>
      <c r="N322" s="260">
        <f t="shared" si="74"/>
        <v>14.989233320647259</v>
      </c>
      <c r="O322" s="262">
        <f t="shared" si="61"/>
        <v>1.8499731451868853E-2</v>
      </c>
      <c r="P322" s="269">
        <v>0.65</v>
      </c>
      <c r="Q322" s="271">
        <v>0</v>
      </c>
      <c r="R322" s="272">
        <f t="shared" si="75"/>
        <v>0.32500000000000001</v>
      </c>
      <c r="W322" s="1"/>
      <c r="X322" s="1"/>
    </row>
    <row r="323" spans="1:24" s="3" customFormat="1" x14ac:dyDescent="0.25">
      <c r="A323" s="39">
        <v>12</v>
      </c>
      <c r="B323" s="11" t="s">
        <v>169</v>
      </c>
      <c r="C323" s="31">
        <v>1207</v>
      </c>
      <c r="D323" s="40" t="s">
        <v>174</v>
      </c>
      <c r="E323" s="32">
        <v>35378</v>
      </c>
      <c r="F323" s="42">
        <f t="shared" si="59"/>
        <v>0.42823250296559906</v>
      </c>
      <c r="G323" s="32">
        <v>47236</v>
      </c>
      <c r="H323" s="42">
        <f t="shared" si="60"/>
        <v>0.571767497034401</v>
      </c>
      <c r="I323" s="32">
        <f t="shared" si="69"/>
        <v>82614</v>
      </c>
      <c r="J323" s="255">
        <v>143243175</v>
      </c>
      <c r="K323" s="253">
        <f t="shared" si="72"/>
        <v>14324.317499999999</v>
      </c>
      <c r="L323" s="253">
        <v>36198.872000000003</v>
      </c>
      <c r="M323" s="253">
        <f t="shared" si="73"/>
        <v>21874.554500000006</v>
      </c>
      <c r="N323" s="260">
        <f t="shared" si="74"/>
        <v>39.571170891733864</v>
      </c>
      <c r="O323" s="262">
        <f t="shared" si="61"/>
        <v>0.17338849952792504</v>
      </c>
      <c r="P323" s="269">
        <v>0.8</v>
      </c>
      <c r="Q323" s="271">
        <v>0.38669999999999999</v>
      </c>
      <c r="R323" s="272">
        <f t="shared" si="75"/>
        <v>0.59335000000000004</v>
      </c>
      <c r="W323" s="1"/>
      <c r="X323" s="1"/>
    </row>
    <row r="324" spans="1:24" s="3" customFormat="1" x14ac:dyDescent="0.25">
      <c r="A324" s="39">
        <v>16</v>
      </c>
      <c r="B324" s="11" t="s">
        <v>257</v>
      </c>
      <c r="C324" s="31">
        <v>1604</v>
      </c>
      <c r="D324" s="40" t="s">
        <v>261</v>
      </c>
      <c r="E324" s="32">
        <v>18734</v>
      </c>
      <c r="F324" s="42">
        <f t="shared" si="59"/>
        <v>0.47792035511109976</v>
      </c>
      <c r="G324" s="32">
        <v>20465</v>
      </c>
      <c r="H324" s="42">
        <f t="shared" si="60"/>
        <v>0.52207964488890024</v>
      </c>
      <c r="I324" s="32">
        <f t="shared" si="69"/>
        <v>39199</v>
      </c>
      <c r="J324" s="255">
        <v>25759650</v>
      </c>
      <c r="K324" s="253">
        <f t="shared" si="72"/>
        <v>2575.9650000000001</v>
      </c>
      <c r="L324" s="253">
        <v>11655.647999999999</v>
      </c>
      <c r="M324" s="253">
        <f t="shared" si="73"/>
        <v>9079.6829999999991</v>
      </c>
      <c r="N324" s="260">
        <f t="shared" si="74"/>
        <v>22.100573044072711</v>
      </c>
      <c r="O324" s="262">
        <f t="shared" si="61"/>
        <v>6.5715069261970974E-2</v>
      </c>
      <c r="P324" s="269">
        <v>0.8</v>
      </c>
      <c r="Q324" s="271">
        <v>0.1333</v>
      </c>
      <c r="R324" s="272">
        <f t="shared" si="75"/>
        <v>0.46665000000000001</v>
      </c>
      <c r="W324" s="1"/>
      <c r="X324" s="1"/>
    </row>
    <row r="325" spans="1:24" s="3" customFormat="1" x14ac:dyDescent="0.25">
      <c r="A325" s="39">
        <v>12</v>
      </c>
      <c r="B325" s="11" t="s">
        <v>169</v>
      </c>
      <c r="C325" s="31">
        <v>1209</v>
      </c>
      <c r="D325" s="40" t="s">
        <v>176</v>
      </c>
      <c r="E325" s="32">
        <v>32981</v>
      </c>
      <c r="F325" s="42">
        <f t="shared" si="59"/>
        <v>0.52154593038885466</v>
      </c>
      <c r="G325" s="32">
        <v>30256</v>
      </c>
      <c r="H325" s="42">
        <f t="shared" si="60"/>
        <v>0.47845406961114539</v>
      </c>
      <c r="I325" s="32">
        <f t="shared" si="69"/>
        <v>63237</v>
      </c>
      <c r="J325" s="255">
        <v>96006100</v>
      </c>
      <c r="K325" s="253">
        <f t="shared" si="72"/>
        <v>9600.61</v>
      </c>
      <c r="L325" s="253">
        <v>25139.02</v>
      </c>
      <c r="M325" s="253">
        <f t="shared" si="73"/>
        <v>15538.41</v>
      </c>
      <c r="N325" s="260">
        <f t="shared" si="74"/>
        <v>38.190072644041017</v>
      </c>
      <c r="O325" s="262">
        <f t="shared" si="61"/>
        <v>0.15181950440406725</v>
      </c>
      <c r="P325" s="269">
        <v>0.85</v>
      </c>
      <c r="Q325" s="271">
        <v>0.32</v>
      </c>
      <c r="R325" s="272">
        <f t="shared" si="75"/>
        <v>0.58499999999999996</v>
      </c>
      <c r="W325" s="1"/>
      <c r="X325" s="1"/>
    </row>
    <row r="326" spans="1:24" s="3" customFormat="1" x14ac:dyDescent="0.25">
      <c r="A326" s="39">
        <v>16</v>
      </c>
      <c r="B326" s="11" t="s">
        <v>257</v>
      </c>
      <c r="C326" s="31">
        <v>1605</v>
      </c>
      <c r="D326" s="40" t="s">
        <v>262</v>
      </c>
      <c r="E326" s="32">
        <v>11668</v>
      </c>
      <c r="F326" s="42">
        <f t="shared" ref="F326:F389" si="76">E326/I326</f>
        <v>0.50565547128927413</v>
      </c>
      <c r="G326" s="32">
        <v>11407</v>
      </c>
      <c r="H326" s="42">
        <f t="shared" ref="H326:H389" si="77">G326/I326</f>
        <v>0.49434452871072587</v>
      </c>
      <c r="I326" s="32">
        <f t="shared" si="69"/>
        <v>23075</v>
      </c>
      <c r="J326" s="255">
        <v>18766625</v>
      </c>
      <c r="K326" s="253">
        <f t="shared" si="72"/>
        <v>1876.6624999999999</v>
      </c>
      <c r="L326" s="253">
        <v>7000.0050000000001</v>
      </c>
      <c r="M326" s="253">
        <f t="shared" si="73"/>
        <v>5123.3425000000007</v>
      </c>
      <c r="N326" s="260">
        <f t="shared" si="74"/>
        <v>26.809445136110618</v>
      </c>
      <c r="O326" s="262">
        <f t="shared" ref="O326:O345" si="78">K326/I326</f>
        <v>8.1328819068255689E-2</v>
      </c>
      <c r="P326" s="269">
        <v>0.85</v>
      </c>
      <c r="Q326" s="271">
        <v>6.6699999999999995E-2</v>
      </c>
      <c r="R326" s="272">
        <f t="shared" si="75"/>
        <v>0.45834999999999998</v>
      </c>
      <c r="W326" s="1"/>
      <c r="X326" s="1"/>
    </row>
    <row r="327" spans="1:24" s="3" customFormat="1" x14ac:dyDescent="0.25">
      <c r="A327" s="35">
        <v>6</v>
      </c>
      <c r="B327" s="11" t="s">
        <v>73</v>
      </c>
      <c r="C327" s="30">
        <v>609</v>
      </c>
      <c r="D327" s="40" t="s">
        <v>82</v>
      </c>
      <c r="E327" s="32">
        <v>12295</v>
      </c>
      <c r="F327" s="42">
        <f t="shared" si="76"/>
        <v>0.5191706781521831</v>
      </c>
      <c r="G327" s="32">
        <v>11387</v>
      </c>
      <c r="H327" s="42">
        <f t="shared" si="77"/>
        <v>0.4808293218478169</v>
      </c>
      <c r="I327" s="32">
        <f t="shared" si="69"/>
        <v>23682</v>
      </c>
      <c r="J327" s="255">
        <v>121291575</v>
      </c>
      <c r="K327" s="253">
        <f t="shared" si="72"/>
        <v>12129.157499999999</v>
      </c>
      <c r="L327" s="253">
        <v>64057.216999999997</v>
      </c>
      <c r="M327" s="253">
        <f t="shared" si="73"/>
        <v>51928.059499999996</v>
      </c>
      <c r="N327" s="260">
        <f t="shared" si="74"/>
        <v>18.93488051471234</v>
      </c>
      <c r="O327" s="262">
        <f t="shared" si="78"/>
        <v>0.51216778565999488</v>
      </c>
      <c r="P327" s="269">
        <v>0.65</v>
      </c>
      <c r="Q327" s="271">
        <v>0</v>
      </c>
      <c r="R327" s="272">
        <f t="shared" si="75"/>
        <v>0.32500000000000001</v>
      </c>
      <c r="W327" s="1"/>
      <c r="X327" s="1"/>
    </row>
    <row r="328" spans="1:24" s="3" customFormat="1" x14ac:dyDescent="0.25">
      <c r="A328" s="35">
        <v>4</v>
      </c>
      <c r="B328" s="11" t="s">
        <v>45</v>
      </c>
      <c r="C328" s="30">
        <v>406</v>
      </c>
      <c r="D328" s="40" t="s">
        <v>50</v>
      </c>
      <c r="E328" s="32">
        <v>47008</v>
      </c>
      <c r="F328" s="42">
        <f t="shared" si="76"/>
        <v>0.90973834958971977</v>
      </c>
      <c r="G328" s="32">
        <v>49202</v>
      </c>
      <c r="H328" s="42">
        <f t="shared" si="77"/>
        <v>0.95219848273726582</v>
      </c>
      <c r="I328" s="32">
        <f>G329+E328</f>
        <v>51672</v>
      </c>
      <c r="J328" s="255">
        <v>95762525</v>
      </c>
      <c r="K328" s="253">
        <f t="shared" si="72"/>
        <v>9576.2525000000005</v>
      </c>
      <c r="L328" s="253">
        <v>24790.580999999998</v>
      </c>
      <c r="M328" s="253">
        <f t="shared" si="73"/>
        <v>15214.328499999998</v>
      </c>
      <c r="N328" s="260">
        <f t="shared" si="74"/>
        <v>38.628592448075345</v>
      </c>
      <c r="O328" s="262">
        <f t="shared" si="78"/>
        <v>0.1853276919801827</v>
      </c>
      <c r="P328" s="269">
        <v>0.65</v>
      </c>
      <c r="Q328" s="271">
        <v>0.2</v>
      </c>
      <c r="R328" s="272">
        <f t="shared" si="75"/>
        <v>0.42500000000000004</v>
      </c>
      <c r="W328" s="1"/>
      <c r="X328" s="1"/>
    </row>
    <row r="329" spans="1:24" s="3" customFormat="1" x14ac:dyDescent="0.25">
      <c r="A329" s="39">
        <v>13</v>
      </c>
      <c r="B329" s="11" t="s">
        <v>196</v>
      </c>
      <c r="C329" s="31">
        <v>1321</v>
      </c>
      <c r="D329" s="40" t="s">
        <v>214</v>
      </c>
      <c r="E329" s="32">
        <v>3740</v>
      </c>
      <c r="F329" s="42">
        <f t="shared" si="76"/>
        <v>0.44502617801047123</v>
      </c>
      <c r="G329" s="32">
        <v>4664</v>
      </c>
      <c r="H329" s="42">
        <f t="shared" si="77"/>
        <v>0.55497382198952883</v>
      </c>
      <c r="I329" s="32">
        <f t="shared" ref="I329:I345" si="79">G329+E329</f>
        <v>8404</v>
      </c>
      <c r="J329" s="255">
        <v>37493400</v>
      </c>
      <c r="K329" s="253">
        <f t="shared" si="72"/>
        <v>3749.34</v>
      </c>
      <c r="L329" s="253">
        <v>20413.133999999998</v>
      </c>
      <c r="M329" s="253">
        <f t="shared" si="73"/>
        <v>16663.793999999998</v>
      </c>
      <c r="N329" s="260">
        <f t="shared" si="74"/>
        <v>18.367292352070976</v>
      </c>
      <c r="O329" s="262">
        <f t="shared" si="78"/>
        <v>0.44613755354593054</v>
      </c>
      <c r="P329" s="269">
        <v>0</v>
      </c>
      <c r="Q329" s="271">
        <v>0</v>
      </c>
      <c r="R329" s="272" t="s">
        <v>1493</v>
      </c>
      <c r="W329" s="1"/>
      <c r="X329" s="1"/>
    </row>
    <row r="330" spans="1:24" s="3" customFormat="1" x14ac:dyDescent="0.25">
      <c r="A330" s="39">
        <v>19</v>
      </c>
      <c r="B330" s="11" t="s">
        <v>292</v>
      </c>
      <c r="C330" s="31">
        <v>1905</v>
      </c>
      <c r="D330" s="40" t="s">
        <v>296</v>
      </c>
      <c r="E330" s="32">
        <v>8606</v>
      </c>
      <c r="F330" s="42">
        <f t="shared" si="76"/>
        <v>0.45426233834784902</v>
      </c>
      <c r="G330" s="32">
        <v>10339</v>
      </c>
      <c r="H330" s="42">
        <f t="shared" si="77"/>
        <v>0.54573766165215098</v>
      </c>
      <c r="I330" s="32">
        <f t="shared" si="79"/>
        <v>18945</v>
      </c>
      <c r="J330" s="264">
        <v>74686500</v>
      </c>
      <c r="K330" s="264">
        <f t="shared" si="72"/>
        <v>7468.65</v>
      </c>
      <c r="L330" s="264">
        <v>21226.249</v>
      </c>
      <c r="M330" s="264">
        <f t="shared" si="73"/>
        <v>13757.599</v>
      </c>
      <c r="N330" s="265">
        <f t="shared" si="74"/>
        <v>35.185915325877879</v>
      </c>
      <c r="O330" s="262">
        <f t="shared" si="78"/>
        <v>0.39422802850356292</v>
      </c>
      <c r="P330" s="269">
        <v>0.8</v>
      </c>
      <c r="Q330" s="271">
        <v>0.38669999999999999</v>
      </c>
      <c r="R330" s="272">
        <f t="shared" ref="R330:R340" si="80">(Q330+P330)/2</f>
        <v>0.59335000000000004</v>
      </c>
      <c r="W330" s="1"/>
      <c r="X330" s="1"/>
    </row>
    <row r="331" spans="1:24" s="3" customFormat="1" x14ac:dyDescent="0.25">
      <c r="A331" s="39">
        <v>12</v>
      </c>
      <c r="B331" s="11" t="s">
        <v>169</v>
      </c>
      <c r="C331" s="31">
        <v>1210</v>
      </c>
      <c r="D331" s="40" t="s">
        <v>177</v>
      </c>
      <c r="E331" s="32">
        <v>15055</v>
      </c>
      <c r="F331" s="42">
        <f t="shared" si="76"/>
        <v>0.42634231989125509</v>
      </c>
      <c r="G331" s="32">
        <v>20257</v>
      </c>
      <c r="H331" s="42">
        <f t="shared" si="77"/>
        <v>0.57365768010874485</v>
      </c>
      <c r="I331" s="32">
        <f t="shared" si="79"/>
        <v>35312</v>
      </c>
      <c r="J331" s="255">
        <v>51011650</v>
      </c>
      <c r="K331" s="253">
        <f t="shared" si="72"/>
        <v>5101.165</v>
      </c>
      <c r="L331" s="253">
        <v>14300.205</v>
      </c>
      <c r="M331" s="253">
        <f t="shared" si="73"/>
        <v>9199.0400000000009</v>
      </c>
      <c r="N331" s="260">
        <f t="shared" si="74"/>
        <v>35.67197113607812</v>
      </c>
      <c r="O331" s="262">
        <f t="shared" si="78"/>
        <v>0.14445981536021749</v>
      </c>
      <c r="P331" s="269">
        <v>0.8</v>
      </c>
      <c r="Q331" s="271">
        <v>0.1333</v>
      </c>
      <c r="R331" s="272">
        <f t="shared" si="80"/>
        <v>0.46665000000000001</v>
      </c>
      <c r="W331" s="1"/>
      <c r="X331" s="1"/>
    </row>
    <row r="332" spans="1:24" s="3" customFormat="1" x14ac:dyDescent="0.25">
      <c r="A332" s="35">
        <v>5</v>
      </c>
      <c r="B332" s="11" t="s">
        <v>61</v>
      </c>
      <c r="C332" s="30">
        <v>506</v>
      </c>
      <c r="D332" s="40" t="s">
        <v>65</v>
      </c>
      <c r="E332" s="32">
        <v>30475</v>
      </c>
      <c r="F332" s="42">
        <f t="shared" si="76"/>
        <v>0.49561710224593014</v>
      </c>
      <c r="G332" s="32">
        <v>31014</v>
      </c>
      <c r="H332" s="42">
        <f t="shared" si="77"/>
        <v>0.50438289775406986</v>
      </c>
      <c r="I332" s="32">
        <f t="shared" si="79"/>
        <v>61489</v>
      </c>
      <c r="J332" s="255">
        <v>7300700</v>
      </c>
      <c r="K332" s="253">
        <f t="shared" si="72"/>
        <v>730.07</v>
      </c>
      <c r="L332" s="253">
        <v>47161.006999999998</v>
      </c>
      <c r="M332" s="253">
        <f t="shared" si="73"/>
        <v>46430.936999999998</v>
      </c>
      <c r="N332" s="260">
        <f t="shared" si="74"/>
        <v>1.5480373436470516</v>
      </c>
      <c r="O332" s="262">
        <f t="shared" si="78"/>
        <v>1.187318056888224E-2</v>
      </c>
      <c r="P332" s="269">
        <v>0.65</v>
      </c>
      <c r="Q332" s="271">
        <v>0.5</v>
      </c>
      <c r="R332" s="272">
        <f t="shared" si="80"/>
        <v>0.57499999999999996</v>
      </c>
      <c r="W332" s="1"/>
      <c r="X332" s="1"/>
    </row>
    <row r="333" spans="1:24" s="3" customFormat="1" x14ac:dyDescent="0.25">
      <c r="A333" s="39">
        <v>13</v>
      </c>
      <c r="B333" s="11" t="s">
        <v>196</v>
      </c>
      <c r="C333" s="31">
        <v>1315</v>
      </c>
      <c r="D333" s="40" t="s">
        <v>208</v>
      </c>
      <c r="E333" s="32">
        <v>17463</v>
      </c>
      <c r="F333" s="42">
        <f t="shared" si="76"/>
        <v>0.45583398590446361</v>
      </c>
      <c r="G333" s="32">
        <v>20847</v>
      </c>
      <c r="H333" s="42">
        <f t="shared" si="77"/>
        <v>0.54416601409553644</v>
      </c>
      <c r="I333" s="32">
        <f t="shared" si="79"/>
        <v>38310</v>
      </c>
      <c r="J333" s="255">
        <v>82783525</v>
      </c>
      <c r="K333" s="253">
        <f t="shared" si="72"/>
        <v>8278.3525000000009</v>
      </c>
      <c r="L333" s="253">
        <v>28935.543000000001</v>
      </c>
      <c r="M333" s="253">
        <f t="shared" si="73"/>
        <v>20657.190500000001</v>
      </c>
      <c r="N333" s="260">
        <f t="shared" si="74"/>
        <v>28.609632450996344</v>
      </c>
      <c r="O333" s="262">
        <f t="shared" si="78"/>
        <v>0.21608855390237539</v>
      </c>
      <c r="P333" s="269">
        <v>0.5</v>
      </c>
      <c r="Q333" s="271">
        <v>0.2</v>
      </c>
      <c r="R333" s="272">
        <f t="shared" si="80"/>
        <v>0.35</v>
      </c>
      <c r="W333" s="1"/>
      <c r="X333" s="1"/>
    </row>
    <row r="334" spans="1:24" s="3" customFormat="1" x14ac:dyDescent="0.25">
      <c r="A334" s="35">
        <v>8</v>
      </c>
      <c r="B334" s="11" t="s">
        <v>107</v>
      </c>
      <c r="C334" s="30">
        <v>801</v>
      </c>
      <c r="D334" s="40" t="s">
        <v>107</v>
      </c>
      <c r="E334" s="32">
        <v>69768</v>
      </c>
      <c r="F334" s="42">
        <f t="shared" si="76"/>
        <v>0.4677487479635552</v>
      </c>
      <c r="G334" s="32">
        <v>79389</v>
      </c>
      <c r="H334" s="42">
        <f t="shared" si="77"/>
        <v>0.53225125203644486</v>
      </c>
      <c r="I334" s="32">
        <f t="shared" si="79"/>
        <v>149157</v>
      </c>
      <c r="J334" s="255">
        <v>119849575</v>
      </c>
      <c r="K334" s="253">
        <f t="shared" si="72"/>
        <v>11984.9575</v>
      </c>
      <c r="L334" s="253">
        <v>24453.527999999998</v>
      </c>
      <c r="M334" s="253">
        <f t="shared" si="73"/>
        <v>12468.570499999998</v>
      </c>
      <c r="N334" s="260">
        <f t="shared" si="74"/>
        <v>49.011159044208263</v>
      </c>
      <c r="O334" s="262">
        <f t="shared" si="78"/>
        <v>8.0351290921646321E-2</v>
      </c>
      <c r="P334" s="269">
        <v>0.8</v>
      </c>
      <c r="Q334" s="271">
        <v>0</v>
      </c>
      <c r="R334" s="272">
        <f t="shared" si="80"/>
        <v>0.4</v>
      </c>
      <c r="W334" s="1"/>
      <c r="X334" s="1"/>
    </row>
    <row r="335" spans="1:24" s="3" customFormat="1" x14ac:dyDescent="0.25">
      <c r="A335" s="39">
        <v>13</v>
      </c>
      <c r="B335" s="11" t="s">
        <v>196</v>
      </c>
      <c r="C335" s="31">
        <v>1332</v>
      </c>
      <c r="D335" s="40" t="s">
        <v>225</v>
      </c>
      <c r="E335" s="32">
        <v>10186</v>
      </c>
      <c r="F335" s="42">
        <f t="shared" si="76"/>
        <v>0.48886542522557114</v>
      </c>
      <c r="G335" s="32">
        <v>10650</v>
      </c>
      <c r="H335" s="42">
        <f t="shared" si="77"/>
        <v>0.51113457477442892</v>
      </c>
      <c r="I335" s="32">
        <f t="shared" si="79"/>
        <v>20836</v>
      </c>
      <c r="J335" s="255">
        <v>7409075</v>
      </c>
      <c r="K335" s="253">
        <f t="shared" si="72"/>
        <v>740.90750000000003</v>
      </c>
      <c r="L335" s="253">
        <v>4421.8519999999999</v>
      </c>
      <c r="M335" s="253">
        <f t="shared" si="73"/>
        <v>3680.9444999999996</v>
      </c>
      <c r="N335" s="260">
        <f t="shared" si="74"/>
        <v>16.755592453116929</v>
      </c>
      <c r="O335" s="262">
        <f t="shared" si="78"/>
        <v>3.5559008446918797E-2</v>
      </c>
      <c r="P335" s="269">
        <v>0.5</v>
      </c>
      <c r="Q335" s="271">
        <v>0.2</v>
      </c>
      <c r="R335" s="272">
        <f t="shared" si="80"/>
        <v>0.35</v>
      </c>
      <c r="W335" s="1"/>
      <c r="X335" s="1"/>
    </row>
    <row r="336" spans="1:24" s="3" customFormat="1" x14ac:dyDescent="0.25">
      <c r="A336" s="39">
        <v>19</v>
      </c>
      <c r="B336" s="11" t="s">
        <v>292</v>
      </c>
      <c r="C336" s="31">
        <v>1906</v>
      </c>
      <c r="D336" s="40" t="s">
        <v>297</v>
      </c>
      <c r="E336" s="32">
        <v>5658</v>
      </c>
      <c r="F336" s="42">
        <f t="shared" si="76"/>
        <v>0.47185389041781334</v>
      </c>
      <c r="G336" s="32">
        <v>6333</v>
      </c>
      <c r="H336" s="42">
        <f t="shared" si="77"/>
        <v>0.52814610958218666</v>
      </c>
      <c r="I336" s="32">
        <f t="shared" si="79"/>
        <v>11991</v>
      </c>
      <c r="J336" s="264">
        <v>5611650</v>
      </c>
      <c r="K336" s="264">
        <f t="shared" si="72"/>
        <v>561.16499999999996</v>
      </c>
      <c r="L336" s="264">
        <v>10837.001</v>
      </c>
      <c r="M336" s="264">
        <f t="shared" si="73"/>
        <v>10275.835999999999</v>
      </c>
      <c r="N336" s="265">
        <f t="shared" si="74"/>
        <v>5.1782315051922572</v>
      </c>
      <c r="O336" s="262">
        <f t="shared" si="78"/>
        <v>4.6798849136852637E-2</v>
      </c>
      <c r="P336" s="269">
        <v>0.8</v>
      </c>
      <c r="Q336" s="271">
        <v>0.1867</v>
      </c>
      <c r="R336" s="272">
        <f t="shared" si="80"/>
        <v>0.49335000000000001</v>
      </c>
      <c r="W336" s="1"/>
      <c r="X336" s="1"/>
    </row>
    <row r="337" spans="1:24" s="3" customFormat="1" x14ac:dyDescent="0.25">
      <c r="A337" s="31">
        <v>1</v>
      </c>
      <c r="B337" s="274" t="s">
        <v>2</v>
      </c>
      <c r="C337" s="30">
        <v>116</v>
      </c>
      <c r="D337" s="19" t="s">
        <v>17</v>
      </c>
      <c r="E337" s="32">
        <v>81032</v>
      </c>
      <c r="F337" s="42">
        <f t="shared" si="76"/>
        <v>0.50014504650746527</v>
      </c>
      <c r="G337" s="32">
        <v>80985</v>
      </c>
      <c r="H337" s="42">
        <f t="shared" si="77"/>
        <v>0.49985495349253473</v>
      </c>
      <c r="I337" s="32">
        <f t="shared" si="79"/>
        <v>162017</v>
      </c>
      <c r="J337" s="255">
        <v>13664050</v>
      </c>
      <c r="K337" s="253">
        <f t="shared" si="72"/>
        <v>1366.405</v>
      </c>
      <c r="L337" s="253">
        <v>28001.550999999999</v>
      </c>
      <c r="M337" s="253">
        <f t="shared" si="73"/>
        <v>26635.146000000001</v>
      </c>
      <c r="N337" s="260">
        <f t="shared" si="74"/>
        <v>4.8797475539837061</v>
      </c>
      <c r="O337" s="262">
        <f t="shared" si="78"/>
        <v>8.433713746088374E-3</v>
      </c>
      <c r="P337" s="269">
        <v>0.8</v>
      </c>
      <c r="Q337" s="271">
        <v>0.26669999999999999</v>
      </c>
      <c r="R337" s="272">
        <f t="shared" si="80"/>
        <v>0.53334999999999999</v>
      </c>
      <c r="W337" s="1"/>
      <c r="X337" s="1"/>
    </row>
    <row r="338" spans="1:24" s="3" customFormat="1" x14ac:dyDescent="0.25">
      <c r="A338" s="31">
        <v>1</v>
      </c>
      <c r="B338" s="274" t="s">
        <v>2</v>
      </c>
      <c r="C338" s="30">
        <v>115</v>
      </c>
      <c r="D338" s="19" t="s">
        <v>16</v>
      </c>
      <c r="E338" s="32">
        <v>288615</v>
      </c>
      <c r="F338" s="42">
        <f t="shared" si="76"/>
        <v>0.50075213016796705</v>
      </c>
      <c r="G338" s="32">
        <v>287748</v>
      </c>
      <c r="H338" s="42">
        <f t="shared" si="77"/>
        <v>0.49924786983203295</v>
      </c>
      <c r="I338" s="32">
        <f t="shared" si="79"/>
        <v>576363</v>
      </c>
      <c r="J338" s="255">
        <v>5503625</v>
      </c>
      <c r="K338" s="253">
        <f t="shared" si="72"/>
        <v>550.36249999999995</v>
      </c>
      <c r="L338" s="253">
        <v>8906.7469999999994</v>
      </c>
      <c r="M338" s="253">
        <f t="shared" si="73"/>
        <v>8356.3845000000001</v>
      </c>
      <c r="N338" s="260">
        <f t="shared" si="74"/>
        <v>6.1791639528999749</v>
      </c>
      <c r="O338" s="262">
        <f t="shared" si="78"/>
        <v>9.5488867259001698E-4</v>
      </c>
      <c r="P338" s="269">
        <v>0.65</v>
      </c>
      <c r="Q338" s="271">
        <v>0.45329999999999998</v>
      </c>
      <c r="R338" s="272">
        <f t="shared" si="80"/>
        <v>0.55164999999999997</v>
      </c>
      <c r="W338" s="1"/>
      <c r="X338" s="1"/>
    </row>
    <row r="339" spans="1:24" s="3" customFormat="1" x14ac:dyDescent="0.25">
      <c r="A339" s="39">
        <v>22</v>
      </c>
      <c r="B339" s="11" t="s">
        <v>320</v>
      </c>
      <c r="C339" s="31">
        <v>2206</v>
      </c>
      <c r="D339" s="40" t="s">
        <v>324</v>
      </c>
      <c r="E339" s="32">
        <v>7669</v>
      </c>
      <c r="F339" s="42">
        <f t="shared" si="76"/>
        <v>0.44211922056958375</v>
      </c>
      <c r="G339" s="32">
        <v>9677</v>
      </c>
      <c r="H339" s="42">
        <f t="shared" si="77"/>
        <v>0.55788077943041625</v>
      </c>
      <c r="I339" s="32">
        <f t="shared" si="79"/>
        <v>17346</v>
      </c>
      <c r="J339" s="255">
        <v>1271725</v>
      </c>
      <c r="K339" s="253">
        <f t="shared" si="72"/>
        <v>127.1725</v>
      </c>
      <c r="L339" s="253">
        <v>5567.701</v>
      </c>
      <c r="M339" s="253">
        <f t="shared" si="73"/>
        <v>5440.5285000000003</v>
      </c>
      <c r="N339" s="260">
        <f t="shared" si="74"/>
        <v>2.2841115210748564</v>
      </c>
      <c r="O339" s="262">
        <f t="shared" si="78"/>
        <v>7.3315173527037933E-3</v>
      </c>
      <c r="P339" s="269">
        <v>0.5</v>
      </c>
      <c r="Q339" s="271">
        <v>0</v>
      </c>
      <c r="R339" s="272">
        <f t="shared" si="80"/>
        <v>0.25</v>
      </c>
      <c r="W339" s="1"/>
      <c r="X339" s="1"/>
    </row>
    <row r="340" spans="1:24" s="3" customFormat="1" x14ac:dyDescent="0.25">
      <c r="A340" s="39">
        <v>19</v>
      </c>
      <c r="B340" s="11" t="s">
        <v>292</v>
      </c>
      <c r="C340" s="31">
        <v>1901</v>
      </c>
      <c r="D340" s="40" t="s">
        <v>292</v>
      </c>
      <c r="E340" s="32">
        <v>28867</v>
      </c>
      <c r="F340" s="42">
        <f t="shared" si="76"/>
        <v>0.4662434990470653</v>
      </c>
      <c r="G340" s="32">
        <v>33047</v>
      </c>
      <c r="H340" s="42">
        <f t="shared" si="77"/>
        <v>0.5337565009529347</v>
      </c>
      <c r="I340" s="32">
        <f t="shared" si="79"/>
        <v>61914</v>
      </c>
      <c r="J340" s="264">
        <v>45171275</v>
      </c>
      <c r="K340" s="264">
        <f t="shared" si="72"/>
        <v>4517.1274999999996</v>
      </c>
      <c r="L340" s="264">
        <v>41165.165999999997</v>
      </c>
      <c r="M340" s="264">
        <f t="shared" si="73"/>
        <v>36648.038499999995</v>
      </c>
      <c r="N340" s="265">
        <f t="shared" si="74"/>
        <v>10.973179362376431</v>
      </c>
      <c r="O340" s="262">
        <f t="shared" si="78"/>
        <v>7.2958095099654355E-2</v>
      </c>
      <c r="P340" s="269">
        <v>0.8</v>
      </c>
      <c r="Q340" s="271">
        <v>0.25330000000000003</v>
      </c>
      <c r="R340" s="272">
        <f t="shared" si="80"/>
        <v>0.52665000000000006</v>
      </c>
      <c r="W340" s="1"/>
      <c r="X340" s="1"/>
    </row>
    <row r="341" spans="1:24" s="3" customFormat="1" x14ac:dyDescent="0.25">
      <c r="A341" s="39">
        <v>14</v>
      </c>
      <c r="B341" s="11" t="s">
        <v>226</v>
      </c>
      <c r="C341" s="31">
        <v>1404</v>
      </c>
      <c r="D341" s="40" t="s">
        <v>230</v>
      </c>
      <c r="E341" s="32">
        <v>26678</v>
      </c>
      <c r="F341" s="42">
        <f t="shared" si="76"/>
        <v>0.45590170377838918</v>
      </c>
      <c r="G341" s="32">
        <v>31839</v>
      </c>
      <c r="H341" s="42">
        <f t="shared" si="77"/>
        <v>0.54409829622161077</v>
      </c>
      <c r="I341" s="32">
        <f t="shared" si="79"/>
        <v>58517</v>
      </c>
      <c r="J341" s="255">
        <v>126713275</v>
      </c>
      <c r="K341" s="253">
        <f t="shared" si="72"/>
        <v>12671.327499999999</v>
      </c>
      <c r="L341" s="253">
        <v>24772.557000000001</v>
      </c>
      <c r="M341" s="253">
        <f t="shared" si="73"/>
        <v>12101.229500000001</v>
      </c>
      <c r="N341" s="260">
        <f t="shared" si="74"/>
        <v>51.150664422731978</v>
      </c>
      <c r="O341" s="262">
        <f t="shared" si="78"/>
        <v>0.21654096245535484</v>
      </c>
      <c r="P341" s="269">
        <v>0</v>
      </c>
      <c r="Q341" s="271">
        <v>0</v>
      </c>
      <c r="R341" s="272" t="s">
        <v>1493</v>
      </c>
      <c r="W341" s="1"/>
      <c r="X341" s="1"/>
    </row>
    <row r="342" spans="1:24" s="3" customFormat="1" x14ac:dyDescent="0.25">
      <c r="A342" s="39">
        <v>22</v>
      </c>
      <c r="B342" s="11" t="s">
        <v>320</v>
      </c>
      <c r="C342" s="39">
        <v>2210</v>
      </c>
      <c r="D342" s="40" t="s">
        <v>328</v>
      </c>
      <c r="E342" s="32">
        <v>4969</v>
      </c>
      <c r="F342" s="42">
        <f t="shared" si="76"/>
        <v>0.4554954624621872</v>
      </c>
      <c r="G342" s="32">
        <v>5940</v>
      </c>
      <c r="H342" s="42">
        <f t="shared" si="77"/>
        <v>0.5445045375378128</v>
      </c>
      <c r="I342" s="32">
        <f t="shared" si="79"/>
        <v>10909</v>
      </c>
      <c r="J342" s="255">
        <v>1635900</v>
      </c>
      <c r="K342" s="253">
        <f t="shared" si="72"/>
        <v>163.59</v>
      </c>
      <c r="L342" s="253">
        <v>7867.7740000000003</v>
      </c>
      <c r="M342" s="253">
        <f t="shared" si="73"/>
        <v>7704.1840000000002</v>
      </c>
      <c r="N342" s="260">
        <f t="shared" si="74"/>
        <v>2.0792412186725242</v>
      </c>
      <c r="O342" s="262">
        <f t="shared" si="78"/>
        <v>1.4995874965624713E-2</v>
      </c>
      <c r="P342" s="269">
        <v>0.65</v>
      </c>
      <c r="Q342" s="271">
        <v>6.6699999999999995E-2</v>
      </c>
      <c r="R342" s="272">
        <f>(Q342+P342)/2</f>
        <v>0.35835</v>
      </c>
      <c r="W342" s="1"/>
      <c r="X342" s="1"/>
    </row>
    <row r="343" spans="1:24" s="3" customFormat="1" x14ac:dyDescent="0.25">
      <c r="A343" s="35">
        <v>4</v>
      </c>
      <c r="B343" s="11" t="s">
        <v>45</v>
      </c>
      <c r="C343" s="30">
        <v>415</v>
      </c>
      <c r="D343" s="40" t="s">
        <v>59</v>
      </c>
      <c r="E343" s="32">
        <v>13737</v>
      </c>
      <c r="F343" s="42">
        <f t="shared" si="76"/>
        <v>0.48679967397852508</v>
      </c>
      <c r="G343" s="32">
        <v>14482</v>
      </c>
      <c r="H343" s="42">
        <f t="shared" si="77"/>
        <v>0.51320032602147492</v>
      </c>
      <c r="I343" s="32">
        <f t="shared" si="79"/>
        <v>28219</v>
      </c>
      <c r="J343" s="255">
        <v>14509775</v>
      </c>
      <c r="K343" s="253">
        <f t="shared" si="72"/>
        <v>1450.9775</v>
      </c>
      <c r="L343" s="253">
        <v>5192.4759999999997</v>
      </c>
      <c r="M343" s="253">
        <f t="shared" si="73"/>
        <v>3741.4984999999997</v>
      </c>
      <c r="N343" s="260">
        <f t="shared" si="74"/>
        <v>27.943846057256692</v>
      </c>
      <c r="O343" s="262">
        <f t="shared" si="78"/>
        <v>5.1418459194159959E-2</v>
      </c>
      <c r="P343" s="269">
        <v>0.8</v>
      </c>
      <c r="Q343" s="271">
        <v>0.2</v>
      </c>
      <c r="R343" s="272">
        <f>(Q343+P343)/2</f>
        <v>0.5</v>
      </c>
      <c r="W343" s="1"/>
      <c r="X343" s="1"/>
    </row>
    <row r="344" spans="1:24" s="3" customFormat="1" x14ac:dyDescent="0.25">
      <c r="A344" s="35">
        <v>9</v>
      </c>
      <c r="B344" s="11" t="s">
        <v>115</v>
      </c>
      <c r="C344" s="30">
        <v>916</v>
      </c>
      <c r="D344" s="40" t="s">
        <v>130</v>
      </c>
      <c r="E344" s="32">
        <v>6252</v>
      </c>
      <c r="F344" s="42">
        <f t="shared" si="76"/>
        <v>0.46834968911528951</v>
      </c>
      <c r="G344" s="32">
        <v>7097</v>
      </c>
      <c r="H344" s="42">
        <f t="shared" si="77"/>
        <v>0.53165031088471049</v>
      </c>
      <c r="I344" s="32">
        <f t="shared" si="79"/>
        <v>13349</v>
      </c>
      <c r="J344" s="255">
        <v>56795975</v>
      </c>
      <c r="K344" s="253">
        <f t="shared" si="72"/>
        <v>5679.5974999999999</v>
      </c>
      <c r="L344" s="253">
        <v>7746.2349999999997</v>
      </c>
      <c r="M344" s="253">
        <f t="shared" si="73"/>
        <v>2066.6374999999998</v>
      </c>
      <c r="N344" s="260">
        <f t="shared" si="74"/>
        <v>73.32074872502578</v>
      </c>
      <c r="O344" s="262">
        <f t="shared" si="78"/>
        <v>0.42546988538467301</v>
      </c>
      <c r="P344" s="269">
        <v>0.3</v>
      </c>
      <c r="Q344" s="271">
        <v>0</v>
      </c>
      <c r="R344" s="272">
        <f>(Q344+P344)/2</f>
        <v>0.15</v>
      </c>
      <c r="W344" s="1"/>
      <c r="X344" s="1"/>
    </row>
    <row r="345" spans="1:24" s="3" customFormat="1" x14ac:dyDescent="0.25">
      <c r="A345" s="39">
        <v>10</v>
      </c>
      <c r="B345" s="11" t="s">
        <v>139</v>
      </c>
      <c r="C345" s="31">
        <v>1018</v>
      </c>
      <c r="D345" s="40" t="s">
        <v>157</v>
      </c>
      <c r="E345" s="32">
        <v>4380</v>
      </c>
      <c r="F345" s="42">
        <f t="shared" si="76"/>
        <v>0.49903155975845959</v>
      </c>
      <c r="G345" s="32">
        <v>4397</v>
      </c>
      <c r="H345" s="42">
        <f t="shared" si="77"/>
        <v>0.50096844024154041</v>
      </c>
      <c r="I345" s="32">
        <f t="shared" si="79"/>
        <v>8777</v>
      </c>
      <c r="J345" s="255">
        <v>0</v>
      </c>
      <c r="K345" s="253">
        <f t="shared" si="72"/>
        <v>0</v>
      </c>
      <c r="L345" s="253">
        <v>1309.069</v>
      </c>
      <c r="M345" s="253">
        <f t="shared" si="73"/>
        <v>1309.069</v>
      </c>
      <c r="N345" s="260">
        <f t="shared" si="74"/>
        <v>0</v>
      </c>
      <c r="O345" s="262">
        <f t="shared" si="78"/>
        <v>0</v>
      </c>
      <c r="P345" s="269">
        <v>1</v>
      </c>
      <c r="Q345" s="271">
        <v>6.6699999999999995E-2</v>
      </c>
      <c r="R345" s="272">
        <f>(Q345+P345)/2</f>
        <v>0.53334999999999999</v>
      </c>
      <c r="W345" s="1"/>
      <c r="X345" s="1"/>
    </row>
    <row r="346" spans="1:24" s="3" customFormat="1" x14ac:dyDescent="0.25">
      <c r="A346" s="21"/>
      <c r="C346" s="21"/>
      <c r="D346" s="48" t="s">
        <v>352</v>
      </c>
      <c r="E346" s="49" t="e">
        <f>#REF!+#REF!+#REF!+#REF!+#REF!+#REF!+#REF!+#REF!+#REF!+#REF!+#REF!+#REF!+#REF!+#REF!+#REF!+#REF!+#REF!+#REF!+#REF!+#REF!+#REF!+#REF!</f>
        <v>#REF!</v>
      </c>
      <c r="F346" s="50" t="e">
        <f t="shared" ref="F346" si="81">E346/I346</f>
        <v>#REF!</v>
      </c>
      <c r="G346" s="49" t="e">
        <f>#REF!+#REF!+#REF!+#REF!+#REF!+#REF!+#REF!+#REF!+#REF!+#REF!+#REF!+#REF!+#REF!+#REF!+#REF!+#REF!+#REF!+#REF!+#REF!+#REF!+#REF!+#REF!</f>
        <v>#REF!</v>
      </c>
      <c r="H346" s="50" t="e">
        <f t="shared" ref="H346" si="82">G346/I346</f>
        <v>#REF!</v>
      </c>
      <c r="I346" s="49" t="e">
        <f>#REF!+#REF!+#REF!+#REF!+#REF!+#REF!+#REF!+#REF!+#REF!+#REF!+#REF!+#REF!+#REF!+#REF!+#REF!+#REF!+#REF!+#REF!+#REF!+#REF!+#REF!+#REF!</f>
        <v>#REF!</v>
      </c>
      <c r="O346" s="256"/>
      <c r="P346" s="21"/>
      <c r="Q346" s="21"/>
    </row>
    <row r="347" spans="1:24" s="3" customFormat="1" x14ac:dyDescent="0.25">
      <c r="A347" s="21"/>
      <c r="C347" s="21"/>
      <c r="D347" s="22"/>
      <c r="F347" s="43"/>
      <c r="H347" s="43"/>
      <c r="O347" s="256"/>
      <c r="P347" s="21"/>
      <c r="Q347" s="21"/>
    </row>
    <row r="348" spans="1:24" s="3" customFormat="1" x14ac:dyDescent="0.25">
      <c r="A348" s="21"/>
      <c r="C348" s="21"/>
      <c r="D348" s="22"/>
      <c r="F348" s="43"/>
      <c r="H348" s="43"/>
      <c r="O348" s="256"/>
      <c r="P348" s="21"/>
      <c r="Q348" s="21"/>
    </row>
    <row r="349" spans="1:24" s="3" customFormat="1" x14ac:dyDescent="0.25">
      <c r="A349" s="21"/>
      <c r="C349" s="21"/>
      <c r="D349" s="22"/>
      <c r="F349" s="43"/>
      <c r="H349" s="43"/>
      <c r="O349" s="256"/>
      <c r="P349" s="21"/>
      <c r="Q349" s="21"/>
    </row>
    <row r="350" spans="1:24" s="3" customFormat="1" x14ac:dyDescent="0.25">
      <c r="A350" s="21"/>
      <c r="C350" s="21"/>
      <c r="D350" s="22"/>
      <c r="F350" s="43"/>
      <c r="H350" s="43"/>
      <c r="O350" s="256"/>
      <c r="P350" s="21"/>
      <c r="Q350" s="21"/>
    </row>
    <row r="351" spans="1:24" s="3" customFormat="1" x14ac:dyDescent="0.25">
      <c r="A351" s="21"/>
      <c r="C351" s="21"/>
      <c r="D351" s="22"/>
      <c r="F351" s="43"/>
      <c r="H351" s="43"/>
      <c r="O351" s="256"/>
      <c r="P351" s="21"/>
      <c r="Q351" s="21"/>
    </row>
    <row r="352" spans="1:24" s="3" customFormat="1" x14ac:dyDescent="0.25">
      <c r="A352" s="21"/>
      <c r="C352" s="21"/>
      <c r="D352" s="22"/>
      <c r="F352" s="43"/>
      <c r="H352" s="43"/>
      <c r="O352" s="256"/>
      <c r="P352" s="21"/>
      <c r="Q352" s="21"/>
    </row>
    <row r="353" spans="1:17" s="3" customFormat="1" x14ac:dyDescent="0.25">
      <c r="A353" s="21"/>
      <c r="C353" s="21"/>
      <c r="D353" s="22"/>
      <c r="F353" s="43"/>
      <c r="H353" s="43"/>
      <c r="O353" s="256"/>
      <c r="P353" s="21"/>
      <c r="Q353" s="21"/>
    </row>
    <row r="354" spans="1:17" s="3" customFormat="1" x14ac:dyDescent="0.25">
      <c r="A354" s="21"/>
      <c r="C354" s="21"/>
      <c r="D354" s="22"/>
      <c r="F354" s="43"/>
      <c r="H354" s="43"/>
      <c r="O354" s="256"/>
      <c r="P354" s="21"/>
      <c r="Q354" s="21"/>
    </row>
    <row r="355" spans="1:17" s="3" customFormat="1" x14ac:dyDescent="0.25">
      <c r="A355" s="21"/>
      <c r="C355" s="21"/>
      <c r="D355" s="22"/>
      <c r="F355" s="43"/>
      <c r="H355" s="43"/>
      <c r="O355" s="256"/>
      <c r="P355" s="21"/>
      <c r="Q355" s="21"/>
    </row>
    <row r="356" spans="1:17" s="3" customFormat="1" x14ac:dyDescent="0.25">
      <c r="A356" s="21"/>
      <c r="C356" s="21"/>
      <c r="D356" s="22"/>
      <c r="F356" s="43"/>
      <c r="H356" s="43"/>
      <c r="O356" s="256"/>
      <c r="P356" s="21"/>
      <c r="Q356" s="21"/>
    </row>
    <row r="357" spans="1:17" s="3" customFormat="1" x14ac:dyDescent="0.25">
      <c r="A357" s="21"/>
      <c r="C357" s="21"/>
      <c r="D357" s="22"/>
      <c r="F357" s="43"/>
      <c r="H357" s="43"/>
      <c r="O357" s="256"/>
      <c r="P357" s="21"/>
      <c r="Q357" s="21"/>
    </row>
    <row r="358" spans="1:17" s="3" customFormat="1" x14ac:dyDescent="0.25">
      <c r="A358" s="21"/>
      <c r="C358" s="21"/>
      <c r="D358" s="22"/>
      <c r="F358" s="43"/>
      <c r="H358" s="43"/>
      <c r="O358" s="256"/>
      <c r="P358" s="21"/>
      <c r="Q358" s="21"/>
    </row>
    <row r="359" spans="1:17" s="3" customFormat="1" x14ac:dyDescent="0.25">
      <c r="A359" s="21"/>
      <c r="C359" s="21"/>
      <c r="D359" s="22"/>
      <c r="F359" s="43"/>
      <c r="H359" s="43"/>
      <c r="O359" s="256"/>
      <c r="P359" s="21"/>
      <c r="Q359" s="21"/>
    </row>
    <row r="360" spans="1:17" s="3" customFormat="1" x14ac:dyDescent="0.25">
      <c r="A360" s="21"/>
      <c r="C360" s="21"/>
      <c r="D360" s="22"/>
      <c r="F360" s="43"/>
      <c r="H360" s="43"/>
      <c r="O360" s="256"/>
      <c r="P360" s="21"/>
      <c r="Q360" s="21"/>
    </row>
    <row r="361" spans="1:17" s="3" customFormat="1" x14ac:dyDescent="0.25">
      <c r="A361" s="21"/>
      <c r="C361" s="21"/>
      <c r="D361" s="22"/>
      <c r="F361" s="43"/>
      <c r="H361" s="43"/>
      <c r="O361" s="256"/>
      <c r="P361" s="21"/>
      <c r="Q361" s="21"/>
    </row>
    <row r="362" spans="1:17" s="3" customFormat="1" x14ac:dyDescent="0.25">
      <c r="A362" s="21"/>
      <c r="C362" s="21"/>
      <c r="D362" s="22"/>
      <c r="F362" s="43"/>
      <c r="H362" s="43"/>
      <c r="O362" s="256"/>
      <c r="P362" s="21"/>
      <c r="Q362" s="21"/>
    </row>
    <row r="363" spans="1:17" s="3" customFormat="1" x14ac:dyDescent="0.25">
      <c r="A363" s="21"/>
      <c r="C363" s="21"/>
      <c r="D363" s="22"/>
      <c r="F363" s="43"/>
      <c r="H363" s="43"/>
      <c r="O363" s="256"/>
      <c r="P363" s="21"/>
      <c r="Q363" s="21"/>
    </row>
    <row r="364" spans="1:17" s="3" customFormat="1" x14ac:dyDescent="0.25">
      <c r="A364" s="21"/>
      <c r="C364" s="21"/>
      <c r="D364" s="22"/>
      <c r="F364" s="43"/>
      <c r="H364" s="43"/>
      <c r="O364" s="256"/>
      <c r="P364" s="21"/>
      <c r="Q364" s="21"/>
    </row>
    <row r="365" spans="1:17" s="3" customFormat="1" x14ac:dyDescent="0.25">
      <c r="A365" s="21"/>
      <c r="C365" s="21"/>
      <c r="D365" s="22"/>
      <c r="F365" s="43"/>
      <c r="H365" s="43"/>
      <c r="O365" s="256"/>
      <c r="P365" s="21"/>
      <c r="Q365" s="21"/>
    </row>
    <row r="366" spans="1:17" s="3" customFormat="1" x14ac:dyDescent="0.25">
      <c r="A366" s="21"/>
      <c r="C366" s="21"/>
      <c r="D366" s="22"/>
      <c r="F366" s="43"/>
      <c r="H366" s="43"/>
      <c r="O366" s="256"/>
      <c r="P366" s="21"/>
      <c r="Q366" s="21"/>
    </row>
    <row r="367" spans="1:17" s="3" customFormat="1" ht="15.75" customHeight="1" x14ac:dyDescent="0.25">
      <c r="A367" s="21"/>
      <c r="C367" s="21"/>
      <c r="D367" s="22"/>
      <c r="F367" s="43"/>
      <c r="H367" s="43"/>
      <c r="O367" s="256"/>
      <c r="P367" s="21"/>
      <c r="Q367" s="21"/>
    </row>
    <row r="368" spans="1:17" s="3" customFormat="1" x14ac:dyDescent="0.25">
      <c r="A368" s="21"/>
      <c r="C368" s="21"/>
      <c r="D368" s="22"/>
      <c r="F368" s="43"/>
      <c r="H368" s="43"/>
      <c r="O368" s="256"/>
      <c r="P368" s="21"/>
      <c r="Q368" s="21"/>
    </row>
    <row r="369" spans="1:17" s="3" customFormat="1" x14ac:dyDescent="0.25">
      <c r="A369" s="21"/>
      <c r="C369" s="21"/>
      <c r="D369" s="22"/>
      <c r="F369" s="43"/>
      <c r="H369" s="43"/>
      <c r="O369" s="256"/>
      <c r="P369" s="21"/>
      <c r="Q369" s="21"/>
    </row>
    <row r="370" spans="1:17" s="3" customFormat="1" x14ac:dyDescent="0.25">
      <c r="A370" s="21"/>
      <c r="C370" s="21"/>
      <c r="D370" s="22"/>
      <c r="F370" s="43"/>
      <c r="H370" s="43"/>
      <c r="O370" s="256"/>
      <c r="P370" s="21"/>
      <c r="Q370" s="21"/>
    </row>
    <row r="371" spans="1:17" s="3" customFormat="1" x14ac:dyDescent="0.25">
      <c r="A371" s="21"/>
      <c r="C371" s="21"/>
      <c r="D371" s="22"/>
      <c r="F371" s="43"/>
      <c r="H371" s="43"/>
      <c r="O371" s="256"/>
      <c r="P371" s="21"/>
      <c r="Q371" s="21"/>
    </row>
    <row r="372" spans="1:17" s="3" customFormat="1" x14ac:dyDescent="0.25">
      <c r="A372" s="21"/>
      <c r="C372" s="21"/>
      <c r="D372" s="22"/>
      <c r="F372" s="43"/>
      <c r="H372" s="43"/>
      <c r="O372" s="256"/>
      <c r="P372" s="21"/>
      <c r="Q372" s="21"/>
    </row>
    <row r="373" spans="1:17" s="3" customFormat="1" x14ac:dyDescent="0.25">
      <c r="A373" s="21"/>
      <c r="C373" s="21"/>
      <c r="D373" s="22"/>
      <c r="F373" s="43"/>
      <c r="H373" s="43"/>
      <c r="O373" s="256"/>
      <c r="P373" s="21"/>
      <c r="Q373" s="21"/>
    </row>
    <row r="374" spans="1:17" s="3" customFormat="1" x14ac:dyDescent="0.25">
      <c r="A374" s="21"/>
      <c r="C374" s="21"/>
      <c r="D374" s="22"/>
      <c r="F374" s="43"/>
      <c r="H374" s="43"/>
      <c r="O374" s="256"/>
      <c r="P374" s="21"/>
      <c r="Q374" s="21"/>
    </row>
    <row r="375" spans="1:17" s="3" customFormat="1" x14ac:dyDescent="0.25">
      <c r="A375" s="21"/>
      <c r="C375" s="21"/>
      <c r="D375" s="22"/>
      <c r="F375" s="43"/>
      <c r="H375" s="43"/>
      <c r="O375" s="256"/>
      <c r="P375" s="21"/>
      <c r="Q375" s="21"/>
    </row>
    <row r="376" spans="1:17" s="3" customFormat="1" x14ac:dyDescent="0.25">
      <c r="A376" s="21"/>
      <c r="C376" s="21"/>
      <c r="D376" s="22"/>
      <c r="F376" s="43"/>
      <c r="H376" s="43"/>
      <c r="O376" s="256"/>
      <c r="P376" s="21"/>
      <c r="Q376" s="21"/>
    </row>
    <row r="377" spans="1:17" s="3" customFormat="1" x14ac:dyDescent="0.25">
      <c r="A377" s="21"/>
      <c r="C377" s="21"/>
      <c r="D377" s="22"/>
      <c r="F377" s="43"/>
      <c r="H377" s="43"/>
      <c r="O377" s="256"/>
      <c r="P377" s="21"/>
      <c r="Q377" s="21"/>
    </row>
    <row r="378" spans="1:17" s="3" customFormat="1" x14ac:dyDescent="0.25">
      <c r="A378" s="21"/>
      <c r="C378" s="21"/>
      <c r="D378" s="22"/>
      <c r="F378" s="43"/>
      <c r="H378" s="43"/>
      <c r="O378" s="256"/>
      <c r="P378" s="21"/>
      <c r="Q378" s="21"/>
    </row>
    <row r="379" spans="1:17" s="3" customFormat="1" x14ac:dyDescent="0.25">
      <c r="A379" s="21"/>
      <c r="C379" s="21"/>
      <c r="D379" s="22"/>
      <c r="F379" s="43"/>
      <c r="H379" s="43"/>
      <c r="O379" s="256"/>
      <c r="P379" s="21"/>
      <c r="Q379" s="21"/>
    </row>
    <row r="380" spans="1:17" s="3" customFormat="1" x14ac:dyDescent="0.25">
      <c r="A380" s="21"/>
      <c r="C380" s="21"/>
      <c r="D380" s="22"/>
      <c r="F380" s="43"/>
      <c r="H380" s="43"/>
      <c r="O380" s="256"/>
      <c r="P380" s="21"/>
      <c r="Q380" s="21"/>
    </row>
    <row r="381" spans="1:17" s="3" customFormat="1" x14ac:dyDescent="0.25">
      <c r="A381" s="21"/>
      <c r="C381" s="21"/>
      <c r="D381" s="22"/>
      <c r="F381" s="43"/>
      <c r="H381" s="43"/>
      <c r="O381" s="256"/>
      <c r="P381" s="21"/>
      <c r="Q381" s="21"/>
    </row>
    <row r="382" spans="1:17" s="3" customFormat="1" x14ac:dyDescent="0.25">
      <c r="A382" s="21"/>
      <c r="C382" s="21"/>
      <c r="D382" s="22"/>
      <c r="F382" s="43"/>
      <c r="H382" s="43"/>
      <c r="O382" s="256"/>
      <c r="P382" s="21"/>
      <c r="Q382" s="21"/>
    </row>
    <row r="383" spans="1:17" s="3" customFormat="1" x14ac:dyDescent="0.25">
      <c r="A383" s="21"/>
      <c r="C383" s="21"/>
      <c r="D383" s="22"/>
      <c r="F383" s="43"/>
      <c r="H383" s="43"/>
      <c r="O383" s="256"/>
      <c r="P383" s="21"/>
      <c r="Q383" s="21"/>
    </row>
    <row r="384" spans="1:17" s="3" customFormat="1" x14ac:dyDescent="0.25">
      <c r="A384" s="21"/>
      <c r="C384" s="21"/>
      <c r="D384" s="22"/>
      <c r="F384" s="43"/>
      <c r="H384" s="43"/>
      <c r="O384" s="256"/>
      <c r="P384" s="21"/>
      <c r="Q384" s="21"/>
    </row>
    <row r="385" spans="1:17" s="3" customFormat="1" x14ac:dyDescent="0.25">
      <c r="A385" s="21"/>
      <c r="C385" s="21"/>
      <c r="D385" s="22"/>
      <c r="F385" s="43"/>
      <c r="H385" s="43"/>
      <c r="O385" s="256"/>
      <c r="P385" s="21"/>
      <c r="Q385" s="21"/>
    </row>
    <row r="386" spans="1:17" s="3" customFormat="1" x14ac:dyDescent="0.25">
      <c r="A386" s="21"/>
      <c r="C386" s="21"/>
      <c r="D386" s="22"/>
      <c r="F386" s="43"/>
      <c r="H386" s="43"/>
      <c r="O386" s="256"/>
      <c r="P386" s="21"/>
      <c r="Q386" s="21"/>
    </row>
    <row r="387" spans="1:17" s="3" customFormat="1" x14ac:dyDescent="0.25">
      <c r="A387" s="21"/>
      <c r="C387" s="21"/>
      <c r="D387" s="22"/>
      <c r="F387" s="43"/>
      <c r="H387" s="43"/>
      <c r="O387" s="256"/>
      <c r="P387" s="21"/>
      <c r="Q387" s="21"/>
    </row>
    <row r="388" spans="1:17" s="3" customFormat="1" x14ac:dyDescent="0.25">
      <c r="A388" s="21"/>
      <c r="C388" s="21"/>
      <c r="D388" s="22"/>
      <c r="F388" s="43"/>
      <c r="H388" s="43"/>
      <c r="O388" s="256"/>
      <c r="P388" s="21"/>
      <c r="Q388" s="21"/>
    </row>
    <row r="389" spans="1:17" s="3" customFormat="1" x14ac:dyDescent="0.25">
      <c r="A389" s="21"/>
      <c r="C389" s="21"/>
      <c r="D389" s="22"/>
      <c r="F389" s="43"/>
      <c r="H389" s="43"/>
      <c r="O389" s="256"/>
      <c r="P389" s="21"/>
      <c r="Q389" s="21"/>
    </row>
    <row r="390" spans="1:17" s="3" customFormat="1" x14ac:dyDescent="0.25">
      <c r="A390" s="21"/>
      <c r="C390" s="21"/>
      <c r="D390" s="22"/>
      <c r="F390" s="43"/>
      <c r="H390" s="43"/>
      <c r="O390" s="256"/>
      <c r="P390" s="21"/>
      <c r="Q390" s="21"/>
    </row>
    <row r="391" spans="1:17" s="3" customFormat="1" x14ac:dyDescent="0.25">
      <c r="A391" s="21"/>
      <c r="C391" s="21"/>
      <c r="D391" s="22"/>
      <c r="F391" s="43"/>
      <c r="H391" s="43"/>
      <c r="O391" s="256"/>
      <c r="P391" s="21"/>
      <c r="Q391" s="21"/>
    </row>
    <row r="392" spans="1:17" s="3" customFormat="1" x14ac:dyDescent="0.25">
      <c r="A392" s="21"/>
      <c r="C392" s="21"/>
      <c r="D392" s="22"/>
      <c r="F392" s="43"/>
      <c r="H392" s="43"/>
      <c r="O392" s="256"/>
      <c r="P392" s="21"/>
      <c r="Q392" s="21"/>
    </row>
    <row r="393" spans="1:17" s="3" customFormat="1" x14ac:dyDescent="0.25">
      <c r="A393" s="21"/>
      <c r="C393" s="21"/>
      <c r="D393" s="22"/>
      <c r="F393" s="43"/>
      <c r="H393" s="43"/>
      <c r="O393" s="256"/>
      <c r="P393" s="21"/>
      <c r="Q393" s="21"/>
    </row>
    <row r="394" spans="1:17" s="3" customFormat="1" x14ac:dyDescent="0.25">
      <c r="A394" s="21"/>
      <c r="C394" s="21"/>
      <c r="D394" s="22"/>
      <c r="F394" s="43"/>
      <c r="H394" s="43"/>
      <c r="O394" s="256"/>
      <c r="P394" s="21"/>
      <c r="Q394" s="21"/>
    </row>
    <row r="395" spans="1:17" s="3" customFormat="1" x14ac:dyDescent="0.25">
      <c r="A395" s="21"/>
      <c r="C395" s="21"/>
      <c r="D395" s="22"/>
      <c r="F395" s="43"/>
      <c r="H395" s="43"/>
      <c r="O395" s="256"/>
      <c r="P395" s="21"/>
      <c r="Q395" s="21"/>
    </row>
    <row r="396" spans="1:17" s="3" customFormat="1" x14ac:dyDescent="0.25">
      <c r="A396" s="21"/>
      <c r="C396" s="21"/>
      <c r="D396" s="22"/>
      <c r="F396" s="43"/>
      <c r="H396" s="43"/>
      <c r="O396" s="256"/>
      <c r="P396" s="21"/>
      <c r="Q396" s="21"/>
    </row>
    <row r="397" spans="1:17" s="3" customFormat="1" x14ac:dyDescent="0.25">
      <c r="A397" s="21"/>
      <c r="C397" s="21"/>
      <c r="D397" s="22"/>
      <c r="F397" s="43"/>
      <c r="H397" s="43"/>
      <c r="O397" s="256"/>
      <c r="P397" s="21"/>
      <c r="Q397" s="21"/>
    </row>
    <row r="398" spans="1:17" s="3" customFormat="1" x14ac:dyDescent="0.25">
      <c r="A398" s="21"/>
      <c r="C398" s="21"/>
      <c r="D398" s="22"/>
      <c r="F398" s="43"/>
      <c r="H398" s="43"/>
      <c r="O398" s="256"/>
      <c r="P398" s="21"/>
      <c r="Q398" s="21"/>
    </row>
    <row r="399" spans="1:17" s="3" customFormat="1" x14ac:dyDescent="0.25">
      <c r="A399" s="21"/>
      <c r="C399" s="21"/>
      <c r="D399" s="22"/>
      <c r="F399" s="43"/>
      <c r="H399" s="43"/>
      <c r="O399" s="256"/>
      <c r="P399" s="21"/>
      <c r="Q399" s="21"/>
    </row>
    <row r="400" spans="1:17" s="3" customFormat="1" x14ac:dyDescent="0.25">
      <c r="A400" s="21"/>
      <c r="C400" s="21"/>
      <c r="D400" s="22"/>
      <c r="F400" s="43"/>
      <c r="H400" s="43"/>
      <c r="O400" s="256"/>
      <c r="P400" s="21"/>
      <c r="Q400" s="21"/>
    </row>
    <row r="401" spans="1:17" s="3" customFormat="1" x14ac:dyDescent="0.25">
      <c r="A401" s="21"/>
      <c r="C401" s="21"/>
      <c r="D401" s="22"/>
      <c r="F401" s="43"/>
      <c r="H401" s="43"/>
      <c r="O401" s="256"/>
      <c r="P401" s="21"/>
      <c r="Q401" s="21"/>
    </row>
    <row r="402" spans="1:17" s="3" customFormat="1" x14ac:dyDescent="0.25">
      <c r="A402" s="21"/>
      <c r="C402" s="21"/>
      <c r="D402" s="22"/>
      <c r="F402" s="43"/>
      <c r="H402" s="43"/>
      <c r="O402" s="256"/>
      <c r="P402" s="21"/>
      <c r="Q402" s="21"/>
    </row>
    <row r="403" spans="1:17" s="3" customFormat="1" x14ac:dyDescent="0.25">
      <c r="A403" s="21"/>
      <c r="C403" s="21"/>
      <c r="D403" s="22"/>
      <c r="F403" s="43"/>
      <c r="H403" s="43"/>
      <c r="O403" s="256"/>
      <c r="P403" s="21"/>
      <c r="Q403" s="21"/>
    </row>
    <row r="404" spans="1:17" s="3" customFormat="1" x14ac:dyDescent="0.25">
      <c r="A404" s="21"/>
      <c r="C404" s="21"/>
      <c r="D404" s="22"/>
      <c r="F404" s="43"/>
      <c r="H404" s="43"/>
      <c r="O404" s="256"/>
      <c r="P404" s="21"/>
      <c r="Q404" s="21"/>
    </row>
    <row r="405" spans="1:17" s="3" customFormat="1" x14ac:dyDescent="0.25">
      <c r="A405" s="21"/>
      <c r="C405" s="21"/>
      <c r="D405" s="22"/>
      <c r="F405" s="43"/>
      <c r="H405" s="43"/>
      <c r="O405" s="256"/>
      <c r="P405" s="21"/>
      <c r="Q405" s="21"/>
    </row>
    <row r="406" spans="1:17" s="3" customFormat="1" x14ac:dyDescent="0.25">
      <c r="A406" s="21"/>
      <c r="C406" s="21"/>
      <c r="D406" s="22"/>
      <c r="F406" s="43"/>
      <c r="H406" s="43"/>
      <c r="O406" s="256"/>
      <c r="P406" s="21"/>
      <c r="Q406" s="21"/>
    </row>
    <row r="407" spans="1:17" s="3" customFormat="1" x14ac:dyDescent="0.25">
      <c r="A407" s="21"/>
      <c r="C407" s="21"/>
      <c r="D407" s="22"/>
      <c r="F407" s="43"/>
      <c r="H407" s="43"/>
      <c r="O407" s="256"/>
      <c r="P407" s="21"/>
      <c r="Q407" s="21"/>
    </row>
    <row r="408" spans="1:17" s="3" customFormat="1" x14ac:dyDescent="0.25">
      <c r="A408" s="21"/>
      <c r="C408" s="21"/>
      <c r="D408" s="22"/>
      <c r="F408" s="43"/>
      <c r="H408" s="43"/>
      <c r="O408" s="256"/>
      <c r="P408" s="21"/>
      <c r="Q408" s="21"/>
    </row>
    <row r="409" spans="1:17" s="3" customFormat="1" x14ac:dyDescent="0.25">
      <c r="A409" s="21"/>
      <c r="C409" s="21"/>
      <c r="D409" s="22"/>
      <c r="F409" s="43"/>
      <c r="H409" s="43"/>
      <c r="O409" s="256"/>
      <c r="P409" s="21"/>
      <c r="Q409" s="21"/>
    </row>
    <row r="410" spans="1:17" s="3" customFormat="1" x14ac:dyDescent="0.25">
      <c r="A410" s="21"/>
      <c r="C410" s="21"/>
      <c r="D410" s="22"/>
      <c r="F410" s="43"/>
      <c r="H410" s="43"/>
      <c r="O410" s="256"/>
      <c r="P410" s="21"/>
      <c r="Q410" s="21"/>
    </row>
    <row r="411" spans="1:17" s="3" customFormat="1" x14ac:dyDescent="0.25">
      <c r="A411" s="21"/>
      <c r="C411" s="21"/>
      <c r="D411" s="22"/>
      <c r="F411" s="43"/>
      <c r="H411" s="43"/>
      <c r="O411" s="256"/>
      <c r="P411" s="21"/>
      <c r="Q411" s="21"/>
    </row>
    <row r="412" spans="1:17" s="3" customFormat="1" x14ac:dyDescent="0.25">
      <c r="A412" s="21"/>
      <c r="C412" s="21"/>
      <c r="D412" s="22"/>
      <c r="F412" s="43"/>
      <c r="H412" s="43"/>
      <c r="O412" s="256"/>
      <c r="P412" s="21"/>
      <c r="Q412" s="21"/>
    </row>
    <row r="413" spans="1:17" s="3" customFormat="1" x14ac:dyDescent="0.25">
      <c r="A413" s="21"/>
      <c r="C413" s="21"/>
      <c r="D413" s="22"/>
      <c r="F413" s="43"/>
      <c r="H413" s="43"/>
      <c r="O413" s="256"/>
      <c r="P413" s="21"/>
      <c r="Q413" s="21"/>
    </row>
    <row r="414" spans="1:17" s="3" customFormat="1" x14ac:dyDescent="0.25">
      <c r="A414" s="21"/>
      <c r="C414" s="21"/>
      <c r="D414" s="22"/>
      <c r="F414" s="43"/>
      <c r="H414" s="43"/>
      <c r="O414" s="256"/>
      <c r="P414" s="21"/>
      <c r="Q414" s="21"/>
    </row>
    <row r="415" spans="1:17" s="3" customFormat="1" x14ac:dyDescent="0.25">
      <c r="A415" s="21"/>
      <c r="C415" s="21"/>
      <c r="D415" s="22"/>
      <c r="F415" s="43"/>
      <c r="H415" s="43"/>
      <c r="O415" s="256"/>
      <c r="P415" s="21"/>
      <c r="Q415" s="21"/>
    </row>
    <row r="416" spans="1:17" s="3" customFormat="1" x14ac:dyDescent="0.25">
      <c r="A416" s="21"/>
      <c r="C416" s="21"/>
      <c r="D416" s="22"/>
      <c r="F416" s="43"/>
      <c r="H416" s="43"/>
      <c r="O416" s="256"/>
      <c r="P416" s="21"/>
      <c r="Q416" s="21"/>
    </row>
    <row r="417" spans="1:17" s="3" customFormat="1" x14ac:dyDescent="0.25">
      <c r="A417" s="21"/>
      <c r="C417" s="21"/>
      <c r="D417" s="22"/>
      <c r="F417" s="43"/>
      <c r="H417" s="43"/>
      <c r="O417" s="256"/>
      <c r="P417" s="21"/>
      <c r="Q417" s="21"/>
    </row>
    <row r="418" spans="1:17" s="3" customFormat="1" x14ac:dyDescent="0.25">
      <c r="A418" s="21"/>
      <c r="C418" s="21"/>
      <c r="D418" s="22"/>
      <c r="F418" s="43"/>
      <c r="H418" s="43"/>
      <c r="O418" s="256"/>
      <c r="P418" s="21"/>
      <c r="Q418" s="21"/>
    </row>
    <row r="419" spans="1:17" s="3" customFormat="1" x14ac:dyDescent="0.25">
      <c r="A419" s="21"/>
      <c r="C419" s="21"/>
      <c r="D419" s="22"/>
      <c r="F419" s="43"/>
      <c r="H419" s="43"/>
      <c r="O419" s="256"/>
      <c r="P419" s="21"/>
      <c r="Q419" s="21"/>
    </row>
    <row r="420" spans="1:17" s="3" customFormat="1" x14ac:dyDescent="0.25">
      <c r="A420" s="21"/>
      <c r="C420" s="21"/>
      <c r="D420" s="22"/>
      <c r="F420" s="43"/>
      <c r="H420" s="43"/>
      <c r="O420" s="256"/>
      <c r="P420" s="21"/>
      <c r="Q420" s="21"/>
    </row>
    <row r="421" spans="1:17" s="3" customFormat="1" x14ac:dyDescent="0.25">
      <c r="A421" s="21"/>
      <c r="C421" s="21"/>
      <c r="D421" s="22"/>
      <c r="F421" s="43"/>
      <c r="H421" s="43"/>
      <c r="O421" s="256"/>
      <c r="P421" s="21"/>
      <c r="Q421" s="21"/>
    </row>
    <row r="422" spans="1:17" s="3" customFormat="1" x14ac:dyDescent="0.25">
      <c r="A422" s="21"/>
      <c r="C422" s="21"/>
      <c r="D422" s="22"/>
      <c r="F422" s="43"/>
      <c r="H422" s="43"/>
      <c r="O422" s="256"/>
      <c r="P422" s="21"/>
      <c r="Q422" s="21"/>
    </row>
    <row r="423" spans="1:17" s="3" customFormat="1" x14ac:dyDescent="0.25">
      <c r="A423" s="21"/>
      <c r="C423" s="21"/>
      <c r="D423" s="22"/>
      <c r="F423" s="43"/>
      <c r="H423" s="43"/>
      <c r="O423" s="256"/>
      <c r="P423" s="21"/>
      <c r="Q423" s="21"/>
    </row>
    <row r="424" spans="1:17" s="3" customFormat="1" x14ac:dyDescent="0.25">
      <c r="A424" s="21"/>
      <c r="C424" s="21"/>
      <c r="D424" s="22"/>
      <c r="F424" s="43"/>
      <c r="H424" s="43"/>
      <c r="O424" s="256"/>
      <c r="P424" s="21"/>
      <c r="Q424" s="21"/>
    </row>
    <row r="425" spans="1:17" s="3" customFormat="1" x14ac:dyDescent="0.25">
      <c r="A425" s="21"/>
      <c r="C425" s="21"/>
      <c r="D425" s="22"/>
      <c r="F425" s="43"/>
      <c r="H425" s="43"/>
      <c r="O425" s="256"/>
      <c r="P425" s="21"/>
      <c r="Q425" s="21"/>
    </row>
    <row r="426" spans="1:17" s="3" customFormat="1" x14ac:dyDescent="0.25">
      <c r="A426" s="21"/>
      <c r="C426" s="21"/>
      <c r="D426" s="22"/>
      <c r="F426" s="43"/>
      <c r="H426" s="43"/>
      <c r="O426" s="256"/>
      <c r="P426" s="21"/>
      <c r="Q426" s="21"/>
    </row>
    <row r="427" spans="1:17" s="3" customFormat="1" x14ac:dyDescent="0.25">
      <c r="A427" s="21"/>
      <c r="C427" s="21"/>
      <c r="D427" s="22"/>
      <c r="F427" s="43"/>
      <c r="H427" s="43"/>
      <c r="O427" s="256"/>
      <c r="P427" s="21"/>
      <c r="Q427" s="21"/>
    </row>
    <row r="428" spans="1:17" s="3" customFormat="1" x14ac:dyDescent="0.25">
      <c r="A428" s="21"/>
      <c r="C428" s="21"/>
      <c r="D428" s="22"/>
      <c r="F428" s="43"/>
      <c r="H428" s="43"/>
      <c r="O428" s="256"/>
      <c r="P428" s="21"/>
      <c r="Q428" s="21"/>
    </row>
    <row r="429" spans="1:17" s="3" customFormat="1" x14ac:dyDescent="0.25">
      <c r="A429" s="21"/>
      <c r="C429" s="21"/>
      <c r="D429" s="22"/>
      <c r="F429" s="43"/>
      <c r="H429" s="43"/>
      <c r="O429" s="256"/>
      <c r="P429" s="21"/>
      <c r="Q429" s="21"/>
    </row>
    <row r="430" spans="1:17" s="3" customFormat="1" x14ac:dyDescent="0.25">
      <c r="A430" s="21"/>
      <c r="C430" s="21"/>
      <c r="D430" s="22"/>
      <c r="F430" s="43"/>
      <c r="H430" s="43"/>
      <c r="O430" s="256"/>
      <c r="P430" s="21"/>
      <c r="Q430" s="21"/>
    </row>
    <row r="431" spans="1:17" s="3" customFormat="1" x14ac:dyDescent="0.25">
      <c r="A431" s="21"/>
      <c r="C431" s="21"/>
      <c r="D431" s="22"/>
      <c r="F431" s="43"/>
      <c r="H431" s="43"/>
      <c r="O431" s="256"/>
      <c r="P431" s="21"/>
      <c r="Q431" s="21"/>
    </row>
    <row r="432" spans="1:17" s="3" customFormat="1" x14ac:dyDescent="0.25">
      <c r="A432" s="21"/>
      <c r="C432" s="21"/>
      <c r="D432" s="22"/>
      <c r="F432" s="43"/>
      <c r="H432" s="43"/>
      <c r="O432" s="256"/>
      <c r="P432" s="21"/>
      <c r="Q432" s="21"/>
    </row>
    <row r="433" spans="1:17" s="3" customFormat="1" x14ac:dyDescent="0.25">
      <c r="A433" s="21"/>
      <c r="C433" s="21"/>
      <c r="D433" s="22"/>
      <c r="F433" s="43"/>
      <c r="H433" s="43"/>
      <c r="O433" s="256"/>
      <c r="P433" s="21"/>
      <c r="Q433" s="21"/>
    </row>
    <row r="434" spans="1:17" s="3" customFormat="1" x14ac:dyDescent="0.25">
      <c r="A434" s="21"/>
      <c r="C434" s="21"/>
      <c r="D434" s="22"/>
      <c r="F434" s="43"/>
      <c r="H434" s="43"/>
      <c r="O434" s="256"/>
      <c r="P434" s="21"/>
      <c r="Q434" s="21"/>
    </row>
    <row r="435" spans="1:17" s="3" customFormat="1" x14ac:dyDescent="0.25">
      <c r="A435" s="21"/>
      <c r="C435" s="21"/>
      <c r="D435" s="22"/>
      <c r="F435" s="43"/>
      <c r="H435" s="43"/>
      <c r="O435" s="256"/>
      <c r="P435" s="21"/>
      <c r="Q435" s="21"/>
    </row>
    <row r="436" spans="1:17" s="3" customFormat="1" x14ac:dyDescent="0.25">
      <c r="A436" s="21"/>
      <c r="C436" s="21"/>
      <c r="D436" s="22"/>
      <c r="F436" s="43"/>
      <c r="H436" s="43"/>
      <c r="O436" s="256"/>
      <c r="P436" s="21"/>
      <c r="Q436" s="21"/>
    </row>
    <row r="437" spans="1:17" s="3" customFormat="1" x14ac:dyDescent="0.25">
      <c r="A437" s="21"/>
      <c r="C437" s="21"/>
      <c r="D437" s="22"/>
      <c r="F437" s="43"/>
      <c r="H437" s="43"/>
      <c r="O437" s="256"/>
      <c r="P437" s="21"/>
      <c r="Q437" s="21"/>
    </row>
    <row r="438" spans="1:17" s="3" customFormat="1" x14ac:dyDescent="0.25">
      <c r="A438" s="21"/>
      <c r="C438" s="21"/>
      <c r="D438" s="22"/>
      <c r="F438" s="43"/>
      <c r="H438" s="43"/>
      <c r="O438" s="256"/>
      <c r="P438" s="21"/>
      <c r="Q438" s="21"/>
    </row>
    <row r="439" spans="1:17" s="3" customFormat="1" x14ac:dyDescent="0.25">
      <c r="A439" s="21"/>
      <c r="C439" s="21"/>
      <c r="D439" s="22"/>
      <c r="F439" s="43"/>
      <c r="H439" s="43"/>
      <c r="O439" s="256"/>
      <c r="P439" s="21"/>
      <c r="Q439" s="21"/>
    </row>
    <row r="440" spans="1:17" s="3" customFormat="1" x14ac:dyDescent="0.25">
      <c r="A440" s="21"/>
      <c r="C440" s="21"/>
      <c r="D440" s="22"/>
      <c r="F440" s="43"/>
      <c r="H440" s="43"/>
      <c r="O440" s="256"/>
      <c r="P440" s="21"/>
      <c r="Q440" s="21"/>
    </row>
    <row r="441" spans="1:17" s="3" customFormat="1" x14ac:dyDescent="0.25">
      <c r="A441" s="21"/>
      <c r="C441" s="21"/>
      <c r="D441" s="22"/>
      <c r="F441" s="43"/>
      <c r="H441" s="43"/>
      <c r="O441" s="256"/>
      <c r="P441" s="21"/>
      <c r="Q441" s="21"/>
    </row>
    <row r="442" spans="1:17" s="3" customFormat="1" x14ac:dyDescent="0.25">
      <c r="A442" s="21"/>
      <c r="C442" s="21"/>
      <c r="D442" s="22"/>
      <c r="F442" s="43"/>
      <c r="H442" s="43"/>
      <c r="O442" s="256"/>
      <c r="P442" s="21"/>
      <c r="Q442" s="21"/>
    </row>
    <row r="443" spans="1:17" s="3" customFormat="1" x14ac:dyDescent="0.25">
      <c r="A443" s="21"/>
      <c r="C443" s="21"/>
      <c r="D443" s="22"/>
      <c r="F443" s="43"/>
      <c r="H443" s="43"/>
      <c r="O443" s="256"/>
      <c r="P443" s="21"/>
      <c r="Q443" s="21"/>
    </row>
    <row r="444" spans="1:17" s="3" customFormat="1" x14ac:dyDescent="0.25">
      <c r="A444" s="21"/>
      <c r="C444" s="21"/>
      <c r="D444" s="22"/>
      <c r="F444" s="43"/>
      <c r="H444" s="43"/>
      <c r="O444" s="256"/>
      <c r="P444" s="21"/>
      <c r="Q444" s="21"/>
    </row>
    <row r="445" spans="1:17" s="3" customFormat="1" x14ac:dyDescent="0.25">
      <c r="A445" s="21"/>
      <c r="C445" s="21"/>
      <c r="D445" s="22"/>
      <c r="F445" s="43"/>
      <c r="H445" s="43"/>
      <c r="O445" s="256"/>
      <c r="P445" s="21"/>
      <c r="Q445" s="21"/>
    </row>
    <row r="446" spans="1:17" s="3" customFormat="1" x14ac:dyDescent="0.25">
      <c r="A446" s="21"/>
      <c r="C446" s="21"/>
      <c r="D446" s="22"/>
      <c r="F446" s="43"/>
      <c r="H446" s="43"/>
      <c r="O446" s="256"/>
      <c r="P446" s="21"/>
      <c r="Q446" s="21"/>
    </row>
    <row r="447" spans="1:17" s="3" customFormat="1" x14ac:dyDescent="0.25">
      <c r="A447" s="21"/>
      <c r="C447" s="21"/>
      <c r="D447" s="22"/>
      <c r="F447" s="43"/>
      <c r="H447" s="43"/>
      <c r="O447" s="256"/>
      <c r="P447" s="21"/>
      <c r="Q447" s="21"/>
    </row>
    <row r="448" spans="1:17" s="3" customFormat="1" x14ac:dyDescent="0.25">
      <c r="A448" s="21"/>
      <c r="C448" s="21"/>
      <c r="D448" s="22"/>
      <c r="F448" s="43"/>
      <c r="H448" s="43"/>
      <c r="O448" s="256"/>
      <c r="P448" s="21"/>
      <c r="Q448" s="21"/>
    </row>
    <row r="449" spans="1:17" s="3" customFormat="1" x14ac:dyDescent="0.25">
      <c r="A449" s="21"/>
      <c r="C449" s="21"/>
      <c r="D449" s="22"/>
      <c r="F449" s="43"/>
      <c r="H449" s="43"/>
      <c r="O449" s="256"/>
      <c r="P449" s="21"/>
      <c r="Q449" s="21"/>
    </row>
    <row r="450" spans="1:17" s="3" customFormat="1" x14ac:dyDescent="0.25">
      <c r="A450" s="21"/>
      <c r="C450" s="21"/>
      <c r="D450" s="22"/>
      <c r="F450" s="43"/>
      <c r="H450" s="43"/>
      <c r="O450" s="256"/>
      <c r="P450" s="21"/>
      <c r="Q450" s="21"/>
    </row>
    <row r="451" spans="1:17" s="3" customFormat="1" x14ac:dyDescent="0.25">
      <c r="A451" s="21"/>
      <c r="C451" s="21"/>
      <c r="D451" s="22"/>
      <c r="F451" s="43"/>
      <c r="H451" s="43"/>
      <c r="O451" s="256"/>
      <c r="P451" s="21"/>
      <c r="Q451" s="21"/>
    </row>
    <row r="452" spans="1:17" s="3" customFormat="1" x14ac:dyDescent="0.25">
      <c r="A452" s="21"/>
      <c r="C452" s="21"/>
      <c r="D452" s="22"/>
      <c r="F452" s="43"/>
      <c r="H452" s="43"/>
      <c r="O452" s="256"/>
      <c r="P452" s="21"/>
      <c r="Q452" s="21"/>
    </row>
    <row r="453" spans="1:17" s="3" customFormat="1" x14ac:dyDescent="0.25">
      <c r="A453" s="21"/>
      <c r="C453" s="21"/>
      <c r="D453" s="22"/>
      <c r="F453" s="43"/>
      <c r="H453" s="43"/>
      <c r="O453" s="256"/>
      <c r="P453" s="21"/>
      <c r="Q453" s="21"/>
    </row>
    <row r="454" spans="1:17" s="3" customFormat="1" x14ac:dyDescent="0.25">
      <c r="A454" s="21"/>
      <c r="C454" s="21"/>
      <c r="D454" s="22"/>
      <c r="F454" s="43"/>
      <c r="H454" s="43"/>
      <c r="O454" s="256"/>
      <c r="P454" s="21"/>
      <c r="Q454" s="21"/>
    </row>
    <row r="455" spans="1:17" s="3" customFormat="1" x14ac:dyDescent="0.25">
      <c r="A455" s="21"/>
      <c r="C455" s="21"/>
      <c r="D455" s="22"/>
      <c r="F455" s="43"/>
      <c r="H455" s="43"/>
      <c r="O455" s="256"/>
      <c r="P455" s="21"/>
      <c r="Q455" s="21"/>
    </row>
    <row r="456" spans="1:17" s="3" customFormat="1" x14ac:dyDescent="0.25">
      <c r="A456" s="21"/>
      <c r="C456" s="21"/>
      <c r="D456" s="22"/>
      <c r="F456" s="43"/>
      <c r="H456" s="43"/>
      <c r="O456" s="256"/>
      <c r="P456" s="21"/>
      <c r="Q456" s="21"/>
    </row>
    <row r="457" spans="1:17" s="3" customFormat="1" x14ac:dyDescent="0.25">
      <c r="A457" s="21"/>
      <c r="C457" s="21"/>
      <c r="D457" s="22"/>
      <c r="F457" s="43"/>
      <c r="H457" s="43"/>
      <c r="O457" s="256"/>
      <c r="P457" s="21"/>
      <c r="Q457" s="21"/>
    </row>
    <row r="458" spans="1:17" s="3" customFormat="1" x14ac:dyDescent="0.25">
      <c r="A458" s="21"/>
      <c r="C458" s="21"/>
      <c r="D458" s="22"/>
      <c r="F458" s="43"/>
      <c r="H458" s="43"/>
      <c r="O458" s="256"/>
      <c r="P458" s="21"/>
      <c r="Q458" s="21"/>
    </row>
    <row r="459" spans="1:17" s="3" customFormat="1" x14ac:dyDescent="0.25">
      <c r="A459" s="21"/>
      <c r="C459" s="21"/>
      <c r="D459" s="22"/>
      <c r="F459" s="43"/>
      <c r="H459" s="43"/>
      <c r="O459" s="256"/>
      <c r="P459" s="21"/>
      <c r="Q459" s="21"/>
    </row>
    <row r="460" spans="1:17" s="3" customFormat="1" x14ac:dyDescent="0.25">
      <c r="A460" s="21"/>
      <c r="C460" s="21"/>
      <c r="D460" s="22"/>
      <c r="F460" s="43"/>
      <c r="H460" s="43"/>
      <c r="O460" s="256"/>
      <c r="P460" s="21"/>
      <c r="Q460" s="21"/>
    </row>
    <row r="461" spans="1:17" s="3" customFormat="1" x14ac:dyDescent="0.25">
      <c r="A461" s="21"/>
      <c r="C461" s="21"/>
      <c r="D461" s="22"/>
      <c r="F461" s="43"/>
      <c r="H461" s="43"/>
      <c r="O461" s="256"/>
      <c r="P461" s="21"/>
      <c r="Q461" s="21"/>
    </row>
    <row r="462" spans="1:17" s="3" customFormat="1" x14ac:dyDescent="0.25">
      <c r="A462" s="21"/>
      <c r="C462" s="21"/>
      <c r="D462" s="22"/>
      <c r="F462" s="43"/>
      <c r="H462" s="43"/>
      <c r="O462" s="256"/>
      <c r="P462" s="21"/>
      <c r="Q462" s="21"/>
    </row>
    <row r="463" spans="1:17" s="3" customFormat="1" x14ac:dyDescent="0.25">
      <c r="A463" s="21"/>
      <c r="C463" s="21"/>
      <c r="D463" s="22"/>
      <c r="F463" s="43"/>
      <c r="H463" s="43"/>
      <c r="O463" s="256"/>
      <c r="P463" s="21"/>
      <c r="Q463" s="21"/>
    </row>
    <row r="464" spans="1:17" s="3" customFormat="1" x14ac:dyDescent="0.25">
      <c r="A464" s="21"/>
      <c r="C464" s="21"/>
      <c r="D464" s="22"/>
      <c r="F464" s="43"/>
      <c r="H464" s="43"/>
      <c r="O464" s="256"/>
      <c r="P464" s="21"/>
      <c r="Q464" s="21"/>
    </row>
    <row r="465" spans="1:17" s="3" customFormat="1" x14ac:dyDescent="0.25">
      <c r="A465" s="21"/>
      <c r="C465" s="21"/>
      <c r="D465" s="22"/>
      <c r="F465" s="43"/>
      <c r="H465" s="43"/>
      <c r="O465" s="256"/>
      <c r="P465" s="21"/>
      <c r="Q465" s="21"/>
    </row>
    <row r="466" spans="1:17" s="3" customFormat="1" x14ac:dyDescent="0.25">
      <c r="A466" s="21"/>
      <c r="C466" s="21"/>
      <c r="D466" s="22"/>
      <c r="F466" s="43"/>
      <c r="H466" s="43"/>
      <c r="O466" s="256"/>
      <c r="P466" s="21"/>
      <c r="Q466" s="21"/>
    </row>
    <row r="467" spans="1:17" s="3" customFormat="1" x14ac:dyDescent="0.25">
      <c r="A467" s="21"/>
      <c r="C467" s="21"/>
      <c r="D467" s="22"/>
      <c r="F467" s="43"/>
      <c r="H467" s="43"/>
      <c r="O467" s="256"/>
      <c r="P467" s="21"/>
      <c r="Q467" s="21"/>
    </row>
    <row r="468" spans="1:17" s="3" customFormat="1" x14ac:dyDescent="0.25">
      <c r="A468" s="21"/>
      <c r="C468" s="21"/>
      <c r="D468" s="22"/>
      <c r="F468" s="43"/>
      <c r="H468" s="43"/>
      <c r="O468" s="256"/>
      <c r="P468" s="21"/>
      <c r="Q468" s="21"/>
    </row>
    <row r="469" spans="1:17" s="3" customFormat="1" x14ac:dyDescent="0.25">
      <c r="A469" s="21"/>
      <c r="C469" s="21"/>
      <c r="D469" s="22"/>
      <c r="F469" s="43"/>
      <c r="H469" s="43"/>
      <c r="O469" s="256"/>
      <c r="P469" s="21"/>
      <c r="Q469" s="21"/>
    </row>
    <row r="470" spans="1:17" s="3" customFormat="1" x14ac:dyDescent="0.25">
      <c r="A470" s="21"/>
      <c r="C470" s="21"/>
      <c r="D470" s="22"/>
      <c r="F470" s="43"/>
      <c r="H470" s="43"/>
      <c r="O470" s="256"/>
      <c r="P470" s="21"/>
      <c r="Q470" s="21"/>
    </row>
    <row r="471" spans="1:17" s="3" customFormat="1" x14ac:dyDescent="0.25">
      <c r="A471" s="21"/>
      <c r="C471" s="21"/>
      <c r="D471" s="22"/>
      <c r="F471" s="43"/>
      <c r="H471" s="43"/>
      <c r="O471" s="256"/>
      <c r="P471" s="21"/>
      <c r="Q471" s="21"/>
    </row>
    <row r="472" spans="1:17" s="3" customFormat="1" x14ac:dyDescent="0.25">
      <c r="A472" s="21"/>
      <c r="C472" s="21"/>
      <c r="D472" s="22"/>
      <c r="F472" s="43"/>
      <c r="H472" s="43"/>
      <c r="O472" s="256"/>
      <c r="P472" s="21"/>
      <c r="Q472" s="21"/>
    </row>
    <row r="473" spans="1:17" s="3" customFormat="1" x14ac:dyDescent="0.25">
      <c r="A473" s="21"/>
      <c r="C473" s="21"/>
      <c r="D473" s="22"/>
      <c r="F473" s="43"/>
      <c r="H473" s="43"/>
      <c r="O473" s="256"/>
      <c r="P473" s="21"/>
      <c r="Q473" s="21"/>
    </row>
    <row r="474" spans="1:17" s="3" customFormat="1" x14ac:dyDescent="0.25">
      <c r="A474" s="21"/>
      <c r="C474" s="21"/>
      <c r="D474" s="22"/>
      <c r="F474" s="43"/>
      <c r="H474" s="43"/>
      <c r="O474" s="256"/>
      <c r="P474" s="21"/>
      <c r="Q474" s="21"/>
    </row>
    <row r="475" spans="1:17" s="3" customFormat="1" x14ac:dyDescent="0.25">
      <c r="A475" s="21"/>
      <c r="C475" s="21"/>
      <c r="D475" s="22"/>
      <c r="F475" s="43"/>
      <c r="H475" s="43"/>
      <c r="O475" s="256"/>
      <c r="P475" s="21"/>
      <c r="Q475" s="21"/>
    </row>
    <row r="476" spans="1:17" s="3" customFormat="1" x14ac:dyDescent="0.25">
      <c r="A476" s="21"/>
      <c r="C476" s="21"/>
      <c r="D476" s="22"/>
      <c r="F476" s="43"/>
      <c r="H476" s="43"/>
      <c r="O476" s="256"/>
      <c r="P476" s="21"/>
      <c r="Q476" s="21"/>
    </row>
    <row r="477" spans="1:17" s="3" customFormat="1" x14ac:dyDescent="0.25">
      <c r="A477" s="21"/>
      <c r="C477" s="21"/>
      <c r="D477" s="22"/>
      <c r="F477" s="43"/>
      <c r="H477" s="43"/>
      <c r="O477" s="256"/>
      <c r="P477" s="21"/>
      <c r="Q477" s="21"/>
    </row>
    <row r="478" spans="1:17" s="3" customFormat="1" x14ac:dyDescent="0.25">
      <c r="A478" s="21"/>
      <c r="C478" s="21"/>
      <c r="D478" s="22"/>
      <c r="F478" s="43"/>
      <c r="H478" s="43"/>
      <c r="O478" s="256"/>
      <c r="P478" s="21"/>
      <c r="Q478" s="21"/>
    </row>
    <row r="479" spans="1:17" s="3" customFormat="1" x14ac:dyDescent="0.25">
      <c r="A479" s="21"/>
      <c r="C479" s="21"/>
      <c r="D479" s="22"/>
      <c r="F479" s="43"/>
      <c r="H479" s="43"/>
      <c r="O479" s="256"/>
      <c r="P479" s="21"/>
      <c r="Q479" s="21"/>
    </row>
    <row r="480" spans="1:17" s="3" customFormat="1" x14ac:dyDescent="0.25">
      <c r="A480" s="21"/>
      <c r="C480" s="21"/>
      <c r="D480" s="22"/>
      <c r="F480" s="43"/>
      <c r="H480" s="43"/>
      <c r="O480" s="256"/>
      <c r="P480" s="21"/>
      <c r="Q480" s="21"/>
    </row>
    <row r="481" spans="1:17" s="3" customFormat="1" x14ac:dyDescent="0.25">
      <c r="A481" s="21"/>
      <c r="C481" s="21"/>
      <c r="D481" s="22"/>
      <c r="F481" s="43"/>
      <c r="H481" s="43"/>
      <c r="O481" s="256"/>
      <c r="P481" s="21"/>
      <c r="Q481" s="21"/>
    </row>
    <row r="482" spans="1:17" s="3" customFormat="1" x14ac:dyDescent="0.25">
      <c r="A482" s="21"/>
      <c r="C482" s="21"/>
      <c r="D482" s="22"/>
      <c r="F482" s="43"/>
      <c r="H482" s="43"/>
      <c r="O482" s="256"/>
      <c r="P482" s="21"/>
      <c r="Q482" s="21"/>
    </row>
    <row r="483" spans="1:17" s="3" customFormat="1" x14ac:dyDescent="0.25">
      <c r="A483" s="21"/>
      <c r="C483" s="21"/>
      <c r="D483" s="22"/>
      <c r="F483" s="43"/>
      <c r="H483" s="43"/>
      <c r="O483" s="256"/>
      <c r="P483" s="21"/>
      <c r="Q483" s="21"/>
    </row>
    <row r="484" spans="1:17" s="3" customFormat="1" x14ac:dyDescent="0.25">
      <c r="A484" s="21"/>
      <c r="C484" s="21"/>
      <c r="D484" s="22"/>
      <c r="F484" s="43"/>
      <c r="H484" s="43"/>
      <c r="O484" s="256"/>
      <c r="P484" s="21"/>
      <c r="Q484" s="21"/>
    </row>
    <row r="485" spans="1:17" s="3" customFormat="1" x14ac:dyDescent="0.25">
      <c r="A485" s="21"/>
      <c r="C485" s="21"/>
      <c r="D485" s="22"/>
      <c r="F485" s="43"/>
      <c r="H485" s="43"/>
      <c r="O485" s="256"/>
      <c r="P485" s="21"/>
      <c r="Q485" s="21"/>
    </row>
    <row r="486" spans="1:17" s="3" customFormat="1" x14ac:dyDescent="0.25">
      <c r="A486" s="21"/>
      <c r="C486" s="21"/>
      <c r="D486" s="22"/>
      <c r="F486" s="43"/>
      <c r="H486" s="43"/>
      <c r="O486" s="256"/>
      <c r="P486" s="21"/>
      <c r="Q486" s="21"/>
    </row>
    <row r="487" spans="1:17" s="3" customFormat="1" x14ac:dyDescent="0.25">
      <c r="A487" s="21"/>
      <c r="C487" s="21"/>
      <c r="D487" s="22"/>
      <c r="F487" s="43"/>
      <c r="H487" s="43"/>
      <c r="O487" s="256"/>
      <c r="P487" s="21"/>
      <c r="Q487" s="21"/>
    </row>
    <row r="488" spans="1:17" s="3" customFormat="1" x14ac:dyDescent="0.25">
      <c r="A488" s="21"/>
      <c r="C488" s="21"/>
      <c r="D488" s="22"/>
      <c r="F488" s="43"/>
      <c r="H488" s="43"/>
      <c r="O488" s="256"/>
      <c r="P488" s="21"/>
      <c r="Q488" s="21"/>
    </row>
    <row r="489" spans="1:17" s="3" customFormat="1" x14ac:dyDescent="0.25">
      <c r="A489" s="21"/>
      <c r="C489" s="21"/>
      <c r="D489" s="22"/>
      <c r="F489" s="43"/>
      <c r="H489" s="43"/>
      <c r="O489" s="256"/>
      <c r="P489" s="21"/>
      <c r="Q489" s="21"/>
    </row>
    <row r="490" spans="1:17" s="3" customFormat="1" x14ac:dyDescent="0.25">
      <c r="A490" s="21"/>
      <c r="C490" s="21"/>
      <c r="D490" s="22"/>
      <c r="F490" s="43"/>
      <c r="H490" s="43"/>
      <c r="O490" s="256"/>
      <c r="P490" s="21"/>
      <c r="Q490" s="21"/>
    </row>
    <row r="491" spans="1:17" s="3" customFormat="1" x14ac:dyDescent="0.25">
      <c r="A491" s="21"/>
      <c r="C491" s="21"/>
      <c r="D491" s="22"/>
      <c r="F491" s="43"/>
      <c r="H491" s="43"/>
      <c r="O491" s="256"/>
      <c r="P491" s="21"/>
      <c r="Q491" s="21"/>
    </row>
    <row r="492" spans="1:17" s="3" customFormat="1" x14ac:dyDescent="0.25">
      <c r="A492" s="21"/>
      <c r="C492" s="21"/>
      <c r="D492" s="22"/>
      <c r="F492" s="43"/>
      <c r="H492" s="43"/>
      <c r="O492" s="256"/>
      <c r="P492" s="21"/>
      <c r="Q492" s="21"/>
    </row>
    <row r="493" spans="1:17" s="3" customFormat="1" x14ac:dyDescent="0.25">
      <c r="A493" s="21"/>
      <c r="C493" s="21"/>
      <c r="D493" s="22"/>
      <c r="F493" s="43"/>
      <c r="H493" s="43"/>
      <c r="O493" s="256"/>
      <c r="P493" s="21"/>
      <c r="Q493" s="21"/>
    </row>
    <row r="494" spans="1:17" s="3" customFormat="1" x14ac:dyDescent="0.25">
      <c r="A494" s="21"/>
      <c r="C494" s="21"/>
      <c r="D494" s="22"/>
      <c r="F494" s="43"/>
      <c r="H494" s="43"/>
      <c r="O494" s="256"/>
      <c r="P494" s="21"/>
      <c r="Q494" s="21"/>
    </row>
    <row r="495" spans="1:17" s="3" customFormat="1" x14ac:dyDescent="0.25">
      <c r="A495" s="21"/>
      <c r="C495" s="21"/>
      <c r="D495" s="22"/>
      <c r="F495" s="43"/>
      <c r="H495" s="43"/>
      <c r="O495" s="256"/>
      <c r="P495" s="21"/>
      <c r="Q495" s="21"/>
    </row>
    <row r="496" spans="1:17" s="3" customFormat="1" x14ac:dyDescent="0.25">
      <c r="A496" s="21"/>
      <c r="C496" s="21"/>
      <c r="D496" s="22"/>
      <c r="F496" s="43"/>
      <c r="H496" s="43"/>
      <c r="O496" s="256"/>
      <c r="P496" s="21"/>
      <c r="Q496" s="21"/>
    </row>
    <row r="497" spans="1:17" s="3" customFormat="1" x14ac:dyDescent="0.25">
      <c r="A497" s="21"/>
      <c r="C497" s="21"/>
      <c r="D497" s="22"/>
      <c r="F497" s="43"/>
      <c r="H497" s="43"/>
      <c r="O497" s="256"/>
      <c r="P497" s="21"/>
      <c r="Q497" s="21"/>
    </row>
    <row r="498" spans="1:17" s="3" customFormat="1" x14ac:dyDescent="0.25">
      <c r="A498" s="21"/>
      <c r="C498" s="21"/>
      <c r="D498" s="22"/>
      <c r="F498" s="43"/>
      <c r="H498" s="43"/>
      <c r="O498" s="256"/>
      <c r="P498" s="21"/>
      <c r="Q498" s="21"/>
    </row>
    <row r="499" spans="1:17" s="3" customFormat="1" x14ac:dyDescent="0.25">
      <c r="A499" s="21"/>
      <c r="C499" s="21"/>
      <c r="D499" s="22"/>
      <c r="F499" s="43"/>
      <c r="H499" s="43"/>
      <c r="O499" s="256"/>
      <c r="P499" s="21"/>
      <c r="Q499" s="21"/>
    </row>
    <row r="500" spans="1:17" s="3" customFormat="1" x14ac:dyDescent="0.25">
      <c r="A500" s="21"/>
      <c r="C500" s="21"/>
      <c r="D500" s="22"/>
      <c r="F500" s="43"/>
      <c r="H500" s="43"/>
      <c r="O500" s="256"/>
      <c r="P500" s="21"/>
      <c r="Q500" s="21"/>
    </row>
    <row r="501" spans="1:17" s="3" customFormat="1" x14ac:dyDescent="0.25">
      <c r="A501" s="21"/>
      <c r="C501" s="21"/>
      <c r="D501" s="22"/>
      <c r="F501" s="43"/>
      <c r="H501" s="43"/>
      <c r="O501" s="256"/>
      <c r="P501" s="21"/>
      <c r="Q501" s="21"/>
    </row>
    <row r="502" spans="1:17" s="3" customFormat="1" x14ac:dyDescent="0.25">
      <c r="A502" s="21"/>
      <c r="C502" s="21"/>
      <c r="D502" s="22"/>
      <c r="F502" s="43"/>
      <c r="H502" s="43"/>
      <c r="O502" s="256"/>
      <c r="P502" s="21"/>
      <c r="Q502" s="21"/>
    </row>
    <row r="503" spans="1:17" s="3" customFormat="1" x14ac:dyDescent="0.25">
      <c r="A503" s="21"/>
      <c r="C503" s="21"/>
      <c r="D503" s="22"/>
      <c r="F503" s="43"/>
      <c r="H503" s="43"/>
      <c r="O503" s="256"/>
      <c r="P503" s="21"/>
      <c r="Q503" s="21"/>
    </row>
    <row r="504" spans="1:17" s="3" customFormat="1" x14ac:dyDescent="0.25">
      <c r="A504" s="21"/>
      <c r="C504" s="21"/>
      <c r="D504" s="22"/>
      <c r="F504" s="43"/>
      <c r="H504" s="43"/>
      <c r="O504" s="256"/>
      <c r="P504" s="21"/>
      <c r="Q504" s="21"/>
    </row>
    <row r="505" spans="1:17" s="3" customFormat="1" x14ac:dyDescent="0.25">
      <c r="A505" s="21"/>
      <c r="C505" s="21"/>
      <c r="D505" s="22"/>
      <c r="F505" s="43"/>
      <c r="H505" s="43"/>
      <c r="O505" s="256"/>
      <c r="P505" s="21"/>
      <c r="Q505" s="21"/>
    </row>
    <row r="506" spans="1:17" s="3" customFormat="1" x14ac:dyDescent="0.25">
      <c r="A506" s="21"/>
      <c r="C506" s="21"/>
      <c r="D506" s="22"/>
      <c r="F506" s="43"/>
      <c r="H506" s="43"/>
      <c r="O506" s="256"/>
      <c r="P506" s="21"/>
      <c r="Q506" s="21"/>
    </row>
    <row r="507" spans="1:17" s="3" customFormat="1" x14ac:dyDescent="0.25">
      <c r="A507" s="21"/>
      <c r="C507" s="21"/>
      <c r="D507" s="22"/>
      <c r="F507" s="43"/>
      <c r="H507" s="43"/>
      <c r="O507" s="256"/>
      <c r="P507" s="21"/>
      <c r="Q507" s="21"/>
    </row>
    <row r="508" spans="1:17" s="3" customFormat="1" x14ac:dyDescent="0.25">
      <c r="A508" s="21"/>
      <c r="C508" s="21"/>
      <c r="D508" s="22"/>
      <c r="F508" s="43"/>
      <c r="H508" s="43"/>
      <c r="O508" s="256"/>
      <c r="P508" s="21"/>
      <c r="Q508" s="21"/>
    </row>
    <row r="509" spans="1:17" s="3" customFormat="1" x14ac:dyDescent="0.25">
      <c r="A509" s="21"/>
      <c r="C509" s="21"/>
      <c r="D509" s="22"/>
      <c r="F509" s="43"/>
      <c r="H509" s="43"/>
      <c r="O509" s="256"/>
      <c r="P509" s="21"/>
      <c r="Q509" s="21"/>
    </row>
    <row r="510" spans="1:17" s="3" customFormat="1" x14ac:dyDescent="0.25">
      <c r="A510" s="21"/>
      <c r="C510" s="21"/>
      <c r="D510" s="22"/>
      <c r="F510" s="43"/>
      <c r="H510" s="43"/>
      <c r="O510" s="256"/>
      <c r="P510" s="21"/>
      <c r="Q510" s="21"/>
    </row>
    <row r="511" spans="1:17" s="3" customFormat="1" x14ac:dyDescent="0.25">
      <c r="A511" s="21"/>
      <c r="C511" s="21"/>
      <c r="D511" s="22"/>
      <c r="F511" s="43"/>
      <c r="H511" s="43"/>
      <c r="O511" s="256"/>
      <c r="P511" s="21"/>
      <c r="Q511" s="21"/>
    </row>
    <row r="512" spans="1:17" s="3" customFormat="1" x14ac:dyDescent="0.25">
      <c r="A512" s="21"/>
      <c r="C512" s="21"/>
      <c r="D512" s="22"/>
      <c r="F512" s="43"/>
      <c r="H512" s="43"/>
      <c r="O512" s="256"/>
      <c r="P512" s="21"/>
      <c r="Q512" s="21"/>
    </row>
    <row r="513" spans="1:17" s="3" customFormat="1" x14ac:dyDescent="0.25">
      <c r="A513" s="21"/>
      <c r="C513" s="21"/>
      <c r="D513" s="22"/>
      <c r="F513" s="43"/>
      <c r="H513" s="43"/>
      <c r="O513" s="256"/>
      <c r="P513" s="21"/>
      <c r="Q513" s="21"/>
    </row>
    <row r="514" spans="1:17" s="3" customFormat="1" x14ac:dyDescent="0.25">
      <c r="A514" s="21"/>
      <c r="C514" s="21"/>
      <c r="D514" s="22"/>
      <c r="F514" s="43"/>
      <c r="H514" s="43"/>
      <c r="O514" s="256"/>
      <c r="P514" s="21"/>
      <c r="Q514" s="21"/>
    </row>
    <row r="515" spans="1:17" s="3" customFormat="1" x14ac:dyDescent="0.25">
      <c r="A515" s="21"/>
      <c r="C515" s="21"/>
      <c r="D515" s="22"/>
      <c r="F515" s="43"/>
      <c r="H515" s="43"/>
      <c r="O515" s="256"/>
      <c r="P515" s="21"/>
      <c r="Q515" s="21"/>
    </row>
    <row r="516" spans="1:17" s="3" customFormat="1" x14ac:dyDescent="0.25">
      <c r="A516" s="21"/>
      <c r="C516" s="21"/>
      <c r="D516" s="22"/>
      <c r="F516" s="43"/>
      <c r="H516" s="43"/>
      <c r="O516" s="256"/>
      <c r="P516" s="21"/>
      <c r="Q516" s="21"/>
    </row>
    <row r="517" spans="1:17" s="3" customFormat="1" x14ac:dyDescent="0.25">
      <c r="A517" s="21"/>
      <c r="C517" s="21"/>
      <c r="D517" s="22"/>
      <c r="F517" s="43"/>
      <c r="H517" s="43"/>
      <c r="O517" s="256"/>
      <c r="P517" s="21"/>
      <c r="Q517" s="21"/>
    </row>
    <row r="518" spans="1:17" s="3" customFormat="1" x14ac:dyDescent="0.25">
      <c r="A518" s="21"/>
      <c r="C518" s="21"/>
      <c r="D518" s="22"/>
      <c r="F518" s="43"/>
      <c r="H518" s="43"/>
      <c r="O518" s="256"/>
      <c r="P518" s="21"/>
      <c r="Q518" s="21"/>
    </row>
    <row r="519" spans="1:17" s="3" customFormat="1" x14ac:dyDescent="0.25">
      <c r="A519" s="21"/>
      <c r="C519" s="21"/>
      <c r="D519" s="22"/>
      <c r="F519" s="43"/>
      <c r="H519" s="43"/>
      <c r="O519" s="256"/>
      <c r="P519" s="21"/>
      <c r="Q519" s="21"/>
    </row>
    <row r="520" spans="1:17" s="3" customFormat="1" x14ac:dyDescent="0.25">
      <c r="A520" s="21"/>
      <c r="C520" s="21"/>
      <c r="D520" s="22"/>
      <c r="F520" s="43"/>
      <c r="H520" s="43"/>
      <c r="O520" s="256"/>
      <c r="P520" s="21"/>
      <c r="Q520" s="21"/>
    </row>
    <row r="521" spans="1:17" s="3" customFormat="1" x14ac:dyDescent="0.25">
      <c r="A521" s="21"/>
      <c r="C521" s="21"/>
      <c r="D521" s="22"/>
      <c r="F521" s="43"/>
      <c r="H521" s="43"/>
      <c r="O521" s="256"/>
      <c r="P521" s="21"/>
      <c r="Q521" s="21"/>
    </row>
    <row r="522" spans="1:17" s="3" customFormat="1" x14ac:dyDescent="0.25">
      <c r="A522" s="21"/>
      <c r="C522" s="21"/>
      <c r="D522" s="22"/>
      <c r="F522" s="43"/>
      <c r="H522" s="43"/>
      <c r="O522" s="256"/>
      <c r="P522" s="21"/>
      <c r="Q522" s="21"/>
    </row>
    <row r="523" spans="1:17" s="3" customFormat="1" x14ac:dyDescent="0.25">
      <c r="A523" s="21"/>
      <c r="C523" s="21"/>
      <c r="D523" s="22"/>
      <c r="F523" s="43"/>
      <c r="H523" s="43"/>
      <c r="O523" s="256"/>
      <c r="P523" s="21"/>
      <c r="Q523" s="21"/>
    </row>
    <row r="524" spans="1:17" s="3" customFormat="1" x14ac:dyDescent="0.25">
      <c r="A524" s="21"/>
      <c r="C524" s="21"/>
      <c r="D524" s="22"/>
      <c r="F524" s="43"/>
      <c r="H524" s="43"/>
      <c r="O524" s="256"/>
      <c r="P524" s="21"/>
      <c r="Q524" s="21"/>
    </row>
    <row r="525" spans="1:17" s="3" customFormat="1" x14ac:dyDescent="0.25">
      <c r="A525" s="21"/>
      <c r="C525" s="21"/>
      <c r="D525" s="22"/>
      <c r="F525" s="43"/>
      <c r="H525" s="43"/>
      <c r="O525" s="256"/>
      <c r="P525" s="21"/>
      <c r="Q525" s="21"/>
    </row>
    <row r="526" spans="1:17" s="3" customFormat="1" x14ac:dyDescent="0.25">
      <c r="A526" s="21"/>
      <c r="C526" s="21"/>
      <c r="D526" s="22"/>
      <c r="F526" s="43"/>
      <c r="H526" s="43"/>
      <c r="O526" s="256"/>
      <c r="P526" s="21"/>
      <c r="Q526" s="21"/>
    </row>
    <row r="527" spans="1:17" s="3" customFormat="1" x14ac:dyDescent="0.25">
      <c r="A527" s="21"/>
      <c r="C527" s="21"/>
      <c r="D527" s="22"/>
      <c r="F527" s="43"/>
      <c r="H527" s="43"/>
      <c r="O527" s="256"/>
      <c r="P527" s="21"/>
      <c r="Q527" s="21"/>
    </row>
    <row r="528" spans="1:17" s="3" customFormat="1" x14ac:dyDescent="0.25">
      <c r="A528" s="21"/>
      <c r="C528" s="21"/>
      <c r="D528" s="22"/>
      <c r="F528" s="43"/>
      <c r="H528" s="43"/>
      <c r="O528" s="256"/>
      <c r="P528" s="21"/>
      <c r="Q528" s="21"/>
    </row>
    <row r="529" spans="1:17" s="3" customFormat="1" x14ac:dyDescent="0.25">
      <c r="A529" s="21"/>
      <c r="C529" s="21"/>
      <c r="D529" s="22"/>
      <c r="F529" s="43"/>
      <c r="H529" s="43"/>
      <c r="O529" s="256"/>
      <c r="P529" s="21"/>
      <c r="Q529" s="21"/>
    </row>
    <row r="530" spans="1:17" s="3" customFormat="1" x14ac:dyDescent="0.25">
      <c r="A530" s="21"/>
      <c r="C530" s="21"/>
      <c r="D530" s="22"/>
      <c r="F530" s="43"/>
      <c r="H530" s="43"/>
      <c r="O530" s="256"/>
      <c r="P530" s="21"/>
      <c r="Q530" s="21"/>
    </row>
    <row r="531" spans="1:17" s="3" customFormat="1" x14ac:dyDescent="0.25">
      <c r="A531" s="21"/>
      <c r="C531" s="21"/>
      <c r="D531" s="22"/>
      <c r="F531" s="43"/>
      <c r="H531" s="43"/>
      <c r="O531" s="256"/>
      <c r="P531" s="21"/>
      <c r="Q531" s="21"/>
    </row>
    <row r="532" spans="1:17" s="3" customFormat="1" x14ac:dyDescent="0.25">
      <c r="A532" s="21"/>
      <c r="C532" s="21"/>
      <c r="D532" s="22"/>
      <c r="F532" s="43"/>
      <c r="H532" s="43"/>
      <c r="O532" s="256"/>
      <c r="P532" s="21"/>
      <c r="Q532" s="21"/>
    </row>
    <row r="533" spans="1:17" s="3" customFormat="1" x14ac:dyDescent="0.25">
      <c r="A533" s="21"/>
      <c r="C533" s="21"/>
      <c r="D533" s="22"/>
      <c r="F533" s="43"/>
      <c r="H533" s="43"/>
      <c r="O533" s="256"/>
      <c r="P533" s="21"/>
      <c r="Q533" s="21"/>
    </row>
    <row r="534" spans="1:17" s="3" customFormat="1" x14ac:dyDescent="0.25">
      <c r="A534" s="21"/>
      <c r="C534" s="21"/>
      <c r="D534" s="22"/>
      <c r="F534" s="43"/>
      <c r="H534" s="43"/>
      <c r="O534" s="256"/>
      <c r="P534" s="21"/>
      <c r="Q534" s="21"/>
    </row>
    <row r="535" spans="1:17" s="3" customFormat="1" x14ac:dyDescent="0.25">
      <c r="A535" s="21"/>
      <c r="C535" s="21"/>
      <c r="D535" s="22"/>
      <c r="F535" s="43"/>
      <c r="H535" s="43"/>
      <c r="O535" s="256"/>
      <c r="P535" s="21"/>
      <c r="Q535" s="21"/>
    </row>
    <row r="536" spans="1:17" s="3" customFormat="1" x14ac:dyDescent="0.25">
      <c r="A536" s="21"/>
      <c r="C536" s="21"/>
      <c r="D536" s="22"/>
      <c r="F536" s="43"/>
      <c r="H536" s="43"/>
      <c r="O536" s="256"/>
      <c r="P536" s="21"/>
      <c r="Q536" s="21"/>
    </row>
    <row r="537" spans="1:17" s="3" customFormat="1" x14ac:dyDescent="0.25">
      <c r="A537" s="21"/>
      <c r="C537" s="21"/>
      <c r="D537" s="22"/>
      <c r="F537" s="43"/>
      <c r="H537" s="43"/>
      <c r="O537" s="256"/>
      <c r="P537" s="21"/>
      <c r="Q537" s="21"/>
    </row>
    <row r="538" spans="1:17" s="3" customFormat="1" x14ac:dyDescent="0.25">
      <c r="A538" s="21"/>
      <c r="C538" s="21"/>
      <c r="D538" s="22"/>
      <c r="F538" s="43"/>
      <c r="H538" s="43"/>
      <c r="O538" s="256"/>
      <c r="P538" s="21"/>
      <c r="Q538" s="21"/>
    </row>
    <row r="539" spans="1:17" s="3" customFormat="1" x14ac:dyDescent="0.25">
      <c r="A539" s="21"/>
      <c r="C539" s="21"/>
      <c r="D539" s="22"/>
      <c r="F539" s="43"/>
      <c r="H539" s="43"/>
      <c r="O539" s="256"/>
      <c r="P539" s="21"/>
      <c r="Q539" s="21"/>
    </row>
    <row r="540" spans="1:17" s="3" customFormat="1" x14ac:dyDescent="0.25">
      <c r="A540" s="21"/>
      <c r="C540" s="21"/>
      <c r="D540" s="22"/>
      <c r="F540" s="43"/>
      <c r="H540" s="43"/>
      <c r="O540" s="256"/>
      <c r="P540" s="21"/>
      <c r="Q540" s="21"/>
    </row>
    <row r="541" spans="1:17" s="3" customFormat="1" x14ac:dyDescent="0.25">
      <c r="A541" s="21"/>
      <c r="C541" s="21"/>
      <c r="D541" s="22"/>
      <c r="F541" s="43"/>
      <c r="H541" s="43"/>
      <c r="O541" s="256"/>
      <c r="P541" s="21"/>
      <c r="Q541" s="21"/>
    </row>
    <row r="542" spans="1:17" s="3" customFormat="1" x14ac:dyDescent="0.25">
      <c r="A542" s="21"/>
      <c r="C542" s="21"/>
      <c r="D542" s="22"/>
      <c r="F542" s="43"/>
      <c r="H542" s="43"/>
      <c r="O542" s="256"/>
      <c r="P542" s="21"/>
      <c r="Q542" s="21"/>
    </row>
    <row r="543" spans="1:17" s="3" customFormat="1" x14ac:dyDescent="0.25">
      <c r="A543" s="21"/>
      <c r="C543" s="21"/>
      <c r="D543" s="22"/>
      <c r="F543" s="43"/>
      <c r="H543" s="43"/>
      <c r="O543" s="256"/>
      <c r="P543" s="21"/>
      <c r="Q543" s="21"/>
    </row>
    <row r="544" spans="1:17" s="3" customFormat="1" x14ac:dyDescent="0.25">
      <c r="A544" s="21"/>
      <c r="C544" s="21"/>
      <c r="D544" s="22"/>
      <c r="F544" s="43"/>
      <c r="H544" s="43"/>
      <c r="O544" s="256"/>
      <c r="P544" s="21"/>
      <c r="Q544" s="21"/>
    </row>
    <row r="545" spans="1:17" s="3" customFormat="1" x14ac:dyDescent="0.25">
      <c r="A545" s="21"/>
      <c r="C545" s="21"/>
      <c r="D545" s="22"/>
      <c r="F545" s="43"/>
      <c r="H545" s="43"/>
      <c r="O545" s="256"/>
      <c r="P545" s="21"/>
      <c r="Q545" s="21"/>
    </row>
    <row r="546" spans="1:17" s="3" customFormat="1" x14ac:dyDescent="0.25">
      <c r="A546" s="21"/>
      <c r="C546" s="21"/>
      <c r="D546" s="22"/>
      <c r="F546" s="43"/>
      <c r="H546" s="43"/>
      <c r="O546" s="256"/>
      <c r="P546" s="21"/>
      <c r="Q546" s="21"/>
    </row>
    <row r="547" spans="1:17" s="3" customFormat="1" x14ac:dyDescent="0.25">
      <c r="A547" s="21"/>
      <c r="C547" s="21"/>
      <c r="D547" s="22"/>
      <c r="F547" s="43"/>
      <c r="H547" s="43"/>
      <c r="O547" s="256"/>
      <c r="P547" s="21"/>
      <c r="Q547" s="21"/>
    </row>
    <row r="548" spans="1:17" s="3" customFormat="1" x14ac:dyDescent="0.25">
      <c r="A548" s="21"/>
      <c r="C548" s="21"/>
      <c r="D548" s="22"/>
      <c r="F548" s="43"/>
      <c r="H548" s="43"/>
      <c r="O548" s="256"/>
      <c r="P548" s="21"/>
      <c r="Q548" s="21"/>
    </row>
    <row r="549" spans="1:17" s="3" customFormat="1" x14ac:dyDescent="0.25">
      <c r="A549" s="21"/>
      <c r="C549" s="21"/>
      <c r="D549" s="22"/>
      <c r="F549" s="43"/>
      <c r="H549" s="43"/>
      <c r="O549" s="256"/>
      <c r="P549" s="21"/>
      <c r="Q549" s="21"/>
    </row>
    <row r="550" spans="1:17" s="3" customFormat="1" x14ac:dyDescent="0.25">
      <c r="A550" s="21"/>
      <c r="C550" s="21"/>
      <c r="D550" s="22"/>
      <c r="F550" s="43"/>
      <c r="H550" s="43"/>
      <c r="O550" s="256"/>
      <c r="P550" s="21"/>
      <c r="Q550" s="21"/>
    </row>
    <row r="551" spans="1:17" s="3" customFormat="1" x14ac:dyDescent="0.25">
      <c r="A551" s="21"/>
      <c r="C551" s="21"/>
      <c r="D551" s="22"/>
      <c r="F551" s="43"/>
      <c r="H551" s="43"/>
      <c r="O551" s="256"/>
      <c r="P551" s="21"/>
      <c r="Q551" s="21"/>
    </row>
    <row r="552" spans="1:17" s="3" customFormat="1" x14ac:dyDescent="0.25">
      <c r="A552" s="21"/>
      <c r="C552" s="21"/>
      <c r="D552" s="22"/>
      <c r="F552" s="43"/>
      <c r="H552" s="43"/>
      <c r="O552" s="256"/>
      <c r="P552" s="21"/>
      <c r="Q552" s="21"/>
    </row>
    <row r="553" spans="1:17" s="3" customFormat="1" x14ac:dyDescent="0.25">
      <c r="A553" s="21"/>
      <c r="C553" s="21"/>
      <c r="D553" s="22"/>
      <c r="F553" s="43"/>
      <c r="H553" s="43"/>
      <c r="O553" s="256"/>
      <c r="P553" s="21"/>
      <c r="Q553" s="21"/>
    </row>
    <row r="554" spans="1:17" s="3" customFormat="1" x14ac:dyDescent="0.25">
      <c r="A554" s="21"/>
      <c r="C554" s="21"/>
      <c r="D554" s="22"/>
      <c r="F554" s="43"/>
      <c r="H554" s="43"/>
      <c r="O554" s="256"/>
      <c r="P554" s="21"/>
      <c r="Q554" s="21"/>
    </row>
    <row r="555" spans="1:17" s="3" customFormat="1" x14ac:dyDescent="0.25">
      <c r="A555" s="21"/>
      <c r="C555" s="21"/>
      <c r="D555" s="22"/>
      <c r="F555" s="43"/>
      <c r="H555" s="43"/>
      <c r="O555" s="256"/>
      <c r="P555" s="21"/>
      <c r="Q555" s="21"/>
    </row>
    <row r="556" spans="1:17" s="3" customFormat="1" x14ac:dyDescent="0.25">
      <c r="A556" s="21"/>
      <c r="C556" s="21"/>
      <c r="D556" s="22"/>
      <c r="F556" s="43"/>
      <c r="H556" s="43"/>
      <c r="O556" s="256"/>
      <c r="P556" s="21"/>
      <c r="Q556" s="21"/>
    </row>
    <row r="557" spans="1:17" s="3" customFormat="1" x14ac:dyDescent="0.25">
      <c r="A557" s="21"/>
      <c r="C557" s="21"/>
      <c r="D557" s="22"/>
      <c r="F557" s="43"/>
      <c r="H557" s="43"/>
      <c r="O557" s="256"/>
      <c r="P557" s="21"/>
      <c r="Q557" s="21"/>
    </row>
    <row r="558" spans="1:17" s="3" customFormat="1" x14ac:dyDescent="0.25">
      <c r="A558" s="21"/>
      <c r="C558" s="21"/>
      <c r="D558" s="22"/>
      <c r="F558" s="43"/>
      <c r="H558" s="43"/>
      <c r="O558" s="256"/>
      <c r="P558" s="21"/>
      <c r="Q558" s="21"/>
    </row>
    <row r="559" spans="1:17" s="3" customFormat="1" x14ac:dyDescent="0.25">
      <c r="A559" s="21"/>
      <c r="C559" s="21"/>
      <c r="D559" s="22"/>
      <c r="F559" s="43"/>
      <c r="H559" s="43"/>
      <c r="O559" s="256"/>
      <c r="P559" s="21"/>
      <c r="Q559" s="21"/>
    </row>
    <row r="560" spans="1:17" s="3" customFormat="1" x14ac:dyDescent="0.25">
      <c r="A560" s="21"/>
      <c r="C560" s="21"/>
      <c r="D560" s="22"/>
      <c r="F560" s="43"/>
      <c r="H560" s="43"/>
      <c r="O560" s="256"/>
      <c r="P560" s="21"/>
      <c r="Q560" s="21"/>
    </row>
    <row r="561" spans="1:17" s="3" customFormat="1" x14ac:dyDescent="0.25">
      <c r="A561" s="21"/>
      <c r="C561" s="21"/>
      <c r="D561" s="22"/>
      <c r="F561" s="43"/>
      <c r="H561" s="43"/>
      <c r="O561" s="256"/>
      <c r="P561" s="21"/>
      <c r="Q561" s="21"/>
    </row>
    <row r="562" spans="1:17" s="3" customFormat="1" x14ac:dyDescent="0.25">
      <c r="A562" s="21"/>
      <c r="C562" s="21"/>
      <c r="D562" s="22"/>
      <c r="F562" s="43"/>
      <c r="H562" s="43"/>
      <c r="O562" s="256"/>
      <c r="P562" s="21"/>
      <c r="Q562" s="21"/>
    </row>
    <row r="563" spans="1:17" s="3" customFormat="1" x14ac:dyDescent="0.25">
      <c r="A563" s="21"/>
      <c r="C563" s="21"/>
      <c r="D563" s="22"/>
      <c r="F563" s="43"/>
      <c r="H563" s="43"/>
      <c r="O563" s="256"/>
      <c r="P563" s="21"/>
      <c r="Q563" s="21"/>
    </row>
    <row r="564" spans="1:17" s="3" customFormat="1" x14ac:dyDescent="0.25">
      <c r="A564" s="21"/>
      <c r="C564" s="21"/>
      <c r="D564" s="22"/>
      <c r="F564" s="43"/>
      <c r="H564" s="43"/>
      <c r="O564" s="256"/>
      <c r="P564" s="21"/>
      <c r="Q564" s="21"/>
    </row>
    <row r="565" spans="1:17" s="3" customFormat="1" x14ac:dyDescent="0.25">
      <c r="A565" s="21"/>
      <c r="C565" s="21"/>
      <c r="D565" s="22"/>
      <c r="F565" s="43"/>
      <c r="H565" s="43"/>
      <c r="O565" s="256"/>
      <c r="P565" s="21"/>
      <c r="Q565" s="21"/>
    </row>
    <row r="566" spans="1:17" s="3" customFormat="1" x14ac:dyDescent="0.25">
      <c r="A566" s="21"/>
      <c r="C566" s="21"/>
      <c r="D566" s="22"/>
      <c r="F566" s="43"/>
      <c r="H566" s="43"/>
      <c r="O566" s="256"/>
      <c r="P566" s="21"/>
      <c r="Q566" s="21"/>
    </row>
    <row r="567" spans="1:17" s="3" customFormat="1" x14ac:dyDescent="0.25">
      <c r="A567" s="21"/>
      <c r="C567" s="21"/>
      <c r="D567" s="22"/>
      <c r="F567" s="43"/>
      <c r="H567" s="43"/>
      <c r="O567" s="256"/>
      <c r="P567" s="21"/>
      <c r="Q567" s="21"/>
    </row>
    <row r="568" spans="1:17" s="3" customFormat="1" x14ac:dyDescent="0.25">
      <c r="A568" s="21"/>
      <c r="C568" s="21"/>
      <c r="D568" s="22"/>
      <c r="F568" s="43"/>
      <c r="H568" s="43"/>
      <c r="O568" s="256"/>
      <c r="P568" s="21"/>
      <c r="Q568" s="21"/>
    </row>
    <row r="569" spans="1:17" s="3" customFormat="1" x14ac:dyDescent="0.25">
      <c r="A569" s="21"/>
      <c r="C569" s="21"/>
      <c r="D569" s="22"/>
      <c r="F569" s="43"/>
      <c r="H569" s="43"/>
      <c r="O569" s="256"/>
      <c r="P569" s="21"/>
      <c r="Q569" s="21"/>
    </row>
    <row r="570" spans="1:17" s="3" customFormat="1" x14ac:dyDescent="0.25">
      <c r="A570" s="21"/>
      <c r="C570" s="21"/>
      <c r="D570" s="22"/>
      <c r="F570" s="43"/>
      <c r="H570" s="43"/>
      <c r="O570" s="256"/>
      <c r="P570" s="21"/>
      <c r="Q570" s="21"/>
    </row>
    <row r="571" spans="1:17" s="3" customFormat="1" x14ac:dyDescent="0.25">
      <c r="A571" s="21"/>
      <c r="C571" s="21"/>
      <c r="D571" s="22"/>
      <c r="F571" s="43"/>
      <c r="H571" s="43"/>
      <c r="O571" s="256"/>
      <c r="P571" s="21"/>
      <c r="Q571" s="21"/>
    </row>
    <row r="572" spans="1:17" s="3" customFormat="1" x14ac:dyDescent="0.25">
      <c r="A572" s="21"/>
      <c r="C572" s="21"/>
      <c r="D572" s="22"/>
      <c r="F572" s="43"/>
      <c r="H572" s="43"/>
      <c r="O572" s="256"/>
      <c r="P572" s="21"/>
      <c r="Q572" s="21"/>
    </row>
    <row r="573" spans="1:17" s="3" customFormat="1" x14ac:dyDescent="0.25">
      <c r="A573" s="21"/>
      <c r="C573" s="21"/>
      <c r="D573" s="22"/>
      <c r="F573" s="43"/>
      <c r="H573" s="43"/>
      <c r="O573" s="256"/>
      <c r="P573" s="21"/>
      <c r="Q573" s="21"/>
    </row>
    <row r="574" spans="1:17" s="3" customFormat="1" x14ac:dyDescent="0.25">
      <c r="A574" s="21"/>
      <c r="C574" s="21"/>
      <c r="D574" s="22"/>
      <c r="F574" s="43"/>
      <c r="H574" s="43"/>
      <c r="O574" s="256"/>
      <c r="P574" s="21"/>
      <c r="Q574" s="21"/>
    </row>
    <row r="575" spans="1:17" s="3" customFormat="1" x14ac:dyDescent="0.25">
      <c r="A575" s="21"/>
      <c r="C575" s="21"/>
      <c r="D575" s="22"/>
      <c r="F575" s="43"/>
      <c r="H575" s="43"/>
      <c r="O575" s="256"/>
      <c r="P575" s="21"/>
      <c r="Q575" s="21"/>
    </row>
    <row r="576" spans="1:17" s="3" customFormat="1" x14ac:dyDescent="0.25">
      <c r="A576" s="21"/>
      <c r="C576" s="21"/>
      <c r="D576" s="22"/>
      <c r="F576" s="43"/>
      <c r="H576" s="43"/>
      <c r="O576" s="256"/>
      <c r="P576" s="21"/>
      <c r="Q576" s="21"/>
    </row>
    <row r="577" spans="1:17" s="3" customFormat="1" x14ac:dyDescent="0.25">
      <c r="A577" s="21"/>
      <c r="C577" s="21"/>
      <c r="D577" s="22"/>
      <c r="F577" s="43"/>
      <c r="H577" s="43"/>
      <c r="O577" s="256"/>
      <c r="P577" s="21"/>
      <c r="Q577" s="21"/>
    </row>
    <row r="578" spans="1:17" s="3" customFormat="1" x14ac:dyDescent="0.25">
      <c r="A578" s="21"/>
      <c r="C578" s="21"/>
      <c r="D578" s="22"/>
      <c r="F578" s="43"/>
      <c r="H578" s="43"/>
      <c r="O578" s="256"/>
      <c r="P578" s="21"/>
      <c r="Q578" s="21"/>
    </row>
    <row r="579" spans="1:17" s="3" customFormat="1" x14ac:dyDescent="0.25">
      <c r="A579" s="21"/>
      <c r="C579" s="21"/>
      <c r="D579" s="22"/>
      <c r="F579" s="43"/>
      <c r="H579" s="43"/>
      <c r="O579" s="256"/>
      <c r="P579" s="21"/>
      <c r="Q579" s="21"/>
    </row>
    <row r="580" spans="1:17" s="3" customFormat="1" x14ac:dyDescent="0.25">
      <c r="A580" s="21"/>
      <c r="C580" s="21"/>
      <c r="D580" s="22"/>
      <c r="F580" s="43"/>
      <c r="H580" s="43"/>
      <c r="O580" s="256"/>
      <c r="P580" s="21"/>
      <c r="Q580" s="21"/>
    </row>
    <row r="581" spans="1:17" s="3" customFormat="1" x14ac:dyDescent="0.25">
      <c r="A581" s="21"/>
      <c r="C581" s="21"/>
      <c r="D581" s="22"/>
      <c r="F581" s="43"/>
      <c r="H581" s="43"/>
      <c r="O581" s="256"/>
      <c r="P581" s="21"/>
      <c r="Q581" s="21"/>
    </row>
    <row r="582" spans="1:17" s="3" customFormat="1" x14ac:dyDescent="0.25">
      <c r="A582" s="21"/>
      <c r="C582" s="21"/>
      <c r="D582" s="22"/>
      <c r="F582" s="43"/>
      <c r="H582" s="43"/>
      <c r="O582" s="256"/>
      <c r="P582" s="21"/>
      <c r="Q582" s="21"/>
    </row>
    <row r="583" spans="1:17" s="3" customFormat="1" x14ac:dyDescent="0.25">
      <c r="A583" s="21"/>
      <c r="C583" s="21"/>
      <c r="D583" s="22"/>
      <c r="F583" s="43"/>
      <c r="H583" s="43"/>
      <c r="O583" s="256"/>
      <c r="P583" s="21"/>
      <c r="Q583" s="21"/>
    </row>
    <row r="584" spans="1:17" s="3" customFormat="1" x14ac:dyDescent="0.25">
      <c r="A584" s="21"/>
      <c r="C584" s="21"/>
      <c r="D584" s="22"/>
      <c r="F584" s="43"/>
      <c r="H584" s="43"/>
      <c r="O584" s="256"/>
      <c r="P584" s="21"/>
      <c r="Q584" s="21"/>
    </row>
    <row r="585" spans="1:17" s="3" customFormat="1" x14ac:dyDescent="0.25">
      <c r="A585" s="21"/>
      <c r="C585" s="21"/>
      <c r="D585" s="22"/>
      <c r="F585" s="43"/>
      <c r="H585" s="43"/>
      <c r="O585" s="256"/>
      <c r="P585" s="21"/>
      <c r="Q585" s="21"/>
    </row>
    <row r="586" spans="1:17" s="3" customFormat="1" x14ac:dyDescent="0.25">
      <c r="A586" s="21"/>
      <c r="C586" s="21"/>
      <c r="D586" s="22"/>
      <c r="F586" s="43"/>
      <c r="H586" s="43"/>
      <c r="O586" s="256"/>
      <c r="P586" s="21"/>
      <c r="Q586" s="21"/>
    </row>
    <row r="587" spans="1:17" s="3" customFormat="1" x14ac:dyDescent="0.25">
      <c r="A587" s="21"/>
      <c r="C587" s="21"/>
      <c r="D587" s="22"/>
      <c r="F587" s="43"/>
      <c r="H587" s="43"/>
      <c r="O587" s="256"/>
      <c r="P587" s="21"/>
      <c r="Q587" s="21"/>
    </row>
    <row r="588" spans="1:17" s="3" customFormat="1" x14ac:dyDescent="0.25">
      <c r="A588" s="21"/>
      <c r="C588" s="21"/>
      <c r="D588" s="22"/>
      <c r="F588" s="43"/>
      <c r="H588" s="43"/>
      <c r="O588" s="256"/>
      <c r="P588" s="21"/>
      <c r="Q588" s="21"/>
    </row>
    <row r="589" spans="1:17" s="3" customFormat="1" x14ac:dyDescent="0.25">
      <c r="A589" s="21"/>
      <c r="C589" s="21"/>
      <c r="D589" s="22"/>
      <c r="F589" s="43"/>
      <c r="H589" s="43"/>
      <c r="O589" s="256"/>
      <c r="P589" s="21"/>
      <c r="Q589" s="21"/>
    </row>
    <row r="590" spans="1:17" s="3" customFormat="1" x14ac:dyDescent="0.25">
      <c r="A590" s="21"/>
      <c r="C590" s="21"/>
      <c r="D590" s="22"/>
      <c r="F590" s="43"/>
      <c r="H590" s="43"/>
      <c r="O590" s="256"/>
      <c r="P590" s="21"/>
      <c r="Q590" s="21"/>
    </row>
    <row r="591" spans="1:17" s="3" customFormat="1" x14ac:dyDescent="0.25">
      <c r="A591" s="21"/>
      <c r="C591" s="21"/>
      <c r="D591" s="22"/>
      <c r="F591" s="43"/>
      <c r="H591" s="43"/>
      <c r="O591" s="256"/>
      <c r="P591" s="21"/>
      <c r="Q591" s="21"/>
    </row>
    <row r="592" spans="1:17" s="3" customFormat="1" x14ac:dyDescent="0.25">
      <c r="A592" s="21"/>
      <c r="C592" s="21"/>
      <c r="D592" s="22"/>
      <c r="F592" s="43"/>
      <c r="H592" s="43"/>
      <c r="O592" s="256"/>
      <c r="P592" s="21"/>
      <c r="Q592" s="21"/>
    </row>
    <row r="593" spans="1:17" s="3" customFormat="1" x14ac:dyDescent="0.25">
      <c r="A593" s="21"/>
      <c r="C593" s="21"/>
      <c r="D593" s="22"/>
      <c r="F593" s="43"/>
      <c r="H593" s="43"/>
      <c r="O593" s="256"/>
      <c r="P593" s="21"/>
      <c r="Q593" s="21"/>
    </row>
    <row r="594" spans="1:17" s="3" customFormat="1" x14ac:dyDescent="0.25">
      <c r="A594" s="21"/>
      <c r="C594" s="21"/>
      <c r="D594" s="22"/>
      <c r="F594" s="43"/>
      <c r="H594" s="43"/>
      <c r="O594" s="256"/>
      <c r="P594" s="21"/>
      <c r="Q594" s="21"/>
    </row>
    <row r="595" spans="1:17" s="3" customFormat="1" x14ac:dyDescent="0.25">
      <c r="A595" s="21"/>
      <c r="C595" s="21"/>
      <c r="D595" s="22"/>
      <c r="F595" s="43"/>
      <c r="H595" s="43"/>
      <c r="O595" s="256"/>
      <c r="P595" s="21"/>
      <c r="Q595" s="21"/>
    </row>
    <row r="596" spans="1:17" s="3" customFormat="1" x14ac:dyDescent="0.25">
      <c r="A596" s="21"/>
      <c r="C596" s="21"/>
      <c r="D596" s="22"/>
      <c r="F596" s="43"/>
      <c r="H596" s="43"/>
      <c r="O596" s="256"/>
      <c r="P596" s="21"/>
      <c r="Q596" s="21"/>
    </row>
    <row r="597" spans="1:17" s="3" customFormat="1" x14ac:dyDescent="0.25">
      <c r="A597" s="21"/>
      <c r="C597" s="21"/>
      <c r="D597" s="22"/>
      <c r="F597" s="43"/>
      <c r="H597" s="43"/>
      <c r="O597" s="256"/>
      <c r="P597" s="21"/>
      <c r="Q597" s="21"/>
    </row>
    <row r="598" spans="1:17" s="3" customFormat="1" x14ac:dyDescent="0.25">
      <c r="A598" s="21"/>
      <c r="C598" s="21"/>
      <c r="D598" s="22"/>
      <c r="F598" s="43"/>
      <c r="H598" s="43"/>
      <c r="O598" s="256"/>
      <c r="P598" s="21"/>
      <c r="Q598" s="21"/>
    </row>
    <row r="599" spans="1:17" s="3" customFormat="1" x14ac:dyDescent="0.25">
      <c r="A599" s="21"/>
      <c r="C599" s="21"/>
      <c r="D599" s="22"/>
      <c r="F599" s="43"/>
      <c r="H599" s="43"/>
      <c r="O599" s="256"/>
      <c r="P599" s="21"/>
      <c r="Q599" s="21"/>
    </row>
    <row r="600" spans="1:17" s="3" customFormat="1" x14ac:dyDescent="0.25">
      <c r="A600" s="21"/>
      <c r="C600" s="21"/>
      <c r="D600" s="22"/>
      <c r="F600" s="43"/>
      <c r="H600" s="43"/>
      <c r="O600" s="256"/>
      <c r="P600" s="21"/>
      <c r="Q600" s="21"/>
    </row>
    <row r="601" spans="1:17" s="3" customFormat="1" x14ac:dyDescent="0.25">
      <c r="A601" s="21"/>
      <c r="C601" s="21"/>
      <c r="D601" s="22"/>
      <c r="F601" s="43"/>
      <c r="H601" s="43"/>
      <c r="O601" s="256"/>
      <c r="P601" s="21"/>
      <c r="Q601" s="21"/>
    </row>
    <row r="602" spans="1:17" s="3" customFormat="1" x14ac:dyDescent="0.25">
      <c r="A602" s="21"/>
      <c r="C602" s="21"/>
      <c r="D602" s="22"/>
      <c r="F602" s="43"/>
      <c r="H602" s="43"/>
      <c r="O602" s="256"/>
      <c r="P602" s="21"/>
      <c r="Q602" s="21"/>
    </row>
    <row r="603" spans="1:17" s="3" customFormat="1" x14ac:dyDescent="0.25">
      <c r="A603" s="21"/>
      <c r="C603" s="21"/>
      <c r="D603" s="22"/>
      <c r="F603" s="43"/>
      <c r="H603" s="43"/>
      <c r="O603" s="256"/>
      <c r="P603" s="21"/>
      <c r="Q603" s="21"/>
    </row>
    <row r="604" spans="1:17" s="3" customFormat="1" x14ac:dyDescent="0.25">
      <c r="A604" s="21"/>
      <c r="C604" s="21"/>
      <c r="D604" s="22"/>
      <c r="F604" s="43"/>
      <c r="H604" s="43"/>
      <c r="O604" s="256"/>
      <c r="P604" s="21"/>
      <c r="Q604" s="21"/>
    </row>
    <row r="605" spans="1:17" s="3" customFormat="1" x14ac:dyDescent="0.25">
      <c r="A605" s="21"/>
      <c r="C605" s="21"/>
      <c r="D605" s="22"/>
      <c r="F605" s="43"/>
      <c r="H605" s="43"/>
      <c r="O605" s="256"/>
      <c r="P605" s="21"/>
      <c r="Q605" s="21"/>
    </row>
    <row r="606" spans="1:17" s="3" customFormat="1" x14ac:dyDescent="0.25">
      <c r="A606" s="21"/>
      <c r="C606" s="21"/>
      <c r="D606" s="22"/>
      <c r="F606" s="43"/>
      <c r="H606" s="43"/>
      <c r="O606" s="256"/>
      <c r="P606" s="21"/>
      <c r="Q606" s="21"/>
    </row>
    <row r="607" spans="1:17" s="3" customFormat="1" x14ac:dyDescent="0.25">
      <c r="A607" s="21"/>
      <c r="C607" s="21"/>
      <c r="D607" s="22"/>
      <c r="F607" s="43"/>
      <c r="H607" s="43"/>
      <c r="O607" s="256"/>
      <c r="P607" s="21"/>
      <c r="Q607" s="21"/>
    </row>
    <row r="608" spans="1:17" s="3" customFormat="1" x14ac:dyDescent="0.25">
      <c r="A608" s="21"/>
      <c r="C608" s="21"/>
      <c r="D608" s="22"/>
      <c r="F608" s="43"/>
      <c r="H608" s="43"/>
      <c r="O608" s="256"/>
      <c r="P608" s="21"/>
      <c r="Q608" s="21"/>
    </row>
    <row r="609" spans="1:17" s="3" customFormat="1" x14ac:dyDescent="0.25">
      <c r="A609" s="21"/>
      <c r="C609" s="21"/>
      <c r="D609" s="22"/>
      <c r="F609" s="43"/>
      <c r="H609" s="43"/>
      <c r="O609" s="256"/>
      <c r="P609" s="21"/>
      <c r="Q609" s="21"/>
    </row>
    <row r="610" spans="1:17" s="3" customFormat="1" x14ac:dyDescent="0.25">
      <c r="A610" s="21"/>
      <c r="C610" s="21"/>
      <c r="D610" s="22"/>
      <c r="F610" s="43"/>
      <c r="H610" s="43"/>
      <c r="O610" s="256"/>
      <c r="P610" s="21"/>
      <c r="Q610" s="21"/>
    </row>
    <row r="611" spans="1:17" s="3" customFormat="1" x14ac:dyDescent="0.25">
      <c r="A611" s="21"/>
      <c r="C611" s="21"/>
      <c r="D611" s="22"/>
      <c r="F611" s="43"/>
      <c r="H611" s="43"/>
      <c r="O611" s="256"/>
      <c r="P611" s="21"/>
      <c r="Q611" s="21"/>
    </row>
    <row r="612" spans="1:17" s="3" customFormat="1" x14ac:dyDescent="0.25">
      <c r="A612" s="21"/>
      <c r="C612" s="21"/>
      <c r="D612" s="22"/>
      <c r="F612" s="43"/>
      <c r="H612" s="43"/>
      <c r="O612" s="256"/>
      <c r="P612" s="21"/>
      <c r="Q612" s="21"/>
    </row>
    <row r="613" spans="1:17" s="3" customFormat="1" x14ac:dyDescent="0.25">
      <c r="A613" s="21"/>
      <c r="C613" s="21"/>
      <c r="D613" s="22"/>
      <c r="F613" s="43"/>
      <c r="H613" s="43"/>
      <c r="O613" s="256"/>
      <c r="P613" s="21"/>
      <c r="Q613" s="21"/>
    </row>
    <row r="614" spans="1:17" s="3" customFormat="1" x14ac:dyDescent="0.25">
      <c r="A614" s="21"/>
      <c r="C614" s="21"/>
      <c r="D614" s="22"/>
      <c r="F614" s="43"/>
      <c r="H614" s="43"/>
      <c r="O614" s="256"/>
      <c r="P614" s="21"/>
      <c r="Q614" s="21"/>
    </row>
    <row r="615" spans="1:17" s="3" customFormat="1" x14ac:dyDescent="0.25">
      <c r="A615" s="21"/>
      <c r="C615" s="21"/>
      <c r="D615" s="22"/>
      <c r="F615" s="43"/>
      <c r="H615" s="43"/>
      <c r="O615" s="256"/>
      <c r="P615" s="21"/>
      <c r="Q615" s="21"/>
    </row>
    <row r="616" spans="1:17" s="3" customFormat="1" x14ac:dyDescent="0.25">
      <c r="A616" s="21"/>
      <c r="C616" s="21"/>
      <c r="D616" s="22"/>
      <c r="F616" s="43"/>
      <c r="H616" s="43"/>
      <c r="O616" s="256"/>
      <c r="P616" s="21"/>
      <c r="Q616" s="21"/>
    </row>
    <row r="617" spans="1:17" s="3" customFormat="1" x14ac:dyDescent="0.25">
      <c r="A617" s="21"/>
      <c r="C617" s="21"/>
      <c r="D617" s="22"/>
      <c r="F617" s="43"/>
      <c r="H617" s="43"/>
      <c r="O617" s="256"/>
      <c r="P617" s="21"/>
      <c r="Q617" s="21"/>
    </row>
    <row r="618" spans="1:17" s="3" customFormat="1" x14ac:dyDescent="0.25">
      <c r="A618" s="21"/>
      <c r="C618" s="21"/>
      <c r="D618" s="22"/>
      <c r="F618" s="43"/>
      <c r="H618" s="43"/>
      <c r="O618" s="256"/>
      <c r="P618" s="21"/>
      <c r="Q618" s="21"/>
    </row>
    <row r="619" spans="1:17" s="3" customFormat="1" x14ac:dyDescent="0.25">
      <c r="A619" s="21"/>
      <c r="C619" s="21"/>
      <c r="D619" s="22"/>
      <c r="F619" s="43"/>
      <c r="H619" s="43"/>
      <c r="O619" s="256"/>
      <c r="P619" s="21"/>
      <c r="Q619" s="21"/>
    </row>
    <row r="620" spans="1:17" s="3" customFormat="1" x14ac:dyDescent="0.25">
      <c r="A620" s="21"/>
      <c r="C620" s="21"/>
      <c r="D620" s="22"/>
      <c r="F620" s="43"/>
      <c r="H620" s="43"/>
      <c r="O620" s="256"/>
      <c r="P620" s="21"/>
      <c r="Q620" s="21"/>
    </row>
    <row r="621" spans="1:17" s="3" customFormat="1" x14ac:dyDescent="0.25">
      <c r="A621" s="21"/>
      <c r="C621" s="21"/>
      <c r="D621" s="22"/>
      <c r="F621" s="43"/>
      <c r="H621" s="43"/>
      <c r="O621" s="256"/>
      <c r="P621" s="21"/>
      <c r="Q621" s="21"/>
    </row>
    <row r="622" spans="1:17" s="3" customFormat="1" x14ac:dyDescent="0.25">
      <c r="A622" s="21"/>
      <c r="C622" s="21"/>
      <c r="D622" s="22"/>
      <c r="F622" s="43"/>
      <c r="H622" s="43"/>
      <c r="O622" s="256"/>
      <c r="P622" s="21"/>
      <c r="Q622" s="21"/>
    </row>
    <row r="623" spans="1:17" s="3" customFormat="1" x14ac:dyDescent="0.25">
      <c r="A623" s="21"/>
      <c r="C623" s="21"/>
      <c r="D623" s="22"/>
      <c r="F623" s="43"/>
      <c r="H623" s="43"/>
      <c r="O623" s="256"/>
      <c r="P623" s="21"/>
      <c r="Q623" s="21"/>
    </row>
    <row r="624" spans="1:17" s="3" customFormat="1" x14ac:dyDescent="0.25">
      <c r="A624" s="21"/>
      <c r="C624" s="21"/>
      <c r="D624" s="22"/>
      <c r="F624" s="43"/>
      <c r="H624" s="43"/>
      <c r="O624" s="256"/>
      <c r="P624" s="21"/>
      <c r="Q624" s="21"/>
    </row>
    <row r="625" spans="1:17" s="3" customFormat="1" x14ac:dyDescent="0.25">
      <c r="A625" s="21"/>
      <c r="C625" s="21"/>
      <c r="D625" s="22"/>
      <c r="F625" s="43"/>
      <c r="H625" s="43"/>
      <c r="O625" s="256"/>
      <c r="P625" s="21"/>
      <c r="Q625" s="21"/>
    </row>
    <row r="626" spans="1:17" s="3" customFormat="1" x14ac:dyDescent="0.25">
      <c r="A626" s="21"/>
      <c r="C626" s="21"/>
      <c r="D626" s="22"/>
      <c r="F626" s="43"/>
      <c r="H626" s="43"/>
      <c r="O626" s="256"/>
      <c r="P626" s="21"/>
      <c r="Q626" s="21"/>
    </row>
    <row r="627" spans="1:17" s="3" customFormat="1" x14ac:dyDescent="0.25">
      <c r="A627" s="21"/>
      <c r="C627" s="21"/>
      <c r="D627" s="22"/>
      <c r="F627" s="43"/>
      <c r="H627" s="43"/>
      <c r="O627" s="256"/>
      <c r="P627" s="21"/>
      <c r="Q627" s="21"/>
    </row>
    <row r="628" spans="1:17" s="3" customFormat="1" x14ac:dyDescent="0.25">
      <c r="A628" s="21"/>
      <c r="C628" s="21"/>
      <c r="D628" s="22"/>
      <c r="F628" s="43"/>
      <c r="H628" s="43"/>
      <c r="O628" s="256"/>
      <c r="P628" s="21"/>
      <c r="Q628" s="21"/>
    </row>
    <row r="629" spans="1:17" s="3" customFormat="1" x14ac:dyDescent="0.25">
      <c r="A629" s="21"/>
      <c r="C629" s="21"/>
      <c r="D629" s="22"/>
      <c r="F629" s="43"/>
      <c r="H629" s="43"/>
      <c r="O629" s="256"/>
      <c r="P629" s="21"/>
      <c r="Q629" s="21"/>
    </row>
    <row r="630" spans="1:17" s="3" customFormat="1" x14ac:dyDescent="0.25">
      <c r="A630" s="21"/>
      <c r="C630" s="21"/>
      <c r="D630" s="22"/>
      <c r="F630" s="43"/>
      <c r="H630" s="43"/>
      <c r="O630" s="256"/>
      <c r="P630" s="21"/>
      <c r="Q630" s="21"/>
    </row>
    <row r="631" spans="1:17" s="3" customFormat="1" x14ac:dyDescent="0.25">
      <c r="A631" s="21"/>
      <c r="C631" s="21"/>
      <c r="D631" s="22"/>
      <c r="F631" s="43"/>
      <c r="H631" s="43"/>
      <c r="O631" s="256"/>
      <c r="P631" s="21"/>
      <c r="Q631" s="21"/>
    </row>
    <row r="632" spans="1:17" s="3" customFormat="1" x14ac:dyDescent="0.25">
      <c r="A632" s="21"/>
      <c r="C632" s="21"/>
      <c r="D632" s="22"/>
      <c r="F632" s="43"/>
      <c r="H632" s="43"/>
      <c r="O632" s="256"/>
      <c r="P632" s="21"/>
      <c r="Q632" s="21"/>
    </row>
    <row r="633" spans="1:17" s="3" customFormat="1" x14ac:dyDescent="0.25">
      <c r="A633" s="21"/>
      <c r="C633" s="21"/>
      <c r="D633" s="22"/>
      <c r="F633" s="43"/>
      <c r="H633" s="43"/>
      <c r="O633" s="256"/>
      <c r="P633" s="21"/>
      <c r="Q633" s="21"/>
    </row>
    <row r="634" spans="1:17" s="3" customFormat="1" x14ac:dyDescent="0.25">
      <c r="A634" s="21"/>
      <c r="C634" s="21"/>
      <c r="D634" s="22"/>
      <c r="F634" s="43"/>
      <c r="H634" s="43"/>
      <c r="O634" s="256"/>
      <c r="P634" s="21"/>
      <c r="Q634" s="21"/>
    </row>
    <row r="635" spans="1:17" s="3" customFormat="1" x14ac:dyDescent="0.25">
      <c r="A635" s="21"/>
      <c r="C635" s="21"/>
      <c r="D635" s="22"/>
      <c r="F635" s="43"/>
      <c r="H635" s="43"/>
      <c r="O635" s="256"/>
      <c r="P635" s="21"/>
      <c r="Q635" s="21"/>
    </row>
    <row r="636" spans="1:17" s="3" customFormat="1" x14ac:dyDescent="0.25">
      <c r="A636" s="21"/>
      <c r="C636" s="21"/>
      <c r="D636" s="22"/>
      <c r="F636" s="43"/>
      <c r="H636" s="43"/>
      <c r="O636" s="256"/>
      <c r="P636" s="21"/>
      <c r="Q636" s="21"/>
    </row>
    <row r="637" spans="1:17" s="3" customFormat="1" x14ac:dyDescent="0.25">
      <c r="A637" s="21"/>
      <c r="C637" s="21"/>
      <c r="D637" s="22"/>
      <c r="F637" s="43"/>
      <c r="H637" s="43"/>
      <c r="O637" s="256"/>
      <c r="P637" s="21"/>
      <c r="Q637" s="21"/>
    </row>
    <row r="638" spans="1:17" s="3" customFormat="1" x14ac:dyDescent="0.25">
      <c r="A638" s="21"/>
      <c r="C638" s="21"/>
      <c r="D638" s="22"/>
      <c r="F638" s="43"/>
      <c r="H638" s="43"/>
      <c r="O638" s="256"/>
      <c r="P638" s="21"/>
      <c r="Q638" s="21"/>
    </row>
    <row r="639" spans="1:17" s="3" customFormat="1" x14ac:dyDescent="0.25">
      <c r="A639" s="21"/>
      <c r="C639" s="21"/>
      <c r="D639" s="22"/>
      <c r="F639" s="43"/>
      <c r="H639" s="43"/>
      <c r="O639" s="256"/>
      <c r="P639" s="21"/>
      <c r="Q639" s="21"/>
    </row>
    <row r="640" spans="1:17" s="3" customFormat="1" x14ac:dyDescent="0.25">
      <c r="A640" s="21"/>
      <c r="C640" s="21"/>
      <c r="D640" s="22"/>
      <c r="F640" s="43"/>
      <c r="H640" s="43"/>
      <c r="O640" s="256"/>
      <c r="P640" s="21"/>
      <c r="Q640" s="21"/>
    </row>
    <row r="641" spans="1:17" s="3" customFormat="1" x14ac:dyDescent="0.25">
      <c r="A641" s="21"/>
      <c r="C641" s="21"/>
      <c r="D641" s="22"/>
      <c r="F641" s="43"/>
      <c r="H641" s="43"/>
      <c r="O641" s="256"/>
      <c r="P641" s="21"/>
      <c r="Q641" s="21"/>
    </row>
    <row r="642" spans="1:17" s="3" customFormat="1" x14ac:dyDescent="0.25">
      <c r="A642" s="21"/>
      <c r="C642" s="21"/>
      <c r="D642" s="22"/>
      <c r="F642" s="43"/>
      <c r="H642" s="43"/>
      <c r="O642" s="256"/>
      <c r="P642" s="21"/>
      <c r="Q642" s="21"/>
    </row>
    <row r="643" spans="1:17" s="3" customFormat="1" x14ac:dyDescent="0.25">
      <c r="A643" s="21"/>
      <c r="C643" s="21"/>
      <c r="D643" s="22"/>
      <c r="F643" s="43"/>
      <c r="H643" s="43"/>
      <c r="O643" s="256"/>
      <c r="P643" s="21"/>
      <c r="Q643" s="21"/>
    </row>
    <row r="644" spans="1:17" s="3" customFormat="1" x14ac:dyDescent="0.25">
      <c r="A644" s="21"/>
      <c r="C644" s="21"/>
      <c r="D644" s="22"/>
      <c r="F644" s="43"/>
      <c r="H644" s="43"/>
      <c r="O644" s="256"/>
      <c r="P644" s="21"/>
      <c r="Q644" s="21"/>
    </row>
    <row r="645" spans="1:17" s="3" customFormat="1" x14ac:dyDescent="0.25">
      <c r="A645" s="21"/>
      <c r="C645" s="21"/>
      <c r="D645" s="22"/>
      <c r="F645" s="43"/>
      <c r="H645" s="43"/>
      <c r="O645" s="256"/>
      <c r="P645" s="21"/>
      <c r="Q645" s="21"/>
    </row>
    <row r="646" spans="1:17" s="3" customFormat="1" x14ac:dyDescent="0.25">
      <c r="A646" s="21"/>
      <c r="C646" s="21"/>
      <c r="D646" s="22"/>
      <c r="F646" s="43"/>
      <c r="H646" s="43"/>
      <c r="O646" s="256"/>
      <c r="P646" s="21"/>
      <c r="Q646" s="21"/>
    </row>
    <row r="647" spans="1:17" s="3" customFormat="1" x14ac:dyDescent="0.25">
      <c r="A647" s="21"/>
      <c r="C647" s="21"/>
      <c r="D647" s="22"/>
      <c r="F647" s="43"/>
      <c r="H647" s="43"/>
      <c r="O647" s="256"/>
      <c r="P647" s="21"/>
      <c r="Q647" s="21"/>
    </row>
    <row r="648" spans="1:17" s="3" customFormat="1" x14ac:dyDescent="0.25">
      <c r="A648" s="21"/>
      <c r="C648" s="21"/>
      <c r="D648" s="22"/>
      <c r="F648" s="43"/>
      <c r="H648" s="43"/>
      <c r="O648" s="256"/>
      <c r="P648" s="21"/>
      <c r="Q648" s="21"/>
    </row>
    <row r="649" spans="1:17" s="3" customFormat="1" x14ac:dyDescent="0.25">
      <c r="A649" s="21"/>
      <c r="C649" s="21"/>
      <c r="D649" s="22"/>
      <c r="F649" s="43"/>
      <c r="H649" s="43"/>
      <c r="O649" s="256"/>
      <c r="P649" s="21"/>
      <c r="Q649" s="21"/>
    </row>
    <row r="650" spans="1:17" s="3" customFormat="1" x14ac:dyDescent="0.25">
      <c r="A650" s="21"/>
      <c r="C650" s="21"/>
      <c r="D650" s="22"/>
      <c r="F650" s="43"/>
      <c r="H650" s="43"/>
      <c r="O650" s="256"/>
      <c r="P650" s="21"/>
      <c r="Q650" s="21"/>
    </row>
    <row r="651" spans="1:17" s="3" customFormat="1" x14ac:dyDescent="0.25">
      <c r="A651" s="21"/>
      <c r="C651" s="21"/>
      <c r="D651" s="22"/>
      <c r="F651" s="43"/>
      <c r="H651" s="43"/>
      <c r="O651" s="256"/>
      <c r="P651" s="21"/>
      <c r="Q651" s="21"/>
    </row>
    <row r="652" spans="1:17" s="3" customFormat="1" x14ac:dyDescent="0.25">
      <c r="A652" s="21"/>
      <c r="C652" s="21"/>
      <c r="D652" s="22"/>
      <c r="F652" s="43"/>
      <c r="H652" s="43"/>
      <c r="O652" s="256"/>
      <c r="P652" s="21"/>
      <c r="Q652" s="21"/>
    </row>
    <row r="653" spans="1:17" s="3" customFormat="1" x14ac:dyDescent="0.25">
      <c r="A653" s="21"/>
      <c r="C653" s="21"/>
      <c r="D653" s="22"/>
      <c r="F653" s="43"/>
      <c r="H653" s="43"/>
      <c r="O653" s="256"/>
      <c r="P653" s="21"/>
      <c r="Q653" s="21"/>
    </row>
    <row r="654" spans="1:17" s="3" customFormat="1" x14ac:dyDescent="0.25">
      <c r="A654" s="21"/>
      <c r="C654" s="21"/>
      <c r="D654" s="22"/>
      <c r="F654" s="43"/>
      <c r="H654" s="43"/>
      <c r="O654" s="256"/>
      <c r="P654" s="21"/>
      <c r="Q654" s="21"/>
    </row>
    <row r="655" spans="1:17" s="3" customFormat="1" x14ac:dyDescent="0.25">
      <c r="A655" s="21"/>
      <c r="C655" s="21"/>
      <c r="D655" s="22"/>
      <c r="F655" s="43"/>
      <c r="H655" s="43"/>
      <c r="O655" s="256"/>
      <c r="P655" s="21"/>
      <c r="Q655" s="21"/>
    </row>
    <row r="656" spans="1:17" s="3" customFormat="1" x14ac:dyDescent="0.25">
      <c r="A656" s="21"/>
      <c r="C656" s="21"/>
      <c r="D656" s="22"/>
      <c r="F656" s="43"/>
      <c r="H656" s="43"/>
      <c r="O656" s="256"/>
      <c r="P656" s="21"/>
      <c r="Q656" s="21"/>
    </row>
    <row r="657" spans="1:17" s="3" customFormat="1" x14ac:dyDescent="0.25">
      <c r="A657" s="21"/>
      <c r="C657" s="21"/>
      <c r="D657" s="22"/>
      <c r="F657" s="43"/>
      <c r="H657" s="43"/>
      <c r="O657" s="256"/>
      <c r="P657" s="21"/>
      <c r="Q657" s="21"/>
    </row>
    <row r="658" spans="1:17" s="3" customFormat="1" x14ac:dyDescent="0.25">
      <c r="A658" s="21"/>
      <c r="C658" s="21"/>
      <c r="D658" s="22"/>
      <c r="F658" s="43"/>
      <c r="H658" s="43"/>
      <c r="O658" s="256"/>
      <c r="P658" s="21"/>
      <c r="Q658" s="21"/>
    </row>
    <row r="659" spans="1:17" s="3" customFormat="1" x14ac:dyDescent="0.25">
      <c r="A659" s="21"/>
      <c r="C659" s="21"/>
      <c r="D659" s="22"/>
      <c r="F659" s="43"/>
      <c r="H659" s="43"/>
      <c r="O659" s="256"/>
      <c r="P659" s="21"/>
      <c r="Q659" s="21"/>
    </row>
    <row r="660" spans="1:17" s="3" customFormat="1" x14ac:dyDescent="0.25">
      <c r="A660" s="21"/>
      <c r="C660" s="21"/>
      <c r="D660" s="22"/>
      <c r="F660" s="43"/>
      <c r="H660" s="43"/>
      <c r="O660" s="256"/>
      <c r="P660" s="21"/>
      <c r="Q660" s="21"/>
    </row>
    <row r="661" spans="1:17" s="3" customFormat="1" x14ac:dyDescent="0.25">
      <c r="A661" s="21"/>
      <c r="C661" s="21"/>
      <c r="D661" s="22"/>
      <c r="F661" s="43"/>
      <c r="H661" s="43"/>
      <c r="O661" s="256"/>
      <c r="P661" s="21"/>
      <c r="Q661" s="21"/>
    </row>
    <row r="662" spans="1:17" s="3" customFormat="1" x14ac:dyDescent="0.25">
      <c r="A662" s="21"/>
      <c r="C662" s="21"/>
      <c r="D662" s="22"/>
      <c r="F662" s="43"/>
      <c r="H662" s="43"/>
      <c r="O662" s="256"/>
      <c r="P662" s="21"/>
      <c r="Q662" s="21"/>
    </row>
    <row r="663" spans="1:17" s="3" customFormat="1" x14ac:dyDescent="0.25">
      <c r="A663" s="21"/>
      <c r="C663" s="21"/>
      <c r="D663" s="22"/>
      <c r="F663" s="43"/>
      <c r="H663" s="43"/>
      <c r="O663" s="256"/>
      <c r="P663" s="21"/>
      <c r="Q663" s="21"/>
    </row>
    <row r="664" spans="1:17" s="3" customFormat="1" x14ac:dyDescent="0.25">
      <c r="A664" s="21"/>
      <c r="C664" s="21"/>
      <c r="D664" s="22"/>
      <c r="F664" s="43"/>
      <c r="H664" s="43"/>
      <c r="O664" s="256"/>
      <c r="P664" s="21"/>
      <c r="Q664" s="21"/>
    </row>
    <row r="665" spans="1:17" s="3" customFormat="1" x14ac:dyDescent="0.25">
      <c r="A665" s="21"/>
      <c r="C665" s="21"/>
      <c r="D665" s="22"/>
      <c r="F665" s="43"/>
      <c r="H665" s="43"/>
      <c r="O665" s="256"/>
      <c r="P665" s="21"/>
      <c r="Q665" s="21"/>
    </row>
    <row r="666" spans="1:17" s="3" customFormat="1" x14ac:dyDescent="0.25">
      <c r="A666" s="21"/>
      <c r="C666" s="21"/>
      <c r="D666" s="22"/>
      <c r="F666" s="43"/>
      <c r="H666" s="43"/>
      <c r="O666" s="256"/>
      <c r="P666" s="21"/>
      <c r="Q666" s="21"/>
    </row>
    <row r="667" spans="1:17" s="3" customFormat="1" x14ac:dyDescent="0.25">
      <c r="A667" s="21"/>
      <c r="C667" s="21"/>
      <c r="D667" s="22"/>
      <c r="F667" s="43"/>
      <c r="H667" s="43"/>
      <c r="O667" s="256"/>
      <c r="P667" s="21"/>
      <c r="Q667" s="21"/>
    </row>
    <row r="668" spans="1:17" s="3" customFormat="1" x14ac:dyDescent="0.25">
      <c r="A668" s="21"/>
      <c r="C668" s="21"/>
      <c r="D668" s="22"/>
      <c r="F668" s="43"/>
      <c r="H668" s="43"/>
      <c r="O668" s="256"/>
      <c r="P668" s="21"/>
      <c r="Q668" s="21"/>
    </row>
    <row r="669" spans="1:17" s="3" customFormat="1" x14ac:dyDescent="0.25">
      <c r="A669" s="21"/>
      <c r="C669" s="21"/>
      <c r="D669" s="22"/>
      <c r="F669" s="43"/>
      <c r="H669" s="43"/>
      <c r="O669" s="256"/>
      <c r="P669" s="21"/>
      <c r="Q669" s="21"/>
    </row>
    <row r="670" spans="1:17" s="3" customFormat="1" x14ac:dyDescent="0.25">
      <c r="A670" s="21"/>
      <c r="C670" s="21"/>
      <c r="D670" s="22"/>
      <c r="F670" s="43"/>
      <c r="H670" s="43"/>
      <c r="O670" s="256"/>
      <c r="P670" s="21"/>
      <c r="Q670" s="21"/>
    </row>
    <row r="671" spans="1:17" s="3" customFormat="1" x14ac:dyDescent="0.25">
      <c r="A671" s="21"/>
      <c r="C671" s="21"/>
      <c r="D671" s="22"/>
      <c r="F671" s="43"/>
      <c r="H671" s="43"/>
      <c r="O671" s="256"/>
      <c r="P671" s="21"/>
      <c r="Q671" s="21"/>
    </row>
    <row r="672" spans="1:17" s="3" customFormat="1" x14ac:dyDescent="0.25">
      <c r="A672" s="21"/>
      <c r="C672" s="21"/>
      <c r="D672" s="22"/>
      <c r="F672" s="43"/>
      <c r="H672" s="43"/>
      <c r="O672" s="256"/>
      <c r="P672" s="21"/>
      <c r="Q672" s="21"/>
    </row>
    <row r="673" spans="1:17" s="3" customFormat="1" x14ac:dyDescent="0.25">
      <c r="A673" s="21"/>
      <c r="C673" s="21"/>
      <c r="D673" s="22"/>
      <c r="F673" s="43"/>
      <c r="H673" s="43"/>
      <c r="O673" s="256"/>
      <c r="P673" s="21"/>
      <c r="Q673" s="21"/>
    </row>
    <row r="674" spans="1:17" s="3" customFormat="1" x14ac:dyDescent="0.25">
      <c r="A674" s="21"/>
      <c r="C674" s="21"/>
      <c r="D674" s="22"/>
      <c r="F674" s="43"/>
      <c r="H674" s="43"/>
      <c r="O674" s="256"/>
      <c r="P674" s="21"/>
      <c r="Q674" s="21"/>
    </row>
    <row r="675" spans="1:17" s="3" customFormat="1" x14ac:dyDescent="0.25">
      <c r="A675" s="21"/>
      <c r="C675" s="21"/>
      <c r="D675" s="22"/>
      <c r="F675" s="43"/>
      <c r="H675" s="43"/>
      <c r="O675" s="256"/>
      <c r="P675" s="21"/>
      <c r="Q675" s="21"/>
    </row>
    <row r="676" spans="1:17" s="3" customFormat="1" x14ac:dyDescent="0.25">
      <c r="A676" s="21"/>
      <c r="C676" s="21"/>
      <c r="D676" s="22"/>
      <c r="F676" s="43"/>
      <c r="H676" s="43"/>
      <c r="O676" s="256"/>
      <c r="P676" s="21"/>
      <c r="Q676" s="21"/>
    </row>
    <row r="677" spans="1:17" s="3" customFormat="1" x14ac:dyDescent="0.25">
      <c r="A677" s="21"/>
      <c r="C677" s="21"/>
      <c r="D677" s="22"/>
      <c r="F677" s="43"/>
      <c r="H677" s="43"/>
      <c r="O677" s="256"/>
      <c r="P677" s="21"/>
      <c r="Q677" s="21"/>
    </row>
    <row r="678" spans="1:17" s="3" customFormat="1" x14ac:dyDescent="0.25">
      <c r="A678" s="21"/>
      <c r="C678" s="21"/>
      <c r="D678" s="22"/>
      <c r="F678" s="43"/>
      <c r="H678" s="43"/>
      <c r="O678" s="256"/>
      <c r="P678" s="21"/>
      <c r="Q678" s="21"/>
    </row>
    <row r="679" spans="1:17" s="3" customFormat="1" x14ac:dyDescent="0.25">
      <c r="A679" s="21"/>
      <c r="C679" s="21"/>
      <c r="D679" s="22"/>
      <c r="F679" s="43"/>
      <c r="H679" s="43"/>
      <c r="O679" s="256"/>
      <c r="P679" s="21"/>
      <c r="Q679" s="21"/>
    </row>
    <row r="680" spans="1:17" s="3" customFormat="1" x14ac:dyDescent="0.25">
      <c r="A680" s="21"/>
      <c r="C680" s="21"/>
      <c r="D680" s="22"/>
      <c r="F680" s="43"/>
      <c r="H680" s="43"/>
      <c r="O680" s="256"/>
      <c r="P680" s="21"/>
      <c r="Q680" s="21"/>
    </row>
    <row r="681" spans="1:17" s="3" customFormat="1" x14ac:dyDescent="0.25">
      <c r="A681" s="21"/>
      <c r="C681" s="21"/>
      <c r="D681" s="22"/>
      <c r="F681" s="43"/>
      <c r="H681" s="43"/>
      <c r="O681" s="256"/>
      <c r="P681" s="21"/>
      <c r="Q681" s="21"/>
    </row>
    <row r="682" spans="1:17" s="3" customFormat="1" x14ac:dyDescent="0.25">
      <c r="A682" s="21"/>
      <c r="C682" s="21"/>
      <c r="D682" s="22"/>
      <c r="F682" s="43"/>
      <c r="H682" s="43"/>
      <c r="O682" s="256"/>
      <c r="P682" s="21"/>
      <c r="Q682" s="21"/>
    </row>
    <row r="683" spans="1:17" s="3" customFormat="1" x14ac:dyDescent="0.25">
      <c r="A683" s="21"/>
      <c r="C683" s="21"/>
      <c r="D683" s="22"/>
      <c r="F683" s="43"/>
      <c r="H683" s="43"/>
      <c r="O683" s="256"/>
      <c r="P683" s="21"/>
      <c r="Q683" s="21"/>
    </row>
    <row r="684" spans="1:17" s="3" customFormat="1" x14ac:dyDescent="0.25">
      <c r="A684" s="21"/>
      <c r="C684" s="21"/>
      <c r="D684" s="22"/>
      <c r="F684" s="43"/>
      <c r="H684" s="43"/>
      <c r="O684" s="256"/>
      <c r="P684" s="21"/>
      <c r="Q684" s="21"/>
    </row>
    <row r="685" spans="1:17" s="3" customFormat="1" x14ac:dyDescent="0.25">
      <c r="A685" s="21"/>
      <c r="C685" s="21"/>
      <c r="D685" s="22"/>
      <c r="F685" s="43"/>
      <c r="H685" s="43"/>
      <c r="O685" s="256"/>
      <c r="P685" s="21"/>
      <c r="Q685" s="21"/>
    </row>
    <row r="686" spans="1:17" s="3" customFormat="1" x14ac:dyDescent="0.25">
      <c r="A686" s="21"/>
      <c r="C686" s="21"/>
      <c r="D686" s="22"/>
      <c r="F686" s="43"/>
      <c r="H686" s="43"/>
      <c r="O686" s="256"/>
      <c r="P686" s="21"/>
      <c r="Q686" s="21"/>
    </row>
    <row r="687" spans="1:17" s="3" customFormat="1" x14ac:dyDescent="0.25">
      <c r="A687" s="21"/>
      <c r="C687" s="21"/>
      <c r="D687" s="22"/>
      <c r="F687" s="43"/>
      <c r="H687" s="43"/>
      <c r="O687" s="256"/>
      <c r="P687" s="21"/>
      <c r="Q687" s="21"/>
    </row>
    <row r="688" spans="1:17" s="3" customFormat="1" x14ac:dyDescent="0.25">
      <c r="A688" s="21"/>
      <c r="C688" s="21"/>
      <c r="D688" s="22"/>
      <c r="F688" s="43"/>
      <c r="H688" s="43"/>
      <c r="O688" s="256"/>
      <c r="P688" s="21"/>
      <c r="Q688" s="21"/>
    </row>
    <row r="689" spans="1:17" s="3" customFormat="1" x14ac:dyDescent="0.25">
      <c r="A689" s="21"/>
      <c r="C689" s="21"/>
      <c r="D689" s="22"/>
      <c r="F689" s="43"/>
      <c r="H689" s="43"/>
      <c r="O689" s="256"/>
      <c r="P689" s="21"/>
      <c r="Q689" s="21"/>
    </row>
    <row r="690" spans="1:17" s="3" customFormat="1" x14ac:dyDescent="0.25">
      <c r="A690" s="21"/>
      <c r="C690" s="21"/>
      <c r="D690" s="22"/>
      <c r="F690" s="43"/>
      <c r="H690" s="43"/>
      <c r="O690" s="256"/>
      <c r="P690" s="21"/>
      <c r="Q690" s="21"/>
    </row>
    <row r="691" spans="1:17" s="3" customFormat="1" x14ac:dyDescent="0.25">
      <c r="A691" s="21"/>
      <c r="C691" s="21"/>
      <c r="D691" s="22"/>
      <c r="F691" s="43"/>
      <c r="H691" s="43"/>
      <c r="O691" s="256"/>
      <c r="P691" s="21"/>
      <c r="Q691" s="21"/>
    </row>
    <row r="692" spans="1:17" s="3" customFormat="1" x14ac:dyDescent="0.25">
      <c r="A692" s="21"/>
      <c r="C692" s="21"/>
      <c r="D692" s="22"/>
      <c r="F692" s="43"/>
      <c r="H692" s="43"/>
      <c r="O692" s="256"/>
      <c r="P692" s="21"/>
      <c r="Q692" s="21"/>
    </row>
    <row r="693" spans="1:17" s="3" customFormat="1" x14ac:dyDescent="0.25">
      <c r="A693" s="21"/>
      <c r="C693" s="21"/>
      <c r="D693" s="22"/>
      <c r="F693" s="43"/>
      <c r="H693" s="43"/>
      <c r="O693" s="256"/>
      <c r="P693" s="21"/>
      <c r="Q693" s="21"/>
    </row>
    <row r="694" spans="1:17" s="3" customFormat="1" x14ac:dyDescent="0.25">
      <c r="A694" s="21"/>
      <c r="C694" s="21"/>
      <c r="D694" s="22"/>
      <c r="F694" s="43"/>
      <c r="H694" s="43"/>
      <c r="O694" s="256"/>
      <c r="P694" s="21"/>
      <c r="Q694" s="21"/>
    </row>
    <row r="695" spans="1:17" s="3" customFormat="1" x14ac:dyDescent="0.25">
      <c r="A695" s="21"/>
      <c r="C695" s="21"/>
      <c r="D695" s="22"/>
      <c r="F695" s="43"/>
      <c r="H695" s="43"/>
      <c r="O695" s="256"/>
      <c r="P695" s="21"/>
      <c r="Q695" s="21"/>
    </row>
    <row r="696" spans="1:17" s="3" customFormat="1" x14ac:dyDescent="0.25">
      <c r="A696" s="21"/>
      <c r="C696" s="21"/>
      <c r="D696" s="22"/>
      <c r="F696" s="43"/>
      <c r="H696" s="43"/>
      <c r="O696" s="256"/>
      <c r="P696" s="21"/>
      <c r="Q696" s="21"/>
    </row>
    <row r="697" spans="1:17" s="3" customFormat="1" x14ac:dyDescent="0.25">
      <c r="A697" s="21"/>
      <c r="C697" s="21"/>
      <c r="D697" s="22"/>
      <c r="F697" s="43"/>
      <c r="H697" s="43"/>
      <c r="O697" s="256"/>
      <c r="P697" s="21"/>
      <c r="Q697" s="21"/>
    </row>
    <row r="698" spans="1:17" s="3" customFormat="1" x14ac:dyDescent="0.25">
      <c r="A698" s="21"/>
      <c r="C698" s="21"/>
      <c r="D698" s="22"/>
      <c r="F698" s="43"/>
      <c r="H698" s="43"/>
      <c r="O698" s="256"/>
      <c r="P698" s="21"/>
      <c r="Q698" s="21"/>
    </row>
    <row r="699" spans="1:17" s="3" customFormat="1" x14ac:dyDescent="0.25">
      <c r="A699" s="21"/>
      <c r="C699" s="21"/>
      <c r="D699" s="22"/>
      <c r="F699" s="43"/>
      <c r="H699" s="43"/>
      <c r="O699" s="256"/>
      <c r="P699" s="21"/>
      <c r="Q699" s="21"/>
    </row>
    <row r="700" spans="1:17" s="3" customFormat="1" x14ac:dyDescent="0.25">
      <c r="A700" s="21"/>
      <c r="C700" s="21"/>
      <c r="D700" s="22"/>
      <c r="F700" s="43"/>
      <c r="H700" s="43"/>
      <c r="O700" s="256"/>
      <c r="P700" s="21"/>
      <c r="Q700" s="21"/>
    </row>
    <row r="701" spans="1:17" s="3" customFormat="1" x14ac:dyDescent="0.25">
      <c r="A701" s="21"/>
      <c r="C701" s="21"/>
      <c r="D701" s="22"/>
      <c r="F701" s="43"/>
      <c r="H701" s="43"/>
      <c r="O701" s="256"/>
      <c r="P701" s="21"/>
      <c r="Q701" s="21"/>
    </row>
    <row r="702" spans="1:17" s="3" customFormat="1" x14ac:dyDescent="0.25">
      <c r="A702" s="21"/>
      <c r="C702" s="21"/>
      <c r="D702" s="22"/>
      <c r="F702" s="43"/>
      <c r="H702" s="43"/>
      <c r="O702" s="256"/>
      <c r="P702" s="21"/>
      <c r="Q702" s="21"/>
    </row>
    <row r="703" spans="1:17" s="3" customFormat="1" x14ac:dyDescent="0.25">
      <c r="A703" s="21"/>
      <c r="C703" s="21"/>
      <c r="D703" s="22"/>
      <c r="F703" s="43"/>
      <c r="H703" s="43"/>
      <c r="O703" s="256"/>
      <c r="P703" s="21"/>
      <c r="Q703" s="21"/>
    </row>
    <row r="704" spans="1:17" s="3" customFormat="1" x14ac:dyDescent="0.25">
      <c r="A704" s="21"/>
      <c r="C704" s="21"/>
      <c r="D704" s="22"/>
      <c r="F704" s="43"/>
      <c r="H704" s="43"/>
      <c r="O704" s="256"/>
      <c r="P704" s="21"/>
      <c r="Q704" s="21"/>
    </row>
    <row r="705" spans="1:17" s="3" customFormat="1" x14ac:dyDescent="0.25">
      <c r="A705" s="21"/>
      <c r="C705" s="21"/>
      <c r="D705" s="22"/>
      <c r="F705" s="43"/>
      <c r="H705" s="43"/>
      <c r="O705" s="256"/>
      <c r="P705" s="21"/>
      <c r="Q705" s="21"/>
    </row>
    <row r="706" spans="1:17" s="3" customFormat="1" x14ac:dyDescent="0.25">
      <c r="A706" s="21"/>
      <c r="C706" s="21"/>
      <c r="D706" s="22"/>
      <c r="F706" s="43"/>
      <c r="H706" s="43"/>
      <c r="O706" s="256"/>
      <c r="P706" s="21"/>
      <c r="Q706" s="21"/>
    </row>
    <row r="707" spans="1:17" s="3" customFormat="1" x14ac:dyDescent="0.25">
      <c r="A707" s="21"/>
      <c r="C707" s="21"/>
      <c r="D707" s="22"/>
      <c r="F707" s="43"/>
      <c r="H707" s="43"/>
      <c r="O707" s="256"/>
      <c r="P707" s="21"/>
      <c r="Q707" s="21"/>
    </row>
    <row r="708" spans="1:17" s="3" customFormat="1" x14ac:dyDescent="0.25">
      <c r="A708" s="21"/>
      <c r="C708" s="21"/>
      <c r="D708" s="22"/>
      <c r="F708" s="43"/>
      <c r="H708" s="43"/>
      <c r="O708" s="256"/>
      <c r="P708" s="21"/>
      <c r="Q708" s="21"/>
    </row>
    <row r="709" spans="1:17" s="3" customFormat="1" x14ac:dyDescent="0.25">
      <c r="A709" s="21"/>
      <c r="C709" s="21"/>
      <c r="D709" s="22"/>
      <c r="F709" s="43"/>
      <c r="H709" s="43"/>
      <c r="O709" s="256"/>
      <c r="P709" s="21"/>
      <c r="Q709" s="21"/>
    </row>
    <row r="710" spans="1:17" s="3" customFormat="1" x14ac:dyDescent="0.25">
      <c r="A710" s="21"/>
      <c r="C710" s="21"/>
      <c r="D710" s="22"/>
      <c r="F710" s="43"/>
      <c r="H710" s="43"/>
      <c r="O710" s="256"/>
      <c r="P710" s="21"/>
      <c r="Q710" s="21"/>
    </row>
    <row r="711" spans="1:17" s="3" customFormat="1" x14ac:dyDescent="0.25">
      <c r="A711" s="21"/>
      <c r="C711" s="21"/>
      <c r="D711" s="22"/>
      <c r="F711" s="43"/>
      <c r="H711" s="43"/>
      <c r="O711" s="256"/>
      <c r="P711" s="21"/>
      <c r="Q711" s="21"/>
    </row>
    <row r="712" spans="1:17" s="3" customFormat="1" x14ac:dyDescent="0.25">
      <c r="A712" s="21"/>
      <c r="C712" s="21"/>
      <c r="D712" s="22"/>
      <c r="F712" s="43"/>
      <c r="H712" s="43"/>
      <c r="O712" s="256"/>
      <c r="P712" s="21"/>
      <c r="Q712" s="21"/>
    </row>
    <row r="713" spans="1:17" s="3" customFormat="1" x14ac:dyDescent="0.25">
      <c r="A713" s="21"/>
      <c r="C713" s="21"/>
      <c r="D713" s="22"/>
      <c r="F713" s="43"/>
      <c r="H713" s="43"/>
      <c r="O713" s="256"/>
      <c r="P713" s="21"/>
      <c r="Q713" s="21"/>
    </row>
    <row r="714" spans="1:17" s="3" customFormat="1" x14ac:dyDescent="0.25">
      <c r="A714" s="21"/>
      <c r="C714" s="21"/>
      <c r="D714" s="22"/>
      <c r="F714" s="43"/>
      <c r="H714" s="43"/>
      <c r="O714" s="256"/>
      <c r="P714" s="21"/>
      <c r="Q714" s="21"/>
    </row>
    <row r="715" spans="1:17" s="3" customFormat="1" x14ac:dyDescent="0.25">
      <c r="A715" s="21"/>
      <c r="C715" s="21"/>
      <c r="D715" s="22"/>
      <c r="F715" s="43"/>
      <c r="H715" s="43"/>
      <c r="O715" s="256"/>
      <c r="P715" s="21"/>
      <c r="Q715" s="21"/>
    </row>
    <row r="716" spans="1:17" s="3" customFormat="1" x14ac:dyDescent="0.25">
      <c r="A716" s="21"/>
      <c r="C716" s="21"/>
      <c r="D716" s="22"/>
      <c r="F716" s="43"/>
      <c r="H716" s="43"/>
      <c r="O716" s="256"/>
      <c r="P716" s="21"/>
      <c r="Q716" s="21"/>
    </row>
    <row r="717" spans="1:17" s="3" customFormat="1" x14ac:dyDescent="0.25">
      <c r="A717" s="21"/>
      <c r="C717" s="21"/>
      <c r="D717" s="22"/>
      <c r="F717" s="43"/>
      <c r="H717" s="43"/>
      <c r="O717" s="256"/>
      <c r="P717" s="21"/>
      <c r="Q717" s="21"/>
    </row>
    <row r="718" spans="1:17" s="3" customFormat="1" x14ac:dyDescent="0.25">
      <c r="A718" s="21"/>
      <c r="C718" s="21"/>
      <c r="D718" s="22"/>
      <c r="F718" s="43"/>
      <c r="H718" s="43"/>
      <c r="O718" s="256"/>
      <c r="P718" s="21"/>
      <c r="Q718" s="21"/>
    </row>
    <row r="719" spans="1:17" s="3" customFormat="1" x14ac:dyDescent="0.25">
      <c r="A719" s="21"/>
      <c r="C719" s="21"/>
      <c r="D719" s="22"/>
      <c r="F719" s="43"/>
      <c r="H719" s="43"/>
      <c r="O719" s="256"/>
      <c r="P719" s="21"/>
      <c r="Q719" s="21"/>
    </row>
    <row r="720" spans="1:17" s="3" customFormat="1" x14ac:dyDescent="0.25">
      <c r="A720" s="21"/>
      <c r="C720" s="21"/>
      <c r="D720" s="22"/>
      <c r="F720" s="43"/>
      <c r="H720" s="43"/>
      <c r="O720" s="256"/>
      <c r="P720" s="21"/>
      <c r="Q720" s="21"/>
    </row>
    <row r="721" spans="1:17" s="3" customFormat="1" x14ac:dyDescent="0.25">
      <c r="A721" s="21"/>
      <c r="C721" s="21"/>
      <c r="D721" s="22"/>
      <c r="F721" s="43"/>
      <c r="H721" s="43"/>
      <c r="O721" s="256"/>
      <c r="P721" s="21"/>
      <c r="Q721" s="21"/>
    </row>
    <row r="722" spans="1:17" s="3" customFormat="1" x14ac:dyDescent="0.25">
      <c r="A722" s="21"/>
      <c r="C722" s="21"/>
      <c r="D722" s="22"/>
      <c r="F722" s="43"/>
      <c r="H722" s="43"/>
      <c r="O722" s="256"/>
      <c r="P722" s="21"/>
      <c r="Q722" s="21"/>
    </row>
    <row r="723" spans="1:17" s="3" customFormat="1" x14ac:dyDescent="0.25">
      <c r="A723" s="21"/>
      <c r="C723" s="21"/>
      <c r="D723" s="22"/>
      <c r="F723" s="43"/>
      <c r="H723" s="43"/>
      <c r="O723" s="256"/>
      <c r="P723" s="21"/>
      <c r="Q723" s="21"/>
    </row>
    <row r="724" spans="1:17" s="3" customFormat="1" x14ac:dyDescent="0.25">
      <c r="A724" s="21"/>
      <c r="C724" s="21"/>
      <c r="D724" s="22"/>
      <c r="F724" s="43"/>
      <c r="H724" s="43"/>
      <c r="O724" s="256"/>
      <c r="P724" s="21"/>
      <c r="Q724" s="21"/>
    </row>
    <row r="725" spans="1:17" s="3" customFormat="1" x14ac:dyDescent="0.25">
      <c r="A725" s="21"/>
      <c r="C725" s="21"/>
      <c r="D725" s="22"/>
      <c r="F725" s="43"/>
      <c r="H725" s="43"/>
      <c r="O725" s="256"/>
      <c r="P725" s="21"/>
      <c r="Q725" s="21"/>
    </row>
    <row r="726" spans="1:17" s="3" customFormat="1" x14ac:dyDescent="0.25">
      <c r="A726" s="21"/>
      <c r="C726" s="21"/>
      <c r="D726" s="22"/>
      <c r="F726" s="43"/>
      <c r="H726" s="43"/>
      <c r="O726" s="256"/>
      <c r="P726" s="21"/>
      <c r="Q726" s="21"/>
    </row>
    <row r="727" spans="1:17" s="3" customFormat="1" x14ac:dyDescent="0.25">
      <c r="A727" s="21"/>
      <c r="C727" s="21"/>
      <c r="D727" s="22"/>
      <c r="F727" s="43"/>
      <c r="H727" s="43"/>
      <c r="O727" s="256"/>
      <c r="P727" s="21"/>
      <c r="Q727" s="21"/>
    </row>
    <row r="728" spans="1:17" s="3" customFormat="1" x14ac:dyDescent="0.25">
      <c r="A728" s="21"/>
      <c r="C728" s="21"/>
      <c r="D728" s="22"/>
      <c r="F728" s="43"/>
      <c r="H728" s="43"/>
      <c r="O728" s="256"/>
      <c r="P728" s="21"/>
      <c r="Q728" s="21"/>
    </row>
    <row r="729" spans="1:17" s="3" customFormat="1" x14ac:dyDescent="0.25">
      <c r="A729" s="21"/>
      <c r="C729" s="21"/>
      <c r="D729" s="22"/>
      <c r="F729" s="43"/>
      <c r="H729" s="43"/>
      <c r="O729" s="256"/>
      <c r="P729" s="21"/>
      <c r="Q729" s="21"/>
    </row>
    <row r="730" spans="1:17" s="3" customFormat="1" x14ac:dyDescent="0.25">
      <c r="A730" s="21"/>
      <c r="C730" s="21"/>
      <c r="D730" s="22"/>
      <c r="F730" s="43"/>
      <c r="H730" s="43"/>
      <c r="O730" s="256"/>
      <c r="P730" s="21"/>
      <c r="Q730" s="21"/>
    </row>
    <row r="731" spans="1:17" s="3" customFormat="1" x14ac:dyDescent="0.25">
      <c r="A731" s="21"/>
      <c r="C731" s="21"/>
      <c r="D731" s="22"/>
      <c r="F731" s="43"/>
      <c r="H731" s="43"/>
      <c r="O731" s="256"/>
      <c r="P731" s="21"/>
      <c r="Q731" s="21"/>
    </row>
    <row r="732" spans="1:17" s="3" customFormat="1" x14ac:dyDescent="0.25">
      <c r="A732" s="21"/>
      <c r="C732" s="21"/>
      <c r="D732" s="22"/>
      <c r="F732" s="43"/>
      <c r="H732" s="43"/>
      <c r="O732" s="256"/>
      <c r="P732" s="21"/>
      <c r="Q732" s="21"/>
    </row>
    <row r="733" spans="1:17" s="3" customFormat="1" x14ac:dyDescent="0.25">
      <c r="A733" s="21"/>
      <c r="C733" s="21"/>
      <c r="D733" s="22"/>
      <c r="F733" s="43"/>
      <c r="H733" s="43"/>
      <c r="O733" s="256"/>
      <c r="P733" s="21"/>
      <c r="Q733" s="21"/>
    </row>
    <row r="734" spans="1:17" s="3" customFormat="1" x14ac:dyDescent="0.25">
      <c r="A734" s="21"/>
      <c r="C734" s="21"/>
      <c r="D734" s="22"/>
      <c r="F734" s="43"/>
      <c r="H734" s="43"/>
      <c r="O734" s="256"/>
      <c r="P734" s="21"/>
      <c r="Q734" s="21"/>
    </row>
    <row r="735" spans="1:17" s="3" customFormat="1" x14ac:dyDescent="0.25">
      <c r="A735" s="21"/>
      <c r="C735" s="21"/>
      <c r="D735" s="22"/>
      <c r="F735" s="43"/>
      <c r="H735" s="43"/>
      <c r="O735" s="256"/>
      <c r="P735" s="21"/>
      <c r="Q735" s="21"/>
    </row>
    <row r="736" spans="1:17" s="3" customFormat="1" x14ac:dyDescent="0.25">
      <c r="A736" s="21"/>
      <c r="C736" s="21"/>
      <c r="D736" s="22"/>
      <c r="F736" s="43"/>
      <c r="H736" s="43"/>
      <c r="O736" s="256"/>
      <c r="P736" s="21"/>
      <c r="Q736" s="21"/>
    </row>
    <row r="737" spans="1:17" s="3" customFormat="1" x14ac:dyDescent="0.25">
      <c r="A737" s="21"/>
      <c r="C737" s="21"/>
      <c r="D737" s="22"/>
      <c r="F737" s="43"/>
      <c r="H737" s="43"/>
      <c r="O737" s="256"/>
      <c r="P737" s="21"/>
      <c r="Q737" s="21"/>
    </row>
    <row r="738" spans="1:17" s="3" customFormat="1" x14ac:dyDescent="0.25">
      <c r="A738" s="21"/>
      <c r="C738" s="21"/>
      <c r="D738" s="22"/>
      <c r="F738" s="43"/>
      <c r="H738" s="43"/>
      <c r="O738" s="256"/>
      <c r="P738" s="21"/>
      <c r="Q738" s="21"/>
    </row>
    <row r="739" spans="1:17" s="3" customFormat="1" x14ac:dyDescent="0.25">
      <c r="A739" s="21"/>
      <c r="C739" s="21"/>
      <c r="D739" s="22"/>
      <c r="F739" s="43"/>
      <c r="H739" s="43"/>
      <c r="O739" s="256"/>
      <c r="P739" s="21"/>
      <c r="Q739" s="21"/>
    </row>
    <row r="740" spans="1:17" s="3" customFormat="1" x14ac:dyDescent="0.25">
      <c r="A740" s="21"/>
      <c r="C740" s="21"/>
      <c r="D740" s="22"/>
      <c r="F740" s="43"/>
      <c r="H740" s="43"/>
      <c r="O740" s="256"/>
      <c r="P740" s="21"/>
      <c r="Q740" s="21"/>
    </row>
    <row r="741" spans="1:17" s="3" customFormat="1" x14ac:dyDescent="0.25">
      <c r="A741" s="21"/>
      <c r="C741" s="21"/>
      <c r="D741" s="22"/>
      <c r="F741" s="43"/>
      <c r="H741" s="43"/>
      <c r="O741" s="256"/>
      <c r="P741" s="21"/>
      <c r="Q741" s="21"/>
    </row>
    <row r="742" spans="1:17" s="3" customFormat="1" x14ac:dyDescent="0.25">
      <c r="A742" s="21"/>
      <c r="C742" s="21"/>
      <c r="D742" s="22"/>
      <c r="F742" s="43"/>
      <c r="H742" s="43"/>
      <c r="O742" s="256"/>
      <c r="P742" s="21"/>
      <c r="Q742" s="21"/>
    </row>
    <row r="743" spans="1:17" s="3" customFormat="1" x14ac:dyDescent="0.25">
      <c r="A743" s="21"/>
      <c r="C743" s="21"/>
      <c r="D743" s="22"/>
      <c r="F743" s="43"/>
      <c r="H743" s="43"/>
      <c r="O743" s="256"/>
      <c r="P743" s="21"/>
      <c r="Q743" s="21"/>
    </row>
    <row r="744" spans="1:17" s="3" customFormat="1" x14ac:dyDescent="0.25">
      <c r="A744" s="21"/>
      <c r="C744" s="21"/>
      <c r="D744" s="22"/>
      <c r="F744" s="43"/>
      <c r="H744" s="43"/>
      <c r="O744" s="256"/>
      <c r="P744" s="21"/>
      <c r="Q744" s="21"/>
    </row>
    <row r="745" spans="1:17" s="3" customFormat="1" x14ac:dyDescent="0.25">
      <c r="A745" s="21"/>
      <c r="C745" s="21"/>
      <c r="D745" s="22"/>
      <c r="F745" s="43"/>
      <c r="H745" s="43"/>
      <c r="O745" s="256"/>
      <c r="P745" s="21"/>
      <c r="Q745" s="21"/>
    </row>
    <row r="746" spans="1:17" s="3" customFormat="1" x14ac:dyDescent="0.25">
      <c r="A746" s="21"/>
      <c r="C746" s="21"/>
      <c r="D746" s="22"/>
      <c r="F746" s="43"/>
      <c r="H746" s="43"/>
      <c r="O746" s="256"/>
      <c r="P746" s="21"/>
      <c r="Q746" s="21"/>
    </row>
    <row r="747" spans="1:17" s="3" customFormat="1" x14ac:dyDescent="0.25">
      <c r="A747" s="21"/>
      <c r="C747" s="21"/>
      <c r="D747" s="22"/>
      <c r="F747" s="43"/>
      <c r="H747" s="43"/>
      <c r="O747" s="256"/>
      <c r="P747" s="21"/>
      <c r="Q747" s="21"/>
    </row>
    <row r="748" spans="1:17" s="3" customFormat="1" x14ac:dyDescent="0.25">
      <c r="A748" s="21"/>
      <c r="C748" s="21"/>
      <c r="D748" s="22"/>
      <c r="F748" s="43"/>
      <c r="H748" s="43"/>
      <c r="O748" s="256"/>
      <c r="P748" s="21"/>
      <c r="Q748" s="21"/>
    </row>
    <row r="749" spans="1:17" s="3" customFormat="1" x14ac:dyDescent="0.25">
      <c r="A749" s="21"/>
      <c r="C749" s="21"/>
      <c r="D749" s="22"/>
      <c r="F749" s="43"/>
      <c r="H749" s="43"/>
      <c r="O749" s="256"/>
      <c r="P749" s="21"/>
      <c r="Q749" s="21"/>
    </row>
    <row r="750" spans="1:17" s="3" customFormat="1" x14ac:dyDescent="0.25">
      <c r="A750" s="21"/>
      <c r="C750" s="21"/>
      <c r="D750" s="22"/>
      <c r="F750" s="43"/>
      <c r="H750" s="43"/>
      <c r="O750" s="256"/>
      <c r="P750" s="21"/>
      <c r="Q750" s="21"/>
    </row>
    <row r="751" spans="1:17" s="3" customFormat="1" x14ac:dyDescent="0.25">
      <c r="A751" s="21"/>
      <c r="C751" s="21"/>
      <c r="D751" s="22"/>
      <c r="F751" s="43"/>
      <c r="H751" s="43"/>
      <c r="O751" s="256"/>
      <c r="P751" s="21"/>
      <c r="Q751" s="21"/>
    </row>
    <row r="752" spans="1:17" s="3" customFormat="1" x14ac:dyDescent="0.25">
      <c r="A752" s="21"/>
      <c r="C752" s="21"/>
      <c r="D752" s="22"/>
      <c r="F752" s="43"/>
      <c r="H752" s="43"/>
      <c r="O752" s="256"/>
      <c r="P752" s="21"/>
      <c r="Q752" s="21"/>
    </row>
    <row r="753" spans="1:17" s="3" customFormat="1" x14ac:dyDescent="0.25">
      <c r="A753" s="21"/>
      <c r="C753" s="21"/>
      <c r="D753" s="22"/>
      <c r="F753" s="43"/>
      <c r="H753" s="43"/>
      <c r="O753" s="256"/>
      <c r="P753" s="21"/>
      <c r="Q753" s="21"/>
    </row>
    <row r="754" spans="1:17" s="3" customFormat="1" x14ac:dyDescent="0.25">
      <c r="A754" s="21"/>
      <c r="C754" s="21"/>
      <c r="D754" s="22"/>
      <c r="F754" s="43"/>
      <c r="H754" s="43"/>
      <c r="O754" s="256"/>
      <c r="P754" s="21"/>
      <c r="Q754" s="21"/>
    </row>
    <row r="755" spans="1:17" s="3" customFormat="1" x14ac:dyDescent="0.25">
      <c r="A755" s="21"/>
      <c r="C755" s="21"/>
      <c r="D755" s="22"/>
      <c r="F755" s="43"/>
      <c r="H755" s="43"/>
      <c r="O755" s="256"/>
      <c r="P755" s="21"/>
      <c r="Q755" s="21"/>
    </row>
    <row r="756" spans="1:17" s="3" customFormat="1" x14ac:dyDescent="0.25">
      <c r="A756" s="21"/>
      <c r="C756" s="21"/>
      <c r="D756" s="22"/>
      <c r="F756" s="43"/>
      <c r="H756" s="43"/>
      <c r="O756" s="256"/>
      <c r="P756" s="21"/>
      <c r="Q756" s="21"/>
    </row>
    <row r="757" spans="1:17" s="3" customFormat="1" x14ac:dyDescent="0.25">
      <c r="A757" s="21"/>
      <c r="C757" s="21"/>
      <c r="D757" s="22"/>
      <c r="F757" s="43"/>
      <c r="H757" s="43"/>
      <c r="O757" s="256"/>
      <c r="P757" s="21"/>
      <c r="Q757" s="21"/>
    </row>
    <row r="758" spans="1:17" s="3" customFormat="1" x14ac:dyDescent="0.25">
      <c r="A758" s="21"/>
      <c r="C758" s="21"/>
      <c r="D758" s="22"/>
      <c r="F758" s="43"/>
      <c r="H758" s="43"/>
      <c r="O758" s="256"/>
      <c r="P758" s="21"/>
      <c r="Q758" s="21"/>
    </row>
    <row r="759" spans="1:17" s="3" customFormat="1" x14ac:dyDescent="0.25">
      <c r="A759" s="21"/>
      <c r="C759" s="21"/>
      <c r="D759" s="22"/>
      <c r="F759" s="43"/>
      <c r="H759" s="43"/>
      <c r="O759" s="256"/>
      <c r="P759" s="21"/>
      <c r="Q759" s="21"/>
    </row>
    <row r="760" spans="1:17" s="3" customFormat="1" x14ac:dyDescent="0.25">
      <c r="A760" s="21"/>
      <c r="C760" s="21"/>
      <c r="D760" s="22"/>
      <c r="F760" s="43"/>
      <c r="H760" s="43"/>
      <c r="O760" s="256"/>
      <c r="P760" s="21"/>
      <c r="Q760" s="21"/>
    </row>
    <row r="761" spans="1:17" s="3" customFormat="1" x14ac:dyDescent="0.25">
      <c r="A761" s="21"/>
      <c r="C761" s="21"/>
      <c r="D761" s="22"/>
      <c r="F761" s="43"/>
      <c r="H761" s="43"/>
      <c r="O761" s="256"/>
      <c r="P761" s="21"/>
      <c r="Q761" s="21"/>
    </row>
    <row r="762" spans="1:17" s="3" customFormat="1" x14ac:dyDescent="0.25">
      <c r="A762" s="21"/>
      <c r="C762" s="21"/>
      <c r="D762" s="22"/>
      <c r="F762" s="43"/>
      <c r="H762" s="43"/>
      <c r="O762" s="256"/>
      <c r="P762" s="21"/>
      <c r="Q762" s="21"/>
    </row>
    <row r="763" spans="1:17" s="3" customFormat="1" x14ac:dyDescent="0.25">
      <c r="A763" s="21"/>
      <c r="C763" s="21"/>
      <c r="D763" s="22"/>
      <c r="F763" s="43"/>
      <c r="H763" s="43"/>
      <c r="O763" s="256"/>
      <c r="P763" s="21"/>
      <c r="Q763" s="21"/>
    </row>
    <row r="764" spans="1:17" s="3" customFormat="1" x14ac:dyDescent="0.25">
      <c r="A764" s="21"/>
      <c r="C764" s="21"/>
      <c r="D764" s="22"/>
      <c r="F764" s="43"/>
      <c r="H764" s="43"/>
      <c r="O764" s="256"/>
      <c r="P764" s="21"/>
      <c r="Q764" s="21"/>
    </row>
    <row r="765" spans="1:17" s="3" customFormat="1" x14ac:dyDescent="0.25">
      <c r="A765" s="21"/>
      <c r="C765" s="21"/>
      <c r="D765" s="22"/>
      <c r="F765" s="43"/>
      <c r="H765" s="43"/>
      <c r="O765" s="256"/>
      <c r="P765" s="21"/>
      <c r="Q765" s="21"/>
    </row>
    <row r="766" spans="1:17" s="3" customFormat="1" x14ac:dyDescent="0.25">
      <c r="A766" s="21"/>
      <c r="C766" s="21"/>
      <c r="D766" s="22"/>
      <c r="F766" s="43"/>
      <c r="H766" s="43"/>
      <c r="O766" s="256"/>
      <c r="P766" s="21"/>
      <c r="Q766" s="21"/>
    </row>
    <row r="767" spans="1:17" s="3" customFormat="1" x14ac:dyDescent="0.25">
      <c r="A767" s="21"/>
      <c r="C767" s="21"/>
      <c r="D767" s="22"/>
      <c r="F767" s="43"/>
      <c r="H767" s="43"/>
      <c r="O767" s="256"/>
      <c r="P767" s="21"/>
      <c r="Q767" s="21"/>
    </row>
    <row r="768" spans="1:17" s="3" customFormat="1" x14ac:dyDescent="0.25">
      <c r="A768" s="21"/>
      <c r="C768" s="21"/>
      <c r="D768" s="22"/>
      <c r="F768" s="43"/>
      <c r="H768" s="43"/>
      <c r="O768" s="256"/>
      <c r="P768" s="21"/>
      <c r="Q768" s="21"/>
    </row>
    <row r="769" spans="1:17" s="3" customFormat="1" x14ac:dyDescent="0.25">
      <c r="A769" s="21"/>
      <c r="C769" s="21"/>
      <c r="D769" s="22"/>
      <c r="F769" s="43"/>
      <c r="H769" s="43"/>
      <c r="O769" s="256"/>
      <c r="P769" s="21"/>
      <c r="Q769" s="21"/>
    </row>
    <row r="770" spans="1:17" s="3" customFormat="1" x14ac:dyDescent="0.25">
      <c r="A770" s="21"/>
      <c r="C770" s="21"/>
      <c r="D770" s="22"/>
      <c r="F770" s="43"/>
      <c r="H770" s="43"/>
      <c r="O770" s="256"/>
      <c r="P770" s="21"/>
      <c r="Q770" s="21"/>
    </row>
    <row r="771" spans="1:17" s="3" customFormat="1" x14ac:dyDescent="0.25">
      <c r="A771" s="21"/>
      <c r="C771" s="21"/>
      <c r="D771" s="22"/>
      <c r="F771" s="43"/>
      <c r="H771" s="43"/>
      <c r="O771" s="256"/>
      <c r="P771" s="21"/>
      <c r="Q771" s="21"/>
    </row>
    <row r="772" spans="1:17" s="3" customFormat="1" x14ac:dyDescent="0.25">
      <c r="A772" s="21"/>
      <c r="C772" s="21"/>
      <c r="D772" s="22"/>
      <c r="F772" s="43"/>
      <c r="H772" s="43"/>
      <c r="O772" s="256"/>
      <c r="P772" s="21"/>
      <c r="Q772" s="21"/>
    </row>
    <row r="773" spans="1:17" s="3" customFormat="1" x14ac:dyDescent="0.25">
      <c r="A773" s="21"/>
      <c r="C773" s="21"/>
      <c r="D773" s="22"/>
      <c r="F773" s="43"/>
      <c r="H773" s="43"/>
      <c r="O773" s="256"/>
      <c r="P773" s="21"/>
      <c r="Q773" s="21"/>
    </row>
    <row r="774" spans="1:17" s="3" customFormat="1" x14ac:dyDescent="0.25">
      <c r="A774" s="21"/>
      <c r="C774" s="21"/>
      <c r="D774" s="22"/>
      <c r="F774" s="43"/>
      <c r="H774" s="43"/>
      <c r="O774" s="256"/>
      <c r="P774" s="21"/>
      <c r="Q774" s="21"/>
    </row>
    <row r="775" spans="1:17" s="3" customFormat="1" x14ac:dyDescent="0.25">
      <c r="A775" s="21"/>
      <c r="C775" s="21"/>
      <c r="D775" s="22"/>
      <c r="F775" s="43"/>
      <c r="H775" s="43"/>
      <c r="O775" s="256"/>
      <c r="P775" s="21"/>
      <c r="Q775" s="21"/>
    </row>
    <row r="776" spans="1:17" s="3" customFormat="1" x14ac:dyDescent="0.25">
      <c r="A776" s="21"/>
      <c r="C776" s="21"/>
      <c r="D776" s="22"/>
      <c r="F776" s="43"/>
      <c r="H776" s="43"/>
      <c r="O776" s="256"/>
      <c r="P776" s="21"/>
      <c r="Q776" s="21"/>
    </row>
    <row r="777" spans="1:17" s="3" customFormat="1" x14ac:dyDescent="0.25">
      <c r="A777" s="21"/>
      <c r="C777" s="21"/>
      <c r="D777" s="22"/>
      <c r="F777" s="43"/>
      <c r="H777" s="43"/>
      <c r="O777" s="256"/>
      <c r="P777" s="21"/>
      <c r="Q777" s="21"/>
    </row>
    <row r="778" spans="1:17" s="3" customFormat="1" x14ac:dyDescent="0.25">
      <c r="A778" s="21"/>
      <c r="C778" s="21"/>
      <c r="D778" s="22"/>
      <c r="F778" s="43"/>
      <c r="H778" s="43"/>
      <c r="O778" s="256"/>
      <c r="P778" s="21"/>
      <c r="Q778" s="21"/>
    </row>
    <row r="779" spans="1:17" s="3" customFormat="1" x14ac:dyDescent="0.25">
      <c r="A779" s="21"/>
      <c r="C779" s="21"/>
      <c r="D779" s="22"/>
      <c r="F779" s="43"/>
      <c r="H779" s="43"/>
      <c r="O779" s="256"/>
      <c r="P779" s="21"/>
      <c r="Q779" s="21"/>
    </row>
    <row r="780" spans="1:17" s="3" customFormat="1" x14ac:dyDescent="0.25">
      <c r="A780" s="21"/>
      <c r="C780" s="21"/>
      <c r="D780" s="22"/>
      <c r="F780" s="43"/>
      <c r="H780" s="43"/>
      <c r="O780" s="256"/>
      <c r="P780" s="21"/>
      <c r="Q780" s="21"/>
    </row>
    <row r="781" spans="1:17" s="3" customFormat="1" x14ac:dyDescent="0.25">
      <c r="A781" s="21"/>
      <c r="C781" s="21"/>
      <c r="D781" s="22"/>
      <c r="F781" s="43"/>
      <c r="H781" s="43"/>
      <c r="O781" s="256"/>
      <c r="P781" s="21"/>
      <c r="Q781" s="21"/>
    </row>
    <row r="782" spans="1:17" s="3" customFormat="1" x14ac:dyDescent="0.25">
      <c r="A782" s="21"/>
      <c r="C782" s="21"/>
      <c r="D782" s="22"/>
      <c r="F782" s="43"/>
      <c r="H782" s="43"/>
      <c r="O782" s="256"/>
      <c r="P782" s="21"/>
      <c r="Q782" s="21"/>
    </row>
    <row r="783" spans="1:17" s="3" customFormat="1" x14ac:dyDescent="0.25">
      <c r="A783" s="21"/>
      <c r="C783" s="21"/>
      <c r="D783" s="22"/>
      <c r="F783" s="43"/>
      <c r="H783" s="43"/>
      <c r="O783" s="256"/>
      <c r="P783" s="21"/>
      <c r="Q783" s="21"/>
    </row>
    <row r="784" spans="1:17" s="3" customFormat="1" x14ac:dyDescent="0.25">
      <c r="A784" s="21"/>
      <c r="C784" s="21"/>
      <c r="D784" s="22"/>
      <c r="F784" s="43"/>
      <c r="H784" s="43"/>
      <c r="O784" s="256"/>
      <c r="P784" s="21"/>
      <c r="Q784" s="21"/>
    </row>
    <row r="785" spans="1:17" s="3" customFormat="1" x14ac:dyDescent="0.25">
      <c r="A785" s="21"/>
      <c r="C785" s="21"/>
      <c r="D785" s="22"/>
      <c r="F785" s="43"/>
      <c r="H785" s="43"/>
      <c r="O785" s="256"/>
      <c r="P785" s="21"/>
      <c r="Q785" s="21"/>
    </row>
    <row r="786" spans="1:17" s="3" customFormat="1" x14ac:dyDescent="0.25">
      <c r="A786" s="21"/>
      <c r="C786" s="21"/>
      <c r="D786" s="22"/>
      <c r="F786" s="43"/>
      <c r="H786" s="43"/>
      <c r="O786" s="256"/>
      <c r="P786" s="21"/>
      <c r="Q786" s="21"/>
    </row>
    <row r="787" spans="1:17" s="3" customFormat="1" x14ac:dyDescent="0.25">
      <c r="A787" s="21"/>
      <c r="C787" s="21"/>
      <c r="D787" s="22"/>
      <c r="F787" s="43"/>
      <c r="H787" s="43"/>
      <c r="O787" s="256"/>
      <c r="P787" s="21"/>
      <c r="Q787" s="21"/>
    </row>
    <row r="788" spans="1:17" s="3" customFormat="1" x14ac:dyDescent="0.25">
      <c r="A788" s="21"/>
      <c r="C788" s="21"/>
      <c r="D788" s="22"/>
      <c r="F788" s="43"/>
      <c r="H788" s="43"/>
      <c r="O788" s="256"/>
      <c r="P788" s="21"/>
      <c r="Q788" s="21"/>
    </row>
    <row r="789" spans="1:17" s="3" customFormat="1" x14ac:dyDescent="0.25">
      <c r="A789" s="21"/>
      <c r="C789" s="21"/>
      <c r="D789" s="22"/>
      <c r="F789" s="43"/>
      <c r="H789" s="43"/>
      <c r="O789" s="256"/>
      <c r="P789" s="21"/>
      <c r="Q789" s="21"/>
    </row>
    <row r="790" spans="1:17" s="3" customFormat="1" x14ac:dyDescent="0.25">
      <c r="A790" s="21"/>
      <c r="C790" s="21"/>
      <c r="D790" s="22"/>
      <c r="F790" s="43"/>
      <c r="H790" s="43"/>
      <c r="O790" s="256"/>
      <c r="P790" s="21"/>
      <c r="Q790" s="21"/>
    </row>
    <row r="791" spans="1:17" s="3" customFormat="1" x14ac:dyDescent="0.25">
      <c r="A791" s="21"/>
      <c r="C791" s="21"/>
      <c r="D791" s="22"/>
      <c r="F791" s="43"/>
      <c r="H791" s="43"/>
      <c r="O791" s="256"/>
      <c r="P791" s="21"/>
      <c r="Q791" s="21"/>
    </row>
    <row r="792" spans="1:17" s="3" customFormat="1" x14ac:dyDescent="0.25">
      <c r="A792" s="21"/>
      <c r="C792" s="21"/>
      <c r="D792" s="22"/>
      <c r="F792" s="43"/>
      <c r="H792" s="43"/>
      <c r="O792" s="256"/>
      <c r="P792" s="21"/>
      <c r="Q792" s="21"/>
    </row>
    <row r="793" spans="1:17" s="3" customFormat="1" x14ac:dyDescent="0.25">
      <c r="A793" s="21"/>
      <c r="C793" s="21"/>
      <c r="D793" s="22"/>
      <c r="F793" s="43"/>
      <c r="H793" s="43"/>
      <c r="O793" s="256"/>
      <c r="P793" s="21"/>
      <c r="Q793" s="21"/>
    </row>
    <row r="794" spans="1:17" s="3" customFormat="1" x14ac:dyDescent="0.25">
      <c r="A794" s="21"/>
      <c r="C794" s="21"/>
      <c r="D794" s="22"/>
      <c r="F794" s="43"/>
      <c r="H794" s="43"/>
      <c r="O794" s="256"/>
      <c r="P794" s="21"/>
      <c r="Q794" s="21"/>
    </row>
    <row r="795" spans="1:17" s="3" customFormat="1" x14ac:dyDescent="0.25">
      <c r="A795" s="21"/>
      <c r="C795" s="21"/>
      <c r="D795" s="22"/>
      <c r="F795" s="43"/>
      <c r="H795" s="43"/>
      <c r="O795" s="256"/>
      <c r="P795" s="21"/>
      <c r="Q795" s="21"/>
    </row>
    <row r="796" spans="1:17" s="3" customFormat="1" x14ac:dyDescent="0.25">
      <c r="A796" s="21"/>
      <c r="C796" s="21"/>
      <c r="D796" s="22"/>
      <c r="F796" s="43"/>
      <c r="H796" s="43"/>
      <c r="O796" s="256"/>
      <c r="P796" s="21"/>
      <c r="Q796" s="21"/>
    </row>
    <row r="797" spans="1:17" s="3" customFormat="1" x14ac:dyDescent="0.25">
      <c r="A797" s="21"/>
      <c r="C797" s="21"/>
      <c r="D797" s="22"/>
      <c r="F797" s="43"/>
      <c r="H797" s="43"/>
      <c r="O797" s="256"/>
      <c r="P797" s="21"/>
      <c r="Q797" s="21"/>
    </row>
    <row r="798" spans="1:17" s="3" customFormat="1" x14ac:dyDescent="0.25">
      <c r="A798" s="21"/>
      <c r="C798" s="21"/>
      <c r="D798" s="22"/>
      <c r="F798" s="43"/>
      <c r="H798" s="43"/>
      <c r="O798" s="256"/>
      <c r="P798" s="21"/>
      <c r="Q798" s="21"/>
    </row>
    <row r="799" spans="1:17" s="3" customFormat="1" x14ac:dyDescent="0.25">
      <c r="A799" s="21"/>
      <c r="C799" s="21"/>
      <c r="D799" s="22"/>
      <c r="F799" s="43"/>
      <c r="H799" s="43"/>
      <c r="O799" s="256"/>
      <c r="P799" s="21"/>
      <c r="Q799" s="21"/>
    </row>
    <row r="800" spans="1:17" s="3" customFormat="1" x14ac:dyDescent="0.25">
      <c r="A800" s="21"/>
      <c r="C800" s="21"/>
      <c r="D800" s="22"/>
      <c r="F800" s="43"/>
      <c r="H800" s="43"/>
      <c r="O800" s="256"/>
      <c r="P800" s="21"/>
      <c r="Q800" s="21"/>
    </row>
    <row r="801" spans="1:17" s="3" customFormat="1" x14ac:dyDescent="0.25">
      <c r="A801" s="21"/>
      <c r="C801" s="21"/>
      <c r="D801" s="22"/>
      <c r="F801" s="43"/>
      <c r="H801" s="43"/>
      <c r="O801" s="256"/>
      <c r="P801" s="21"/>
      <c r="Q801" s="21"/>
    </row>
    <row r="802" spans="1:17" s="3" customFormat="1" x14ac:dyDescent="0.25">
      <c r="A802" s="21"/>
      <c r="C802" s="21"/>
      <c r="D802" s="22"/>
      <c r="F802" s="43"/>
      <c r="H802" s="43"/>
      <c r="O802" s="256"/>
      <c r="P802" s="21"/>
      <c r="Q802" s="21"/>
    </row>
    <row r="803" spans="1:17" s="3" customFormat="1" x14ac:dyDescent="0.25">
      <c r="A803" s="21"/>
      <c r="C803" s="21"/>
      <c r="D803" s="22"/>
      <c r="F803" s="43"/>
      <c r="H803" s="43"/>
      <c r="O803" s="256"/>
      <c r="P803" s="21"/>
      <c r="Q803" s="21"/>
    </row>
    <row r="804" spans="1:17" s="3" customFormat="1" x14ac:dyDescent="0.25">
      <c r="A804" s="21"/>
      <c r="C804" s="21"/>
      <c r="D804" s="22"/>
      <c r="F804" s="43"/>
      <c r="H804" s="43"/>
      <c r="O804" s="256"/>
      <c r="P804" s="21"/>
      <c r="Q804" s="21"/>
    </row>
    <row r="805" spans="1:17" s="3" customFormat="1" x14ac:dyDescent="0.25">
      <c r="A805" s="21"/>
      <c r="C805" s="21"/>
      <c r="D805" s="22"/>
      <c r="F805" s="43"/>
      <c r="H805" s="43"/>
      <c r="O805" s="256"/>
      <c r="P805" s="21"/>
      <c r="Q805" s="21"/>
    </row>
    <row r="806" spans="1:17" s="3" customFormat="1" x14ac:dyDescent="0.25">
      <c r="A806" s="21"/>
      <c r="C806" s="21"/>
      <c r="D806" s="22"/>
      <c r="F806" s="43"/>
      <c r="H806" s="43"/>
      <c r="O806" s="256"/>
      <c r="P806" s="21"/>
      <c r="Q806" s="21"/>
    </row>
    <row r="807" spans="1:17" s="3" customFormat="1" x14ac:dyDescent="0.25">
      <c r="A807" s="21"/>
      <c r="C807" s="21"/>
      <c r="D807" s="22"/>
      <c r="F807" s="43"/>
      <c r="H807" s="43"/>
      <c r="O807" s="256"/>
      <c r="P807" s="21"/>
      <c r="Q807" s="21"/>
    </row>
    <row r="808" spans="1:17" s="3" customFormat="1" x14ac:dyDescent="0.25">
      <c r="A808" s="21"/>
      <c r="C808" s="21"/>
      <c r="D808" s="22"/>
      <c r="F808" s="43"/>
      <c r="H808" s="43"/>
      <c r="O808" s="256"/>
      <c r="P808" s="21"/>
      <c r="Q808" s="21"/>
    </row>
    <row r="809" spans="1:17" s="3" customFormat="1" x14ac:dyDescent="0.25">
      <c r="A809" s="21"/>
      <c r="C809" s="21"/>
      <c r="D809" s="22"/>
      <c r="F809" s="43"/>
      <c r="H809" s="43"/>
      <c r="O809" s="256"/>
      <c r="P809" s="21"/>
      <c r="Q809" s="21"/>
    </row>
    <row r="810" spans="1:17" s="3" customFormat="1" x14ac:dyDescent="0.25">
      <c r="A810" s="21"/>
      <c r="C810" s="21"/>
      <c r="D810" s="22"/>
      <c r="F810" s="43"/>
      <c r="H810" s="43"/>
      <c r="O810" s="256"/>
      <c r="P810" s="21"/>
      <c r="Q810" s="21"/>
    </row>
    <row r="811" spans="1:17" s="3" customFormat="1" x14ac:dyDescent="0.25">
      <c r="A811" s="21"/>
      <c r="C811" s="21"/>
      <c r="D811" s="22"/>
      <c r="F811" s="43"/>
      <c r="H811" s="43"/>
      <c r="O811" s="256"/>
      <c r="P811" s="21"/>
      <c r="Q811" s="21"/>
    </row>
    <row r="812" spans="1:17" s="3" customFormat="1" x14ac:dyDescent="0.25">
      <c r="A812" s="21"/>
      <c r="C812" s="21"/>
      <c r="D812" s="22"/>
      <c r="F812" s="43"/>
      <c r="H812" s="43"/>
      <c r="O812" s="256"/>
      <c r="P812" s="21"/>
      <c r="Q812" s="21"/>
    </row>
    <row r="813" spans="1:17" s="3" customFormat="1" x14ac:dyDescent="0.25">
      <c r="A813" s="21"/>
      <c r="C813" s="21"/>
      <c r="D813" s="22"/>
      <c r="F813" s="43"/>
      <c r="H813" s="43"/>
      <c r="O813" s="256"/>
      <c r="P813" s="21"/>
      <c r="Q813" s="21"/>
    </row>
    <row r="814" spans="1:17" s="3" customFormat="1" x14ac:dyDescent="0.25">
      <c r="A814" s="21"/>
      <c r="C814" s="21"/>
      <c r="D814" s="22"/>
      <c r="F814" s="43"/>
      <c r="H814" s="43"/>
      <c r="O814" s="256"/>
      <c r="P814" s="21"/>
      <c r="Q814" s="21"/>
    </row>
    <row r="815" spans="1:17" s="3" customFormat="1" x14ac:dyDescent="0.25">
      <c r="A815" s="21"/>
      <c r="C815" s="21"/>
      <c r="D815" s="22"/>
      <c r="F815" s="43"/>
      <c r="H815" s="43"/>
      <c r="O815" s="256"/>
      <c r="P815" s="21"/>
      <c r="Q815" s="21"/>
    </row>
    <row r="816" spans="1:17" s="3" customFormat="1" x14ac:dyDescent="0.25">
      <c r="A816" s="21"/>
      <c r="C816" s="21"/>
      <c r="D816" s="22"/>
      <c r="F816" s="43"/>
      <c r="H816" s="43"/>
      <c r="O816" s="256"/>
      <c r="P816" s="21"/>
      <c r="Q816" s="21"/>
    </row>
    <row r="817" spans="1:17" s="3" customFormat="1" x14ac:dyDescent="0.25">
      <c r="A817" s="21"/>
      <c r="C817" s="21"/>
      <c r="D817" s="22"/>
      <c r="F817" s="43"/>
      <c r="H817" s="43"/>
      <c r="O817" s="256"/>
      <c r="P817" s="21"/>
      <c r="Q817" s="21"/>
    </row>
    <row r="818" spans="1:17" s="3" customFormat="1" x14ac:dyDescent="0.25">
      <c r="A818" s="21"/>
      <c r="C818" s="21"/>
      <c r="D818" s="22"/>
      <c r="F818" s="43"/>
      <c r="H818" s="43"/>
      <c r="O818" s="256"/>
      <c r="P818" s="21"/>
      <c r="Q818" s="21"/>
    </row>
    <row r="819" spans="1:17" s="3" customFormat="1" x14ac:dyDescent="0.25">
      <c r="A819" s="21"/>
      <c r="C819" s="21"/>
      <c r="D819" s="22"/>
      <c r="F819" s="43"/>
      <c r="H819" s="43"/>
      <c r="O819" s="256"/>
      <c r="P819" s="21"/>
      <c r="Q819" s="21"/>
    </row>
    <row r="820" spans="1:17" s="3" customFormat="1" x14ac:dyDescent="0.25">
      <c r="A820" s="21"/>
      <c r="C820" s="21"/>
      <c r="D820" s="22"/>
      <c r="F820" s="43"/>
      <c r="H820" s="43"/>
      <c r="O820" s="256"/>
      <c r="P820" s="21"/>
      <c r="Q820" s="21"/>
    </row>
    <row r="821" spans="1:17" s="3" customFormat="1" x14ac:dyDescent="0.25">
      <c r="A821" s="21"/>
      <c r="C821" s="21"/>
      <c r="D821" s="22"/>
      <c r="F821" s="43"/>
      <c r="H821" s="43"/>
      <c r="O821" s="256"/>
      <c r="P821" s="21"/>
      <c r="Q821" s="21"/>
    </row>
    <row r="822" spans="1:17" s="3" customFormat="1" x14ac:dyDescent="0.25">
      <c r="A822" s="21"/>
      <c r="C822" s="21"/>
      <c r="D822" s="22"/>
      <c r="F822" s="43"/>
      <c r="H822" s="43"/>
      <c r="O822" s="256"/>
      <c r="P822" s="21"/>
      <c r="Q822" s="21"/>
    </row>
    <row r="823" spans="1:17" s="3" customFormat="1" x14ac:dyDescent="0.25">
      <c r="A823" s="21"/>
      <c r="C823" s="21"/>
      <c r="D823" s="22"/>
      <c r="F823" s="43"/>
      <c r="H823" s="43"/>
      <c r="O823" s="256"/>
      <c r="P823" s="21"/>
      <c r="Q823" s="21"/>
    </row>
    <row r="824" spans="1:17" s="3" customFormat="1" x14ac:dyDescent="0.25">
      <c r="A824" s="21"/>
      <c r="C824" s="21"/>
      <c r="D824" s="22"/>
      <c r="F824" s="43"/>
      <c r="H824" s="43"/>
      <c r="O824" s="256"/>
      <c r="P824" s="21"/>
      <c r="Q824" s="21"/>
    </row>
    <row r="825" spans="1:17" s="3" customFormat="1" x14ac:dyDescent="0.25">
      <c r="A825" s="21"/>
      <c r="C825" s="21"/>
      <c r="D825" s="22"/>
      <c r="F825" s="43"/>
      <c r="H825" s="43"/>
      <c r="O825" s="256"/>
      <c r="P825" s="21"/>
      <c r="Q825" s="21"/>
    </row>
    <row r="826" spans="1:17" s="3" customFormat="1" x14ac:dyDescent="0.25">
      <c r="A826" s="21"/>
      <c r="C826" s="21"/>
      <c r="D826" s="22"/>
      <c r="F826" s="43"/>
      <c r="H826" s="43"/>
      <c r="O826" s="256"/>
      <c r="P826" s="21"/>
      <c r="Q826" s="21"/>
    </row>
    <row r="827" spans="1:17" s="3" customFormat="1" x14ac:dyDescent="0.25">
      <c r="A827" s="21"/>
      <c r="C827" s="21"/>
      <c r="D827" s="22"/>
      <c r="F827" s="43"/>
      <c r="H827" s="43"/>
      <c r="O827" s="256"/>
      <c r="P827" s="21"/>
      <c r="Q827" s="21"/>
    </row>
    <row r="828" spans="1:17" s="3" customFormat="1" x14ac:dyDescent="0.25">
      <c r="A828" s="21"/>
      <c r="C828" s="21"/>
      <c r="D828" s="22"/>
      <c r="F828" s="43"/>
      <c r="H828" s="43"/>
      <c r="O828" s="256"/>
      <c r="P828" s="21"/>
      <c r="Q828" s="21"/>
    </row>
    <row r="829" spans="1:17" s="3" customFormat="1" x14ac:dyDescent="0.25">
      <c r="A829" s="21"/>
      <c r="C829" s="21"/>
      <c r="D829" s="22"/>
      <c r="F829" s="43"/>
      <c r="H829" s="43"/>
      <c r="O829" s="256"/>
      <c r="P829" s="21"/>
      <c r="Q829" s="21"/>
    </row>
    <row r="830" spans="1:17" s="3" customFormat="1" x14ac:dyDescent="0.25">
      <c r="A830" s="21"/>
      <c r="C830" s="21"/>
      <c r="D830" s="22"/>
      <c r="F830" s="43"/>
      <c r="H830" s="43"/>
      <c r="O830" s="256"/>
      <c r="P830" s="21"/>
      <c r="Q830" s="21"/>
    </row>
    <row r="831" spans="1:17" s="3" customFormat="1" x14ac:dyDescent="0.25">
      <c r="A831" s="21"/>
      <c r="C831" s="21"/>
      <c r="D831" s="22"/>
      <c r="F831" s="43"/>
      <c r="H831" s="43"/>
      <c r="O831" s="256"/>
      <c r="P831" s="21"/>
      <c r="Q831" s="21"/>
    </row>
    <row r="832" spans="1:17" s="3" customFormat="1" x14ac:dyDescent="0.25">
      <c r="A832" s="21"/>
      <c r="C832" s="21"/>
      <c r="D832" s="22"/>
      <c r="F832" s="43"/>
      <c r="H832" s="43"/>
      <c r="O832" s="256"/>
      <c r="P832" s="21"/>
      <c r="Q832" s="21"/>
    </row>
    <row r="833" spans="1:17" s="3" customFormat="1" x14ac:dyDescent="0.25">
      <c r="A833" s="21"/>
      <c r="C833" s="21"/>
      <c r="D833" s="22"/>
      <c r="F833" s="43"/>
      <c r="H833" s="43"/>
      <c r="O833" s="256"/>
      <c r="P833" s="21"/>
      <c r="Q833" s="21"/>
    </row>
    <row r="834" spans="1:17" s="3" customFormat="1" x14ac:dyDescent="0.25">
      <c r="A834" s="21"/>
      <c r="C834" s="21"/>
      <c r="D834" s="22"/>
      <c r="F834" s="43"/>
      <c r="H834" s="43"/>
      <c r="O834" s="256"/>
      <c r="P834" s="21"/>
      <c r="Q834" s="21"/>
    </row>
    <row r="835" spans="1:17" s="3" customFormat="1" x14ac:dyDescent="0.25">
      <c r="A835" s="21"/>
      <c r="C835" s="21"/>
      <c r="D835" s="22"/>
      <c r="F835" s="43"/>
      <c r="H835" s="43"/>
      <c r="O835" s="256"/>
      <c r="P835" s="21"/>
      <c r="Q835" s="21"/>
    </row>
    <row r="836" spans="1:17" s="3" customFormat="1" x14ac:dyDescent="0.25">
      <c r="A836" s="21"/>
      <c r="C836" s="21"/>
      <c r="D836" s="22"/>
      <c r="F836" s="43"/>
      <c r="H836" s="43"/>
      <c r="O836" s="256"/>
      <c r="P836" s="21"/>
      <c r="Q836" s="21"/>
    </row>
    <row r="837" spans="1:17" s="3" customFormat="1" x14ac:dyDescent="0.25">
      <c r="A837" s="21"/>
      <c r="C837" s="21"/>
      <c r="D837" s="22"/>
      <c r="F837" s="43"/>
      <c r="H837" s="43"/>
      <c r="O837" s="256"/>
      <c r="P837" s="21"/>
      <c r="Q837" s="21"/>
    </row>
    <row r="838" spans="1:17" s="3" customFormat="1" x14ac:dyDescent="0.25">
      <c r="A838" s="21"/>
      <c r="C838" s="21"/>
      <c r="D838" s="22"/>
      <c r="F838" s="43"/>
      <c r="H838" s="43"/>
      <c r="O838" s="256"/>
      <c r="P838" s="21"/>
      <c r="Q838" s="21"/>
    </row>
    <row r="839" spans="1:17" s="3" customFormat="1" x14ac:dyDescent="0.25">
      <c r="A839" s="21"/>
      <c r="C839" s="21"/>
      <c r="D839" s="22"/>
      <c r="F839" s="43"/>
      <c r="H839" s="43"/>
      <c r="O839" s="256"/>
      <c r="P839" s="21"/>
      <c r="Q839" s="21"/>
    </row>
    <row r="840" spans="1:17" s="3" customFormat="1" x14ac:dyDescent="0.25">
      <c r="A840" s="21"/>
      <c r="C840" s="21"/>
      <c r="D840" s="22"/>
      <c r="F840" s="43"/>
      <c r="H840" s="43"/>
      <c r="O840" s="256"/>
      <c r="P840" s="21"/>
      <c r="Q840" s="21"/>
    </row>
    <row r="841" spans="1:17" s="3" customFormat="1" x14ac:dyDescent="0.25">
      <c r="A841" s="21"/>
      <c r="C841" s="21"/>
      <c r="D841" s="22"/>
      <c r="F841" s="43"/>
      <c r="H841" s="43"/>
      <c r="O841" s="256"/>
      <c r="P841" s="21"/>
      <c r="Q841" s="21"/>
    </row>
    <row r="842" spans="1:17" s="3" customFormat="1" x14ac:dyDescent="0.25">
      <c r="A842" s="21"/>
      <c r="C842" s="21"/>
      <c r="D842" s="22"/>
      <c r="F842" s="43"/>
      <c r="H842" s="43"/>
      <c r="O842" s="256"/>
      <c r="P842" s="21"/>
      <c r="Q842" s="21"/>
    </row>
    <row r="843" spans="1:17" s="3" customFormat="1" x14ac:dyDescent="0.25">
      <c r="A843" s="21"/>
      <c r="C843" s="21"/>
      <c r="D843" s="22"/>
      <c r="F843" s="43"/>
      <c r="H843" s="43"/>
      <c r="O843" s="256"/>
      <c r="P843" s="21"/>
      <c r="Q843" s="21"/>
    </row>
    <row r="844" spans="1:17" s="3" customFormat="1" x14ac:dyDescent="0.25">
      <c r="A844" s="21"/>
      <c r="C844" s="21"/>
      <c r="D844" s="22"/>
      <c r="F844" s="43"/>
      <c r="H844" s="43"/>
      <c r="O844" s="256"/>
      <c r="P844" s="21"/>
      <c r="Q844" s="21"/>
    </row>
    <row r="845" spans="1:17" s="3" customFormat="1" x14ac:dyDescent="0.25">
      <c r="A845" s="21"/>
      <c r="C845" s="21"/>
      <c r="D845" s="22"/>
      <c r="F845" s="43"/>
      <c r="H845" s="43"/>
      <c r="O845" s="256"/>
      <c r="P845" s="21"/>
      <c r="Q845" s="21"/>
    </row>
    <row r="846" spans="1:17" s="3" customFormat="1" x14ac:dyDescent="0.25">
      <c r="A846" s="21"/>
      <c r="C846" s="21"/>
      <c r="D846" s="22"/>
      <c r="F846" s="43"/>
      <c r="H846" s="43"/>
      <c r="O846" s="256"/>
      <c r="P846" s="21"/>
      <c r="Q846" s="21"/>
    </row>
    <row r="847" spans="1:17" s="3" customFormat="1" x14ac:dyDescent="0.25">
      <c r="A847" s="21"/>
      <c r="C847" s="21"/>
      <c r="D847" s="22"/>
      <c r="F847" s="43"/>
      <c r="H847" s="43"/>
      <c r="O847" s="256"/>
      <c r="P847" s="21"/>
      <c r="Q847" s="21"/>
    </row>
    <row r="848" spans="1:17" s="3" customFormat="1" x14ac:dyDescent="0.25">
      <c r="A848" s="21"/>
      <c r="C848" s="21"/>
      <c r="D848" s="22"/>
      <c r="F848" s="43"/>
      <c r="H848" s="43"/>
      <c r="O848" s="256"/>
      <c r="P848" s="21"/>
      <c r="Q848" s="21"/>
    </row>
    <row r="849" spans="1:17" s="3" customFormat="1" x14ac:dyDescent="0.25">
      <c r="A849" s="21"/>
      <c r="C849" s="21"/>
      <c r="D849" s="22"/>
      <c r="F849" s="43"/>
      <c r="H849" s="43"/>
      <c r="O849" s="256"/>
      <c r="P849" s="21"/>
      <c r="Q849" s="21"/>
    </row>
    <row r="850" spans="1:17" s="3" customFormat="1" x14ac:dyDescent="0.25">
      <c r="A850" s="21"/>
      <c r="C850" s="21"/>
      <c r="D850" s="22"/>
      <c r="F850" s="43"/>
      <c r="H850" s="43"/>
      <c r="O850" s="256"/>
      <c r="P850" s="21"/>
      <c r="Q850" s="21"/>
    </row>
    <row r="851" spans="1:17" s="3" customFormat="1" x14ac:dyDescent="0.25">
      <c r="A851" s="21"/>
      <c r="C851" s="21"/>
      <c r="D851" s="22"/>
      <c r="F851" s="43"/>
      <c r="H851" s="43"/>
      <c r="O851" s="256"/>
      <c r="P851" s="21"/>
      <c r="Q851" s="21"/>
    </row>
    <row r="852" spans="1:17" s="3" customFormat="1" x14ac:dyDescent="0.25">
      <c r="A852" s="21"/>
      <c r="C852" s="21"/>
      <c r="D852" s="22"/>
      <c r="F852" s="43"/>
      <c r="H852" s="43"/>
      <c r="O852" s="256"/>
      <c r="P852" s="21"/>
      <c r="Q852" s="21"/>
    </row>
    <row r="853" spans="1:17" s="3" customFormat="1" x14ac:dyDescent="0.25">
      <c r="A853" s="21"/>
      <c r="C853" s="21"/>
      <c r="D853" s="22"/>
      <c r="F853" s="43"/>
      <c r="H853" s="43"/>
      <c r="O853" s="256"/>
      <c r="P853" s="21"/>
      <c r="Q853" s="21"/>
    </row>
    <row r="854" spans="1:17" s="3" customFormat="1" x14ac:dyDescent="0.25">
      <c r="A854" s="21"/>
      <c r="C854" s="21"/>
      <c r="D854" s="22"/>
      <c r="F854" s="43"/>
      <c r="H854" s="43"/>
      <c r="O854" s="256"/>
      <c r="P854" s="21"/>
      <c r="Q854" s="21"/>
    </row>
    <row r="855" spans="1:17" s="3" customFormat="1" x14ac:dyDescent="0.25">
      <c r="A855" s="21"/>
      <c r="C855" s="21"/>
      <c r="D855" s="22"/>
      <c r="F855" s="43"/>
      <c r="H855" s="43"/>
      <c r="O855" s="256"/>
      <c r="P855" s="21"/>
      <c r="Q855" s="21"/>
    </row>
    <row r="856" spans="1:17" s="3" customFormat="1" x14ac:dyDescent="0.25">
      <c r="A856" s="21"/>
      <c r="C856" s="21"/>
      <c r="D856" s="22"/>
      <c r="F856" s="43"/>
      <c r="H856" s="43"/>
      <c r="O856" s="256"/>
      <c r="P856" s="21"/>
      <c r="Q856" s="21"/>
    </row>
    <row r="857" spans="1:17" s="3" customFormat="1" x14ac:dyDescent="0.25">
      <c r="A857" s="21"/>
      <c r="C857" s="21"/>
      <c r="D857" s="22"/>
      <c r="F857" s="43"/>
      <c r="H857" s="43"/>
      <c r="O857" s="256"/>
      <c r="P857" s="21"/>
      <c r="Q857" s="21"/>
    </row>
    <row r="858" spans="1:17" s="3" customFormat="1" x14ac:dyDescent="0.25">
      <c r="A858" s="21"/>
      <c r="C858" s="21"/>
      <c r="D858" s="22"/>
      <c r="F858" s="43"/>
      <c r="H858" s="43"/>
      <c r="O858" s="256"/>
      <c r="P858" s="21"/>
      <c r="Q858" s="21"/>
    </row>
    <row r="859" spans="1:17" s="3" customFormat="1" x14ac:dyDescent="0.25">
      <c r="A859" s="21"/>
      <c r="C859" s="21"/>
      <c r="D859" s="22"/>
      <c r="F859" s="43"/>
      <c r="H859" s="43"/>
      <c r="O859" s="256"/>
      <c r="P859" s="21"/>
      <c r="Q859" s="21"/>
    </row>
    <row r="860" spans="1:17" s="3" customFormat="1" x14ac:dyDescent="0.25">
      <c r="A860" s="21"/>
      <c r="C860" s="21"/>
      <c r="D860" s="22"/>
      <c r="F860" s="43"/>
      <c r="H860" s="43"/>
      <c r="O860" s="256"/>
      <c r="P860" s="21"/>
      <c r="Q860" s="21"/>
    </row>
    <row r="861" spans="1:17" s="3" customFormat="1" x14ac:dyDescent="0.25">
      <c r="A861" s="21"/>
      <c r="C861" s="21"/>
      <c r="D861" s="22"/>
      <c r="F861" s="43"/>
      <c r="H861" s="43"/>
      <c r="O861" s="256"/>
      <c r="P861" s="21"/>
      <c r="Q861" s="21"/>
    </row>
    <row r="862" spans="1:17" s="3" customFormat="1" x14ac:dyDescent="0.25">
      <c r="A862" s="21"/>
      <c r="C862" s="21"/>
      <c r="D862" s="22"/>
      <c r="F862" s="43"/>
      <c r="H862" s="43"/>
      <c r="O862" s="256"/>
      <c r="P862" s="21"/>
      <c r="Q862" s="21"/>
    </row>
    <row r="863" spans="1:17" s="3" customFormat="1" x14ac:dyDescent="0.25">
      <c r="A863" s="21"/>
      <c r="C863" s="21"/>
      <c r="D863" s="22"/>
      <c r="F863" s="43"/>
      <c r="H863" s="43"/>
      <c r="O863" s="256"/>
      <c r="P863" s="21"/>
      <c r="Q863" s="21"/>
    </row>
    <row r="864" spans="1:17" s="3" customFormat="1" x14ac:dyDescent="0.25">
      <c r="A864" s="21"/>
      <c r="C864" s="21"/>
      <c r="D864" s="22"/>
      <c r="F864" s="43"/>
      <c r="H864" s="43"/>
      <c r="O864" s="256"/>
      <c r="P864" s="21"/>
      <c r="Q864" s="21"/>
    </row>
    <row r="865" spans="1:17" s="3" customFormat="1" x14ac:dyDescent="0.25">
      <c r="A865" s="21"/>
      <c r="C865" s="21"/>
      <c r="D865" s="22"/>
      <c r="F865" s="43"/>
      <c r="H865" s="43"/>
      <c r="O865" s="256"/>
      <c r="P865" s="21"/>
      <c r="Q865" s="21"/>
    </row>
    <row r="866" spans="1:17" s="3" customFormat="1" x14ac:dyDescent="0.25">
      <c r="A866" s="21"/>
      <c r="C866" s="21"/>
      <c r="D866" s="22"/>
      <c r="F866" s="43"/>
      <c r="H866" s="43"/>
      <c r="O866" s="256"/>
      <c r="P866" s="21"/>
      <c r="Q866" s="21"/>
    </row>
    <row r="867" spans="1:17" s="3" customFormat="1" x14ac:dyDescent="0.25">
      <c r="A867" s="21"/>
      <c r="C867" s="21"/>
      <c r="D867" s="22"/>
      <c r="F867" s="43"/>
      <c r="H867" s="43"/>
      <c r="O867" s="256"/>
      <c r="P867" s="21"/>
      <c r="Q867" s="21"/>
    </row>
    <row r="868" spans="1:17" s="3" customFormat="1" x14ac:dyDescent="0.25">
      <c r="A868" s="21"/>
      <c r="C868" s="21"/>
      <c r="D868" s="22"/>
      <c r="F868" s="43"/>
      <c r="H868" s="43"/>
      <c r="O868" s="256"/>
      <c r="P868" s="21"/>
      <c r="Q868" s="21"/>
    </row>
    <row r="869" spans="1:17" s="3" customFormat="1" x14ac:dyDescent="0.25">
      <c r="A869" s="21"/>
      <c r="C869" s="21"/>
      <c r="D869" s="22"/>
      <c r="F869" s="43"/>
      <c r="H869" s="43"/>
      <c r="O869" s="256"/>
      <c r="P869" s="21"/>
      <c r="Q869" s="21"/>
    </row>
    <row r="870" spans="1:17" s="3" customFormat="1" x14ac:dyDescent="0.25">
      <c r="A870" s="21"/>
      <c r="C870" s="21"/>
      <c r="D870" s="22"/>
      <c r="F870" s="43"/>
      <c r="H870" s="43"/>
      <c r="O870" s="256"/>
      <c r="P870" s="21"/>
      <c r="Q870" s="21"/>
    </row>
    <row r="871" spans="1:17" s="3" customFormat="1" x14ac:dyDescent="0.25">
      <c r="A871" s="21"/>
      <c r="C871" s="21"/>
      <c r="D871" s="22"/>
      <c r="F871" s="43"/>
      <c r="H871" s="43"/>
      <c r="O871" s="256"/>
      <c r="P871" s="21"/>
      <c r="Q871" s="21"/>
    </row>
    <row r="872" spans="1:17" s="3" customFormat="1" x14ac:dyDescent="0.25">
      <c r="A872" s="21"/>
      <c r="C872" s="21"/>
      <c r="D872" s="22"/>
      <c r="F872" s="43"/>
      <c r="H872" s="43"/>
      <c r="O872" s="256"/>
      <c r="P872" s="21"/>
      <c r="Q872" s="21"/>
    </row>
    <row r="873" spans="1:17" s="3" customFormat="1" x14ac:dyDescent="0.25">
      <c r="A873" s="21"/>
      <c r="C873" s="21"/>
      <c r="D873" s="22"/>
      <c r="F873" s="43"/>
      <c r="H873" s="43"/>
      <c r="O873" s="256"/>
      <c r="P873" s="21"/>
      <c r="Q873" s="21"/>
    </row>
    <row r="874" spans="1:17" s="3" customFormat="1" x14ac:dyDescent="0.25">
      <c r="A874" s="21"/>
      <c r="C874" s="21"/>
      <c r="D874" s="22"/>
      <c r="F874" s="43"/>
      <c r="H874" s="43"/>
      <c r="O874" s="256"/>
      <c r="P874" s="21"/>
      <c r="Q874" s="21"/>
    </row>
    <row r="875" spans="1:17" s="3" customFormat="1" x14ac:dyDescent="0.25">
      <c r="A875" s="21"/>
      <c r="C875" s="21"/>
      <c r="D875" s="22"/>
      <c r="F875" s="43"/>
      <c r="H875" s="43"/>
      <c r="O875" s="256"/>
      <c r="P875" s="21"/>
      <c r="Q875" s="21"/>
    </row>
    <row r="876" spans="1:17" s="3" customFormat="1" x14ac:dyDescent="0.25">
      <c r="A876" s="21"/>
      <c r="C876" s="21"/>
      <c r="D876" s="22"/>
      <c r="F876" s="43"/>
      <c r="H876" s="43"/>
      <c r="O876" s="256"/>
      <c r="P876" s="21"/>
      <c r="Q876" s="21"/>
    </row>
    <row r="877" spans="1:17" s="3" customFormat="1" x14ac:dyDescent="0.25">
      <c r="A877" s="21"/>
      <c r="C877" s="21"/>
      <c r="D877" s="22"/>
      <c r="F877" s="43"/>
      <c r="H877" s="43"/>
      <c r="O877" s="256"/>
      <c r="P877" s="21"/>
      <c r="Q877" s="21"/>
    </row>
    <row r="878" spans="1:17" s="3" customFormat="1" x14ac:dyDescent="0.25">
      <c r="A878" s="21"/>
      <c r="C878" s="21"/>
      <c r="D878" s="22"/>
      <c r="F878" s="43"/>
      <c r="H878" s="43"/>
      <c r="O878" s="256"/>
      <c r="P878" s="21"/>
      <c r="Q878" s="21"/>
    </row>
    <row r="879" spans="1:17" s="3" customFormat="1" x14ac:dyDescent="0.25">
      <c r="A879" s="21"/>
      <c r="C879" s="21"/>
      <c r="D879" s="22"/>
      <c r="F879" s="43"/>
      <c r="H879" s="43"/>
      <c r="O879" s="256"/>
      <c r="P879" s="21"/>
      <c r="Q879" s="21"/>
    </row>
    <row r="880" spans="1:17" s="3" customFormat="1" x14ac:dyDescent="0.25">
      <c r="A880" s="21"/>
      <c r="C880" s="21"/>
      <c r="D880" s="22"/>
      <c r="F880" s="43"/>
      <c r="H880" s="43"/>
      <c r="O880" s="256"/>
      <c r="P880" s="21"/>
      <c r="Q880" s="21"/>
    </row>
    <row r="881" spans="1:17" s="3" customFormat="1" x14ac:dyDescent="0.25">
      <c r="A881" s="21"/>
      <c r="C881" s="21"/>
      <c r="D881" s="22"/>
      <c r="F881" s="43"/>
      <c r="H881" s="43"/>
      <c r="O881" s="256"/>
      <c r="P881" s="21"/>
      <c r="Q881" s="21"/>
    </row>
    <row r="882" spans="1:17" s="3" customFormat="1" x14ac:dyDescent="0.25">
      <c r="A882" s="21"/>
      <c r="C882" s="21"/>
      <c r="D882" s="22"/>
      <c r="F882" s="43"/>
      <c r="H882" s="43"/>
      <c r="O882" s="256"/>
      <c r="P882" s="21"/>
      <c r="Q882" s="21"/>
    </row>
    <row r="883" spans="1:17" s="3" customFormat="1" x14ac:dyDescent="0.25">
      <c r="A883" s="21"/>
      <c r="C883" s="21"/>
      <c r="D883" s="22"/>
      <c r="F883" s="43"/>
      <c r="H883" s="43"/>
      <c r="O883" s="256"/>
      <c r="P883" s="21"/>
      <c r="Q883" s="21"/>
    </row>
    <row r="884" spans="1:17" s="3" customFormat="1" x14ac:dyDescent="0.25">
      <c r="A884" s="21"/>
      <c r="C884" s="21"/>
      <c r="D884" s="22"/>
      <c r="F884" s="43"/>
      <c r="H884" s="43"/>
      <c r="O884" s="256"/>
      <c r="P884" s="21"/>
      <c r="Q884" s="21"/>
    </row>
    <row r="885" spans="1:17" s="3" customFormat="1" x14ac:dyDescent="0.25">
      <c r="A885" s="21"/>
      <c r="C885" s="21"/>
      <c r="D885" s="22"/>
      <c r="F885" s="43"/>
      <c r="H885" s="43"/>
      <c r="O885" s="256"/>
      <c r="P885" s="21"/>
      <c r="Q885" s="21"/>
    </row>
    <row r="886" spans="1:17" s="3" customFormat="1" x14ac:dyDescent="0.25">
      <c r="A886" s="21"/>
      <c r="C886" s="21"/>
      <c r="D886" s="22"/>
      <c r="F886" s="43"/>
      <c r="H886" s="43"/>
      <c r="O886" s="256"/>
      <c r="P886" s="21"/>
      <c r="Q886" s="21"/>
    </row>
    <row r="887" spans="1:17" s="3" customFormat="1" x14ac:dyDescent="0.25">
      <c r="A887" s="21"/>
      <c r="C887" s="21"/>
      <c r="D887" s="22"/>
      <c r="F887" s="43"/>
      <c r="H887" s="43"/>
      <c r="O887" s="256"/>
      <c r="P887" s="21"/>
      <c r="Q887" s="21"/>
    </row>
    <row r="888" spans="1:17" s="3" customFormat="1" x14ac:dyDescent="0.25">
      <c r="A888" s="21"/>
      <c r="C888" s="21"/>
      <c r="D888" s="22"/>
      <c r="F888" s="43"/>
      <c r="H888" s="43"/>
      <c r="O888" s="256"/>
      <c r="P888" s="21"/>
      <c r="Q888" s="21"/>
    </row>
    <row r="889" spans="1:17" s="3" customFormat="1" x14ac:dyDescent="0.25">
      <c r="A889" s="21"/>
      <c r="C889" s="21"/>
      <c r="D889" s="22"/>
      <c r="F889" s="43"/>
      <c r="H889" s="43"/>
      <c r="O889" s="256"/>
      <c r="P889" s="21"/>
      <c r="Q889" s="21"/>
    </row>
    <row r="890" spans="1:17" s="3" customFormat="1" x14ac:dyDescent="0.25">
      <c r="A890" s="21"/>
      <c r="C890" s="21"/>
      <c r="D890" s="22"/>
      <c r="F890" s="43"/>
      <c r="H890" s="43"/>
      <c r="O890" s="256"/>
      <c r="P890" s="21"/>
      <c r="Q890" s="21"/>
    </row>
    <row r="891" spans="1:17" s="3" customFormat="1" x14ac:dyDescent="0.25">
      <c r="A891" s="21"/>
      <c r="C891" s="21"/>
      <c r="D891" s="22"/>
      <c r="F891" s="43"/>
      <c r="H891" s="43"/>
      <c r="O891" s="256"/>
      <c r="P891" s="21"/>
      <c r="Q891" s="21"/>
    </row>
    <row r="892" spans="1:17" s="3" customFormat="1" x14ac:dyDescent="0.25">
      <c r="A892" s="21"/>
      <c r="C892" s="21"/>
      <c r="D892" s="22"/>
      <c r="F892" s="43"/>
      <c r="H892" s="43"/>
      <c r="O892" s="256"/>
      <c r="P892" s="21"/>
      <c r="Q892" s="21"/>
    </row>
    <row r="893" spans="1:17" s="3" customFormat="1" x14ac:dyDescent="0.25">
      <c r="A893" s="21"/>
      <c r="C893" s="21"/>
      <c r="D893" s="22"/>
      <c r="F893" s="43"/>
      <c r="H893" s="43"/>
      <c r="O893" s="256"/>
      <c r="P893" s="21"/>
      <c r="Q893" s="21"/>
    </row>
    <row r="894" spans="1:17" s="3" customFormat="1" x14ac:dyDescent="0.25">
      <c r="A894" s="21"/>
      <c r="C894" s="21"/>
      <c r="D894" s="22"/>
      <c r="F894" s="43"/>
      <c r="H894" s="43"/>
      <c r="O894" s="256"/>
      <c r="P894" s="21"/>
      <c r="Q894" s="21"/>
    </row>
    <row r="895" spans="1:17" s="3" customFormat="1" x14ac:dyDescent="0.25">
      <c r="A895" s="21"/>
      <c r="C895" s="21"/>
      <c r="D895" s="22"/>
      <c r="F895" s="43"/>
      <c r="H895" s="43"/>
      <c r="O895" s="256"/>
      <c r="P895" s="21"/>
      <c r="Q895" s="21"/>
    </row>
    <row r="896" spans="1:17" s="3" customFormat="1" x14ac:dyDescent="0.25">
      <c r="A896" s="21"/>
      <c r="C896" s="21"/>
      <c r="D896" s="22"/>
      <c r="F896" s="43"/>
      <c r="H896" s="43"/>
      <c r="O896" s="256"/>
      <c r="P896" s="21"/>
      <c r="Q896" s="21"/>
    </row>
    <row r="897" spans="1:17" s="3" customFormat="1" x14ac:dyDescent="0.25">
      <c r="A897" s="21"/>
      <c r="C897" s="21"/>
      <c r="D897" s="22"/>
      <c r="F897" s="43"/>
      <c r="H897" s="43"/>
      <c r="O897" s="256"/>
      <c r="P897" s="21"/>
      <c r="Q897" s="21"/>
    </row>
    <row r="898" spans="1:17" s="3" customFormat="1" x14ac:dyDescent="0.25">
      <c r="A898" s="21"/>
      <c r="C898" s="21"/>
      <c r="D898" s="22"/>
      <c r="F898" s="43"/>
      <c r="H898" s="43"/>
      <c r="O898" s="256"/>
      <c r="P898" s="21"/>
      <c r="Q898" s="21"/>
    </row>
    <row r="899" spans="1:17" s="3" customFormat="1" x14ac:dyDescent="0.25">
      <c r="A899" s="21"/>
      <c r="C899" s="21"/>
      <c r="D899" s="22"/>
      <c r="F899" s="43"/>
      <c r="H899" s="43"/>
      <c r="O899" s="256"/>
      <c r="P899" s="21"/>
      <c r="Q899" s="21"/>
    </row>
    <row r="900" spans="1:17" s="3" customFormat="1" x14ac:dyDescent="0.25">
      <c r="A900" s="21"/>
      <c r="C900" s="21"/>
      <c r="D900" s="22"/>
      <c r="F900" s="43"/>
      <c r="H900" s="43"/>
      <c r="O900" s="256"/>
      <c r="P900" s="21"/>
      <c r="Q900" s="21"/>
    </row>
    <row r="901" spans="1:17" s="3" customFormat="1" x14ac:dyDescent="0.25">
      <c r="A901" s="21"/>
      <c r="C901" s="21"/>
      <c r="D901" s="22"/>
      <c r="F901" s="43"/>
      <c r="H901" s="43"/>
      <c r="O901" s="256"/>
      <c r="P901" s="21"/>
      <c r="Q901" s="21"/>
    </row>
    <row r="902" spans="1:17" s="3" customFormat="1" x14ac:dyDescent="0.25">
      <c r="A902" s="21"/>
      <c r="C902" s="21"/>
      <c r="D902" s="22"/>
      <c r="F902" s="43"/>
      <c r="H902" s="43"/>
      <c r="O902" s="256"/>
      <c r="P902" s="21"/>
      <c r="Q902" s="21"/>
    </row>
    <row r="903" spans="1:17" s="3" customFormat="1" x14ac:dyDescent="0.25">
      <c r="A903" s="21"/>
      <c r="C903" s="21"/>
      <c r="D903" s="22"/>
      <c r="F903" s="43"/>
      <c r="H903" s="43"/>
      <c r="O903" s="256"/>
      <c r="P903" s="21"/>
      <c r="Q903" s="21"/>
    </row>
    <row r="904" spans="1:17" s="3" customFormat="1" x14ac:dyDescent="0.25">
      <c r="A904" s="21"/>
      <c r="C904" s="21"/>
      <c r="D904" s="22"/>
      <c r="F904" s="43"/>
      <c r="H904" s="43"/>
      <c r="O904" s="256"/>
      <c r="P904" s="21"/>
      <c r="Q904" s="21"/>
    </row>
    <row r="905" spans="1:17" s="3" customFormat="1" x14ac:dyDescent="0.25">
      <c r="A905" s="21"/>
      <c r="C905" s="21"/>
      <c r="D905" s="22"/>
      <c r="F905" s="43"/>
      <c r="H905" s="43"/>
      <c r="O905" s="256"/>
      <c r="P905" s="21"/>
      <c r="Q905" s="21"/>
    </row>
    <row r="906" spans="1:17" s="3" customFormat="1" x14ac:dyDescent="0.25">
      <c r="A906" s="21"/>
      <c r="C906" s="21"/>
      <c r="D906" s="22"/>
      <c r="F906" s="43"/>
      <c r="H906" s="43"/>
      <c r="O906" s="256"/>
      <c r="P906" s="21"/>
      <c r="Q906" s="21"/>
    </row>
    <row r="907" spans="1:17" s="3" customFormat="1" x14ac:dyDescent="0.25">
      <c r="A907" s="21"/>
      <c r="C907" s="21"/>
      <c r="D907" s="22"/>
      <c r="F907" s="43"/>
      <c r="H907" s="43"/>
      <c r="O907" s="256"/>
      <c r="P907" s="21"/>
      <c r="Q907" s="21"/>
    </row>
    <row r="908" spans="1:17" s="3" customFormat="1" x14ac:dyDescent="0.25">
      <c r="A908" s="21"/>
      <c r="C908" s="21"/>
      <c r="D908" s="22"/>
      <c r="F908" s="43"/>
      <c r="H908" s="43"/>
      <c r="O908" s="256"/>
      <c r="P908" s="21"/>
      <c r="Q908" s="21"/>
    </row>
    <row r="909" spans="1:17" s="3" customFormat="1" x14ac:dyDescent="0.25">
      <c r="A909" s="21"/>
      <c r="C909" s="21"/>
      <c r="D909" s="22"/>
      <c r="F909" s="43"/>
      <c r="H909" s="43"/>
      <c r="O909" s="256"/>
      <c r="P909" s="21"/>
      <c r="Q909" s="21"/>
    </row>
    <row r="910" spans="1:17" s="3" customFormat="1" x14ac:dyDescent="0.25">
      <c r="A910" s="21"/>
      <c r="C910" s="21"/>
      <c r="D910" s="22"/>
      <c r="F910" s="43"/>
      <c r="H910" s="43"/>
      <c r="O910" s="256"/>
      <c r="P910" s="21"/>
      <c r="Q910" s="21"/>
    </row>
    <row r="911" spans="1:17" s="3" customFormat="1" x14ac:dyDescent="0.25">
      <c r="A911" s="21"/>
      <c r="C911" s="21"/>
      <c r="D911" s="22"/>
      <c r="F911" s="43"/>
      <c r="H911" s="43"/>
      <c r="O911" s="256"/>
      <c r="P911" s="21"/>
      <c r="Q911" s="21"/>
    </row>
    <row r="912" spans="1:17" s="3" customFormat="1" x14ac:dyDescent="0.25">
      <c r="A912" s="21"/>
      <c r="C912" s="21"/>
      <c r="D912" s="22"/>
      <c r="F912" s="43"/>
      <c r="H912" s="43"/>
      <c r="O912" s="256"/>
      <c r="P912" s="21"/>
      <c r="Q912" s="21"/>
    </row>
    <row r="913" spans="1:17" s="3" customFormat="1" x14ac:dyDescent="0.25">
      <c r="A913" s="21"/>
      <c r="C913" s="21"/>
      <c r="D913" s="22"/>
      <c r="F913" s="43"/>
      <c r="H913" s="43"/>
      <c r="O913" s="256"/>
      <c r="P913" s="21"/>
      <c r="Q913" s="21"/>
    </row>
    <row r="914" spans="1:17" s="3" customFormat="1" x14ac:dyDescent="0.25">
      <c r="A914" s="21"/>
      <c r="C914" s="21"/>
      <c r="D914" s="22"/>
      <c r="F914" s="43"/>
      <c r="H914" s="43"/>
      <c r="O914" s="256"/>
      <c r="P914" s="21"/>
      <c r="Q914" s="21"/>
    </row>
    <row r="915" spans="1:17" s="3" customFormat="1" x14ac:dyDescent="0.25">
      <c r="A915" s="21"/>
      <c r="C915" s="21"/>
      <c r="D915" s="22"/>
      <c r="F915" s="43"/>
      <c r="H915" s="43"/>
      <c r="O915" s="256"/>
      <c r="P915" s="21"/>
      <c r="Q915" s="21"/>
    </row>
    <row r="916" spans="1:17" s="3" customFormat="1" x14ac:dyDescent="0.25">
      <c r="A916" s="21"/>
      <c r="C916" s="21"/>
      <c r="D916" s="22"/>
      <c r="F916" s="43"/>
      <c r="H916" s="43"/>
      <c r="O916" s="256"/>
      <c r="P916" s="21"/>
      <c r="Q916" s="21"/>
    </row>
    <row r="917" spans="1:17" s="3" customFormat="1" x14ac:dyDescent="0.25">
      <c r="A917" s="21"/>
      <c r="C917" s="21"/>
      <c r="D917" s="22"/>
      <c r="F917" s="43"/>
      <c r="H917" s="43"/>
      <c r="O917" s="256"/>
      <c r="P917" s="21"/>
      <c r="Q917" s="21"/>
    </row>
    <row r="918" spans="1:17" s="3" customFormat="1" x14ac:dyDescent="0.25">
      <c r="A918" s="21"/>
      <c r="C918" s="21"/>
      <c r="D918" s="22"/>
      <c r="F918" s="43"/>
      <c r="H918" s="43"/>
      <c r="O918" s="256"/>
      <c r="P918" s="21"/>
      <c r="Q918" s="21"/>
    </row>
    <row r="919" spans="1:17" s="3" customFormat="1" x14ac:dyDescent="0.25">
      <c r="A919" s="21"/>
      <c r="C919" s="21"/>
      <c r="D919" s="22"/>
      <c r="F919" s="43"/>
      <c r="H919" s="43"/>
      <c r="O919" s="256"/>
      <c r="P919" s="21"/>
      <c r="Q919" s="21"/>
    </row>
    <row r="920" spans="1:17" s="3" customFormat="1" x14ac:dyDescent="0.25">
      <c r="A920" s="21"/>
      <c r="C920" s="21"/>
      <c r="D920" s="22"/>
      <c r="F920" s="43"/>
      <c r="H920" s="43"/>
      <c r="O920" s="256"/>
      <c r="P920" s="21"/>
      <c r="Q920" s="21"/>
    </row>
    <row r="921" spans="1:17" s="3" customFormat="1" x14ac:dyDescent="0.25">
      <c r="A921" s="21"/>
      <c r="C921" s="21"/>
      <c r="D921" s="22"/>
      <c r="F921" s="43"/>
      <c r="H921" s="43"/>
      <c r="O921" s="256"/>
      <c r="P921" s="21"/>
      <c r="Q921" s="21"/>
    </row>
    <row r="922" spans="1:17" s="3" customFormat="1" x14ac:dyDescent="0.25">
      <c r="A922" s="21"/>
      <c r="C922" s="21"/>
      <c r="D922" s="22"/>
      <c r="F922" s="43"/>
      <c r="H922" s="43"/>
      <c r="O922" s="256"/>
      <c r="P922" s="21"/>
      <c r="Q922" s="21"/>
    </row>
    <row r="923" spans="1:17" s="3" customFormat="1" x14ac:dyDescent="0.25">
      <c r="A923" s="21"/>
      <c r="C923" s="21"/>
      <c r="D923" s="22"/>
      <c r="F923" s="43"/>
      <c r="H923" s="43"/>
      <c r="O923" s="256"/>
      <c r="P923" s="21"/>
      <c r="Q923" s="21"/>
    </row>
    <row r="924" spans="1:17" s="3" customFormat="1" x14ac:dyDescent="0.25">
      <c r="A924" s="21"/>
      <c r="C924" s="21"/>
      <c r="D924" s="22"/>
      <c r="F924" s="43"/>
      <c r="H924" s="43"/>
      <c r="O924" s="256"/>
      <c r="P924" s="21"/>
      <c r="Q924" s="21"/>
    </row>
    <row r="925" spans="1:17" s="3" customFormat="1" x14ac:dyDescent="0.25">
      <c r="A925" s="21"/>
      <c r="C925" s="21"/>
      <c r="D925" s="22"/>
      <c r="F925" s="43"/>
      <c r="H925" s="43"/>
      <c r="O925" s="256"/>
      <c r="P925" s="21"/>
      <c r="Q925" s="21"/>
    </row>
    <row r="926" spans="1:17" s="3" customFormat="1" x14ac:dyDescent="0.25">
      <c r="A926" s="21"/>
      <c r="C926" s="21"/>
      <c r="D926" s="22"/>
      <c r="F926" s="43"/>
      <c r="H926" s="43"/>
      <c r="O926" s="256"/>
      <c r="P926" s="21"/>
      <c r="Q926" s="21"/>
    </row>
    <row r="927" spans="1:17" s="3" customFormat="1" x14ac:dyDescent="0.25">
      <c r="A927" s="21"/>
      <c r="C927" s="21"/>
      <c r="D927" s="22"/>
      <c r="F927" s="43"/>
      <c r="H927" s="43"/>
      <c r="O927" s="256"/>
      <c r="P927" s="21"/>
      <c r="Q927" s="21"/>
    </row>
    <row r="928" spans="1:17" s="3" customFormat="1" x14ac:dyDescent="0.25">
      <c r="A928" s="21"/>
      <c r="C928" s="21"/>
      <c r="D928" s="22"/>
      <c r="F928" s="43"/>
      <c r="H928" s="43"/>
      <c r="O928" s="256"/>
      <c r="P928" s="21"/>
      <c r="Q928" s="21"/>
    </row>
    <row r="929" spans="1:17" s="3" customFormat="1" x14ac:dyDescent="0.25">
      <c r="A929" s="21"/>
      <c r="C929" s="21"/>
      <c r="D929" s="22"/>
      <c r="F929" s="43"/>
      <c r="H929" s="43"/>
      <c r="O929" s="256"/>
      <c r="P929" s="21"/>
      <c r="Q929" s="21"/>
    </row>
    <row r="930" spans="1:17" s="3" customFormat="1" x14ac:dyDescent="0.25">
      <c r="A930" s="21"/>
      <c r="C930" s="21"/>
      <c r="D930" s="22"/>
      <c r="F930" s="43"/>
      <c r="H930" s="43"/>
      <c r="O930" s="256"/>
      <c r="P930" s="21"/>
      <c r="Q930" s="21"/>
    </row>
    <row r="931" spans="1:17" s="3" customFormat="1" x14ac:dyDescent="0.25">
      <c r="A931" s="21"/>
      <c r="C931" s="21"/>
      <c r="D931" s="22"/>
      <c r="F931" s="43"/>
      <c r="H931" s="43"/>
      <c r="O931" s="256"/>
      <c r="P931" s="21"/>
      <c r="Q931" s="21"/>
    </row>
    <row r="932" spans="1:17" s="3" customFormat="1" x14ac:dyDescent="0.25">
      <c r="A932" s="21"/>
      <c r="C932" s="21"/>
      <c r="D932" s="22"/>
      <c r="F932" s="43"/>
      <c r="H932" s="43"/>
      <c r="O932" s="256"/>
      <c r="P932" s="21"/>
      <c r="Q932" s="21"/>
    </row>
    <row r="933" spans="1:17" s="3" customFormat="1" x14ac:dyDescent="0.25">
      <c r="A933" s="21"/>
      <c r="C933" s="21"/>
      <c r="D933" s="22"/>
      <c r="F933" s="43"/>
      <c r="H933" s="43"/>
      <c r="O933" s="256"/>
      <c r="P933" s="21"/>
      <c r="Q933" s="21"/>
    </row>
    <row r="934" spans="1:17" s="3" customFormat="1" x14ac:dyDescent="0.25">
      <c r="A934" s="21"/>
      <c r="C934" s="21"/>
      <c r="D934" s="22"/>
      <c r="F934" s="43"/>
      <c r="H934" s="43"/>
      <c r="O934" s="256"/>
      <c r="P934" s="21"/>
      <c r="Q934" s="21"/>
    </row>
    <row r="935" spans="1:17" s="3" customFormat="1" x14ac:dyDescent="0.25">
      <c r="A935" s="21"/>
      <c r="C935" s="21"/>
      <c r="D935" s="22"/>
      <c r="F935" s="43"/>
      <c r="H935" s="43"/>
      <c r="O935" s="256"/>
      <c r="P935" s="21"/>
      <c r="Q935" s="21"/>
    </row>
    <row r="936" spans="1:17" s="3" customFormat="1" x14ac:dyDescent="0.25">
      <c r="A936" s="21"/>
      <c r="C936" s="21"/>
      <c r="D936" s="22"/>
      <c r="F936" s="43"/>
      <c r="H936" s="43"/>
      <c r="O936" s="256"/>
      <c r="P936" s="21"/>
      <c r="Q936" s="21"/>
    </row>
    <row r="937" spans="1:17" s="3" customFormat="1" x14ac:dyDescent="0.25">
      <c r="A937" s="21"/>
      <c r="C937" s="21"/>
      <c r="D937" s="22"/>
      <c r="F937" s="43"/>
      <c r="H937" s="43"/>
      <c r="O937" s="256"/>
      <c r="P937" s="21"/>
      <c r="Q937" s="21"/>
    </row>
    <row r="938" spans="1:17" s="3" customFormat="1" x14ac:dyDescent="0.25">
      <c r="A938" s="21"/>
      <c r="C938" s="21"/>
      <c r="D938" s="22"/>
      <c r="F938" s="43"/>
      <c r="H938" s="43"/>
      <c r="O938" s="256"/>
      <c r="P938" s="21"/>
      <c r="Q938" s="21"/>
    </row>
    <row r="939" spans="1:17" s="3" customFormat="1" x14ac:dyDescent="0.25">
      <c r="A939" s="21"/>
      <c r="C939" s="21"/>
      <c r="D939" s="22"/>
      <c r="F939" s="43"/>
      <c r="H939" s="43"/>
      <c r="O939" s="256"/>
      <c r="P939" s="21"/>
      <c r="Q939" s="21"/>
    </row>
    <row r="940" spans="1:17" s="3" customFormat="1" x14ac:dyDescent="0.25">
      <c r="A940" s="21"/>
      <c r="C940" s="21"/>
      <c r="D940" s="22"/>
      <c r="F940" s="43"/>
      <c r="H940" s="43"/>
      <c r="O940" s="256"/>
      <c r="P940" s="21"/>
      <c r="Q940" s="21"/>
    </row>
    <row r="941" spans="1:17" s="3" customFormat="1" x14ac:dyDescent="0.25">
      <c r="A941" s="21"/>
      <c r="C941" s="21"/>
      <c r="D941" s="22"/>
      <c r="F941" s="43"/>
      <c r="H941" s="43"/>
      <c r="O941" s="256"/>
      <c r="P941" s="21"/>
      <c r="Q941" s="21"/>
    </row>
    <row r="942" spans="1:17" s="3" customFormat="1" x14ac:dyDescent="0.25">
      <c r="A942" s="21"/>
      <c r="C942" s="21"/>
      <c r="D942" s="22"/>
      <c r="F942" s="43"/>
      <c r="H942" s="43"/>
      <c r="O942" s="256"/>
      <c r="P942" s="21"/>
      <c r="Q942" s="21"/>
    </row>
    <row r="943" spans="1:17" s="3" customFormat="1" x14ac:dyDescent="0.25">
      <c r="A943" s="21"/>
      <c r="C943" s="21"/>
      <c r="D943" s="22"/>
      <c r="F943" s="43"/>
      <c r="H943" s="43"/>
      <c r="O943" s="256"/>
      <c r="P943" s="21"/>
      <c r="Q943" s="21"/>
    </row>
    <row r="944" spans="1:17" s="3" customFormat="1" x14ac:dyDescent="0.25">
      <c r="A944" s="21"/>
      <c r="C944" s="21"/>
      <c r="D944" s="22"/>
      <c r="F944" s="43"/>
      <c r="H944" s="43"/>
      <c r="O944" s="256"/>
      <c r="P944" s="21"/>
      <c r="Q944" s="21"/>
    </row>
    <row r="945" spans="1:17" s="3" customFormat="1" x14ac:dyDescent="0.25">
      <c r="A945" s="21"/>
      <c r="C945" s="21"/>
      <c r="D945" s="22"/>
      <c r="F945" s="43"/>
      <c r="H945" s="43"/>
      <c r="O945" s="256"/>
      <c r="P945" s="21"/>
      <c r="Q945" s="21"/>
    </row>
    <row r="946" spans="1:17" s="3" customFormat="1" x14ac:dyDescent="0.25">
      <c r="A946" s="21"/>
      <c r="C946" s="21"/>
      <c r="D946" s="22"/>
      <c r="F946" s="43"/>
      <c r="H946" s="43"/>
      <c r="O946" s="256"/>
      <c r="P946" s="21"/>
      <c r="Q946" s="21"/>
    </row>
    <row r="947" spans="1:17" s="3" customFormat="1" x14ac:dyDescent="0.25">
      <c r="A947" s="21"/>
      <c r="C947" s="21"/>
      <c r="D947" s="22"/>
      <c r="F947" s="43"/>
      <c r="H947" s="43"/>
      <c r="O947" s="256"/>
      <c r="P947" s="21"/>
      <c r="Q947" s="21"/>
    </row>
    <row r="948" spans="1:17" s="3" customFormat="1" x14ac:dyDescent="0.25">
      <c r="A948" s="21"/>
      <c r="C948" s="21"/>
      <c r="D948" s="22"/>
      <c r="F948" s="43"/>
      <c r="H948" s="43"/>
      <c r="O948" s="256"/>
      <c r="P948" s="21"/>
      <c r="Q948" s="21"/>
    </row>
    <row r="949" spans="1:17" s="3" customFormat="1" x14ac:dyDescent="0.25">
      <c r="A949" s="21"/>
      <c r="C949" s="21"/>
      <c r="D949" s="22"/>
      <c r="F949" s="43"/>
      <c r="H949" s="43"/>
      <c r="O949" s="256"/>
      <c r="P949" s="21"/>
      <c r="Q949" s="21"/>
    </row>
    <row r="950" spans="1:17" s="3" customFormat="1" x14ac:dyDescent="0.25">
      <c r="A950" s="21"/>
      <c r="C950" s="21"/>
      <c r="D950" s="22"/>
      <c r="F950" s="43"/>
      <c r="H950" s="43"/>
      <c r="O950" s="256"/>
      <c r="P950" s="21"/>
      <c r="Q950" s="21"/>
    </row>
    <row r="951" spans="1:17" s="3" customFormat="1" x14ac:dyDescent="0.25">
      <c r="A951" s="21"/>
      <c r="C951" s="21"/>
      <c r="D951" s="22"/>
      <c r="F951" s="43"/>
      <c r="H951" s="43"/>
      <c r="O951" s="256"/>
      <c r="P951" s="21"/>
      <c r="Q951" s="21"/>
    </row>
    <row r="952" spans="1:17" s="3" customFormat="1" x14ac:dyDescent="0.25">
      <c r="A952" s="21"/>
      <c r="C952" s="21"/>
      <c r="D952" s="22"/>
      <c r="F952" s="43"/>
      <c r="H952" s="43"/>
      <c r="O952" s="256"/>
      <c r="P952" s="21"/>
      <c r="Q952" s="21"/>
    </row>
    <row r="953" spans="1:17" s="3" customFormat="1" x14ac:dyDescent="0.25">
      <c r="A953" s="21"/>
      <c r="C953" s="21"/>
      <c r="D953" s="22"/>
      <c r="F953" s="43"/>
      <c r="H953" s="43"/>
      <c r="O953" s="256"/>
      <c r="P953" s="21"/>
      <c r="Q953" s="21"/>
    </row>
    <row r="954" spans="1:17" s="3" customFormat="1" x14ac:dyDescent="0.25">
      <c r="A954" s="21"/>
      <c r="C954" s="21"/>
      <c r="D954" s="22"/>
      <c r="F954" s="43"/>
      <c r="H954" s="43"/>
      <c r="O954" s="256"/>
      <c r="P954" s="21"/>
      <c r="Q954" s="21"/>
    </row>
    <row r="955" spans="1:17" s="3" customFormat="1" x14ac:dyDescent="0.25">
      <c r="A955" s="21"/>
      <c r="C955" s="21"/>
      <c r="D955" s="22"/>
      <c r="F955" s="43"/>
      <c r="H955" s="43"/>
      <c r="O955" s="256"/>
      <c r="P955" s="21"/>
      <c r="Q955" s="21"/>
    </row>
    <row r="956" spans="1:17" s="3" customFormat="1" x14ac:dyDescent="0.25">
      <c r="A956" s="21"/>
      <c r="C956" s="21"/>
      <c r="D956" s="22"/>
      <c r="F956" s="43"/>
      <c r="H956" s="43"/>
      <c r="O956" s="256"/>
      <c r="P956" s="21"/>
      <c r="Q956" s="21"/>
    </row>
    <row r="957" spans="1:17" s="3" customFormat="1" x14ac:dyDescent="0.25">
      <c r="A957" s="21"/>
      <c r="C957" s="21"/>
      <c r="D957" s="22"/>
      <c r="F957" s="43"/>
      <c r="H957" s="43"/>
      <c r="O957" s="256"/>
      <c r="P957" s="21"/>
      <c r="Q957" s="21"/>
    </row>
    <row r="958" spans="1:17" s="3" customFormat="1" x14ac:dyDescent="0.25">
      <c r="A958" s="21"/>
      <c r="C958" s="21"/>
      <c r="D958" s="22"/>
      <c r="F958" s="43"/>
      <c r="H958" s="43"/>
      <c r="O958" s="256"/>
      <c r="P958" s="21"/>
      <c r="Q958" s="21"/>
    </row>
    <row r="959" spans="1:17" s="3" customFormat="1" x14ac:dyDescent="0.25">
      <c r="A959" s="21"/>
      <c r="C959" s="21"/>
      <c r="D959" s="22"/>
      <c r="F959" s="43"/>
      <c r="H959" s="43"/>
      <c r="O959" s="256"/>
      <c r="P959" s="21"/>
      <c r="Q959" s="21"/>
    </row>
    <row r="960" spans="1:17" s="3" customFormat="1" x14ac:dyDescent="0.25">
      <c r="A960" s="21"/>
      <c r="C960" s="21"/>
      <c r="D960" s="22"/>
      <c r="F960" s="43"/>
      <c r="H960" s="43"/>
      <c r="O960" s="256"/>
      <c r="P960" s="21"/>
      <c r="Q960" s="21"/>
    </row>
    <row r="961" spans="1:17" s="3" customFormat="1" x14ac:dyDescent="0.25">
      <c r="A961" s="21"/>
      <c r="C961" s="21"/>
      <c r="D961" s="22"/>
      <c r="F961" s="43"/>
      <c r="H961" s="43"/>
      <c r="O961" s="256"/>
      <c r="P961" s="21"/>
      <c r="Q961" s="21"/>
    </row>
    <row r="962" spans="1:17" s="3" customFormat="1" x14ac:dyDescent="0.25">
      <c r="A962" s="21"/>
      <c r="C962" s="21"/>
      <c r="D962" s="22"/>
      <c r="F962" s="43"/>
      <c r="H962" s="43"/>
      <c r="O962" s="256"/>
      <c r="P962" s="21"/>
      <c r="Q962" s="21"/>
    </row>
    <row r="963" spans="1:17" s="3" customFormat="1" x14ac:dyDescent="0.25">
      <c r="A963" s="21"/>
      <c r="C963" s="21"/>
      <c r="D963" s="22"/>
      <c r="F963" s="43"/>
      <c r="H963" s="43"/>
      <c r="O963" s="256"/>
      <c r="P963" s="21"/>
      <c r="Q963" s="21"/>
    </row>
    <row r="964" spans="1:17" s="3" customFormat="1" x14ac:dyDescent="0.25">
      <c r="A964" s="21"/>
      <c r="C964" s="21"/>
      <c r="D964" s="22"/>
      <c r="F964" s="43"/>
      <c r="H964" s="43"/>
      <c r="O964" s="256"/>
      <c r="P964" s="21"/>
      <c r="Q964" s="21"/>
    </row>
    <row r="965" spans="1:17" s="3" customFormat="1" x14ac:dyDescent="0.25">
      <c r="A965" s="21"/>
      <c r="C965" s="21"/>
      <c r="D965" s="22"/>
      <c r="F965" s="43"/>
      <c r="H965" s="43"/>
      <c r="O965" s="256"/>
      <c r="P965" s="21"/>
      <c r="Q965" s="21"/>
    </row>
    <row r="966" spans="1:17" s="3" customFormat="1" x14ac:dyDescent="0.25">
      <c r="A966" s="21"/>
      <c r="C966" s="21"/>
      <c r="D966" s="22"/>
      <c r="F966" s="43"/>
      <c r="H966" s="43"/>
      <c r="O966" s="256"/>
      <c r="P966" s="21"/>
      <c r="Q966" s="21"/>
    </row>
    <row r="967" spans="1:17" s="3" customFormat="1" x14ac:dyDescent="0.25">
      <c r="A967" s="21"/>
      <c r="C967" s="21"/>
      <c r="D967" s="22"/>
      <c r="F967" s="43"/>
      <c r="H967" s="43"/>
      <c r="O967" s="256"/>
      <c r="P967" s="21"/>
      <c r="Q967" s="21"/>
    </row>
    <row r="968" spans="1:17" s="3" customFormat="1" x14ac:dyDescent="0.25">
      <c r="A968" s="21"/>
      <c r="C968" s="21"/>
      <c r="D968" s="22"/>
      <c r="F968" s="43"/>
      <c r="H968" s="43"/>
      <c r="O968" s="256"/>
      <c r="P968" s="21"/>
      <c r="Q968" s="21"/>
    </row>
    <row r="969" spans="1:17" s="3" customFormat="1" x14ac:dyDescent="0.25">
      <c r="A969" s="21"/>
      <c r="C969" s="21"/>
      <c r="D969" s="22"/>
      <c r="F969" s="43"/>
      <c r="H969" s="43"/>
      <c r="O969" s="256"/>
      <c r="P969" s="21"/>
      <c r="Q969" s="21"/>
    </row>
    <row r="970" spans="1:17" s="3" customFormat="1" x14ac:dyDescent="0.25">
      <c r="A970" s="21"/>
      <c r="C970" s="21"/>
      <c r="D970" s="22"/>
      <c r="F970" s="43"/>
      <c r="H970" s="43"/>
      <c r="O970" s="256"/>
      <c r="P970" s="21"/>
      <c r="Q970" s="21"/>
    </row>
    <row r="971" spans="1:17" s="3" customFormat="1" x14ac:dyDescent="0.25">
      <c r="A971" s="21"/>
      <c r="C971" s="21"/>
      <c r="D971" s="22"/>
      <c r="F971" s="43"/>
      <c r="H971" s="43"/>
      <c r="O971" s="256"/>
      <c r="P971" s="21"/>
      <c r="Q971" s="21"/>
    </row>
    <row r="972" spans="1:17" s="3" customFormat="1" x14ac:dyDescent="0.25">
      <c r="A972" s="21"/>
      <c r="C972" s="21"/>
      <c r="D972" s="22"/>
      <c r="F972" s="43"/>
      <c r="H972" s="43"/>
      <c r="O972" s="256"/>
      <c r="P972" s="21"/>
      <c r="Q972" s="21"/>
    </row>
    <row r="973" spans="1:17" s="3" customFormat="1" x14ac:dyDescent="0.25">
      <c r="A973" s="21"/>
      <c r="C973" s="21"/>
      <c r="D973" s="22"/>
      <c r="F973" s="43"/>
      <c r="H973" s="43"/>
      <c r="O973" s="256"/>
      <c r="P973" s="21"/>
      <c r="Q973" s="21"/>
    </row>
    <row r="974" spans="1:17" s="3" customFormat="1" x14ac:dyDescent="0.25">
      <c r="A974" s="21"/>
      <c r="C974" s="21"/>
      <c r="D974" s="22"/>
      <c r="F974" s="43"/>
      <c r="H974" s="43"/>
      <c r="O974" s="256"/>
      <c r="P974" s="21"/>
      <c r="Q974" s="21"/>
    </row>
    <row r="975" spans="1:17" s="3" customFormat="1" x14ac:dyDescent="0.25">
      <c r="A975" s="21"/>
      <c r="C975" s="21"/>
      <c r="D975" s="22"/>
      <c r="F975" s="43"/>
      <c r="H975" s="43"/>
      <c r="O975" s="256"/>
      <c r="P975" s="21"/>
      <c r="Q975" s="21"/>
    </row>
    <row r="976" spans="1:17" s="3" customFormat="1" x14ac:dyDescent="0.25">
      <c r="A976" s="21"/>
      <c r="C976" s="21"/>
      <c r="D976" s="22"/>
      <c r="F976" s="43"/>
      <c r="H976" s="43"/>
      <c r="O976" s="256"/>
      <c r="P976" s="21"/>
      <c r="Q976" s="21"/>
    </row>
    <row r="977" spans="1:17" s="3" customFormat="1" x14ac:dyDescent="0.25">
      <c r="A977" s="21"/>
      <c r="C977" s="21"/>
      <c r="D977" s="22"/>
      <c r="F977" s="43"/>
      <c r="H977" s="43"/>
      <c r="O977" s="256"/>
      <c r="P977" s="21"/>
      <c r="Q977" s="21"/>
    </row>
    <row r="978" spans="1:17" s="3" customFormat="1" x14ac:dyDescent="0.25">
      <c r="A978" s="21"/>
      <c r="C978" s="21"/>
      <c r="D978" s="22"/>
      <c r="F978" s="43"/>
      <c r="H978" s="43"/>
      <c r="O978" s="256"/>
      <c r="P978" s="21"/>
      <c r="Q978" s="21"/>
    </row>
    <row r="979" spans="1:17" s="3" customFormat="1" x14ac:dyDescent="0.25">
      <c r="A979" s="21"/>
      <c r="C979" s="21"/>
      <c r="D979" s="22"/>
      <c r="F979" s="43"/>
      <c r="H979" s="43"/>
      <c r="O979" s="256"/>
      <c r="P979" s="21"/>
      <c r="Q979" s="21"/>
    </row>
    <row r="980" spans="1:17" s="3" customFormat="1" x14ac:dyDescent="0.25">
      <c r="A980" s="21"/>
      <c r="C980" s="21"/>
      <c r="D980" s="22"/>
      <c r="F980" s="43"/>
      <c r="H980" s="43"/>
      <c r="O980" s="256"/>
      <c r="P980" s="21"/>
      <c r="Q980" s="21"/>
    </row>
    <row r="981" spans="1:17" s="3" customFormat="1" x14ac:dyDescent="0.25">
      <c r="A981" s="21"/>
      <c r="C981" s="21"/>
      <c r="D981" s="22"/>
      <c r="F981" s="43"/>
      <c r="H981" s="43"/>
      <c r="O981" s="256"/>
      <c r="P981" s="21"/>
      <c r="Q981" s="21"/>
    </row>
    <row r="982" spans="1:17" s="3" customFormat="1" x14ac:dyDescent="0.25">
      <c r="A982" s="21"/>
      <c r="C982" s="21"/>
      <c r="D982" s="22"/>
      <c r="F982" s="43"/>
      <c r="H982" s="43"/>
      <c r="O982" s="256"/>
      <c r="P982" s="21"/>
      <c r="Q982" s="21"/>
    </row>
    <row r="983" spans="1:17" s="3" customFormat="1" x14ac:dyDescent="0.25">
      <c r="A983" s="21"/>
      <c r="C983" s="21"/>
      <c r="D983" s="22"/>
      <c r="F983" s="43"/>
      <c r="H983" s="43"/>
      <c r="O983" s="256"/>
      <c r="P983" s="21"/>
      <c r="Q983" s="21"/>
    </row>
    <row r="984" spans="1:17" s="3" customFormat="1" x14ac:dyDescent="0.25">
      <c r="A984" s="21"/>
      <c r="C984" s="21"/>
      <c r="D984" s="22"/>
      <c r="F984" s="43"/>
      <c r="H984" s="43"/>
      <c r="O984" s="256"/>
      <c r="P984" s="21"/>
      <c r="Q984" s="21"/>
    </row>
    <row r="985" spans="1:17" s="3" customFormat="1" x14ac:dyDescent="0.25">
      <c r="A985" s="21"/>
      <c r="C985" s="21"/>
      <c r="D985" s="22"/>
      <c r="F985" s="43"/>
      <c r="H985" s="43"/>
      <c r="O985" s="256"/>
      <c r="P985" s="21"/>
      <c r="Q985" s="21"/>
    </row>
    <row r="986" spans="1:17" s="3" customFormat="1" x14ac:dyDescent="0.25">
      <c r="A986" s="21"/>
      <c r="C986" s="21"/>
      <c r="D986" s="22"/>
      <c r="F986" s="43"/>
      <c r="H986" s="43"/>
      <c r="O986" s="256"/>
      <c r="P986" s="21"/>
      <c r="Q986" s="21"/>
    </row>
    <row r="987" spans="1:17" s="3" customFormat="1" x14ac:dyDescent="0.25">
      <c r="A987" s="21"/>
      <c r="C987" s="21"/>
      <c r="D987" s="22"/>
      <c r="F987" s="43"/>
      <c r="H987" s="43"/>
      <c r="O987" s="256"/>
      <c r="P987" s="21"/>
      <c r="Q987" s="21"/>
    </row>
    <row r="988" spans="1:17" s="3" customFormat="1" x14ac:dyDescent="0.25">
      <c r="A988" s="21"/>
      <c r="C988" s="21"/>
      <c r="D988" s="22"/>
      <c r="F988" s="43"/>
      <c r="H988" s="43"/>
      <c r="O988" s="256"/>
      <c r="P988" s="21"/>
      <c r="Q988" s="21"/>
    </row>
    <row r="989" spans="1:17" s="3" customFormat="1" x14ac:dyDescent="0.25">
      <c r="A989" s="21"/>
      <c r="C989" s="21"/>
      <c r="D989" s="22"/>
      <c r="F989" s="43"/>
      <c r="H989" s="43"/>
      <c r="O989" s="256"/>
      <c r="P989" s="21"/>
      <c r="Q989" s="21"/>
    </row>
    <row r="990" spans="1:17" s="3" customFormat="1" x14ac:dyDescent="0.25">
      <c r="A990" s="21"/>
      <c r="C990" s="21"/>
      <c r="D990" s="22"/>
      <c r="F990" s="43"/>
      <c r="H990" s="43"/>
      <c r="O990" s="256"/>
      <c r="P990" s="21"/>
      <c r="Q990" s="21"/>
    </row>
    <row r="991" spans="1:17" s="3" customFormat="1" x14ac:dyDescent="0.25">
      <c r="A991" s="21"/>
      <c r="C991" s="21"/>
      <c r="D991" s="22"/>
      <c r="F991" s="43"/>
      <c r="H991" s="43"/>
      <c r="O991" s="256"/>
      <c r="P991" s="21"/>
      <c r="Q991" s="21"/>
    </row>
    <row r="992" spans="1:17" s="3" customFormat="1" x14ac:dyDescent="0.25">
      <c r="A992" s="21"/>
      <c r="C992" s="21"/>
      <c r="D992" s="22"/>
      <c r="F992" s="43"/>
      <c r="H992" s="43"/>
      <c r="O992" s="256"/>
      <c r="P992" s="21"/>
      <c r="Q992" s="21"/>
    </row>
    <row r="993" spans="1:17" s="3" customFormat="1" x14ac:dyDescent="0.25">
      <c r="A993" s="21"/>
      <c r="C993" s="21"/>
      <c r="D993" s="22"/>
      <c r="F993" s="43"/>
      <c r="H993" s="43"/>
      <c r="O993" s="256"/>
      <c r="P993" s="21"/>
      <c r="Q993" s="21"/>
    </row>
    <row r="994" spans="1:17" s="3" customFormat="1" x14ac:dyDescent="0.25">
      <c r="A994" s="21"/>
      <c r="C994" s="21"/>
      <c r="D994" s="22"/>
      <c r="F994" s="43"/>
      <c r="H994" s="43"/>
      <c r="O994" s="256"/>
      <c r="P994" s="21"/>
      <c r="Q994" s="21"/>
    </row>
    <row r="995" spans="1:17" s="3" customFormat="1" x14ac:dyDescent="0.25">
      <c r="A995" s="21"/>
      <c r="C995" s="21"/>
      <c r="D995" s="22"/>
      <c r="F995" s="43"/>
      <c r="H995" s="43"/>
      <c r="O995" s="256"/>
      <c r="P995" s="21"/>
      <c r="Q995" s="21"/>
    </row>
    <row r="996" spans="1:17" s="3" customFormat="1" x14ac:dyDescent="0.25">
      <c r="A996" s="21"/>
      <c r="C996" s="21"/>
      <c r="D996" s="22"/>
      <c r="F996" s="43"/>
      <c r="H996" s="43"/>
      <c r="O996" s="256"/>
      <c r="P996" s="21"/>
      <c r="Q996" s="21"/>
    </row>
    <row r="997" spans="1:17" s="3" customFormat="1" x14ac:dyDescent="0.25">
      <c r="A997" s="21"/>
      <c r="C997" s="21"/>
      <c r="D997" s="22"/>
      <c r="F997" s="43"/>
      <c r="H997" s="43"/>
      <c r="O997" s="256"/>
      <c r="P997" s="21"/>
      <c r="Q997" s="21"/>
    </row>
    <row r="998" spans="1:17" s="3" customFormat="1" x14ac:dyDescent="0.25">
      <c r="A998" s="21"/>
      <c r="C998" s="21"/>
      <c r="D998" s="22"/>
      <c r="F998" s="43"/>
      <c r="H998" s="43"/>
      <c r="O998" s="256"/>
      <c r="P998" s="21"/>
      <c r="Q998" s="21"/>
    </row>
    <row r="999" spans="1:17" s="3" customFormat="1" x14ac:dyDescent="0.25">
      <c r="A999" s="21"/>
      <c r="C999" s="21"/>
      <c r="D999" s="22"/>
      <c r="F999" s="43"/>
      <c r="H999" s="43"/>
      <c r="O999" s="256"/>
      <c r="P999" s="21"/>
      <c r="Q999" s="21"/>
    </row>
    <row r="1000" spans="1:17" s="3" customFormat="1" x14ac:dyDescent="0.25">
      <c r="A1000" s="21"/>
      <c r="C1000" s="21"/>
      <c r="D1000" s="22"/>
      <c r="F1000" s="43"/>
      <c r="H1000" s="43"/>
      <c r="O1000" s="256"/>
      <c r="P1000" s="21"/>
      <c r="Q1000" s="21"/>
    </row>
    <row r="1001" spans="1:17" s="3" customFormat="1" x14ac:dyDescent="0.25">
      <c r="A1001" s="21"/>
      <c r="C1001" s="21"/>
      <c r="D1001" s="22"/>
      <c r="F1001" s="43"/>
      <c r="H1001" s="43"/>
      <c r="O1001" s="256"/>
      <c r="P1001" s="21"/>
      <c r="Q1001" s="21"/>
    </row>
    <row r="1002" spans="1:17" s="3" customFormat="1" x14ac:dyDescent="0.25">
      <c r="A1002" s="21"/>
      <c r="C1002" s="21"/>
      <c r="D1002" s="22"/>
      <c r="F1002" s="43"/>
      <c r="H1002" s="43"/>
      <c r="O1002" s="256"/>
      <c r="P1002" s="21"/>
      <c r="Q1002" s="21"/>
    </row>
    <row r="1003" spans="1:17" s="3" customFormat="1" x14ac:dyDescent="0.25">
      <c r="A1003" s="21"/>
      <c r="C1003" s="21"/>
      <c r="D1003" s="22"/>
      <c r="F1003" s="43"/>
      <c r="H1003" s="43"/>
      <c r="O1003" s="256"/>
      <c r="P1003" s="21"/>
      <c r="Q1003" s="21"/>
    </row>
    <row r="1004" spans="1:17" s="3" customFormat="1" x14ac:dyDescent="0.25">
      <c r="A1004" s="21"/>
      <c r="C1004" s="21"/>
      <c r="D1004" s="22"/>
      <c r="F1004" s="43"/>
      <c r="H1004" s="43"/>
      <c r="O1004" s="256"/>
      <c r="P1004" s="21"/>
      <c r="Q1004" s="21"/>
    </row>
    <row r="1005" spans="1:17" s="3" customFormat="1" x14ac:dyDescent="0.25">
      <c r="A1005" s="21"/>
      <c r="C1005" s="21"/>
      <c r="D1005" s="22"/>
      <c r="F1005" s="43"/>
      <c r="H1005" s="43"/>
      <c r="O1005" s="256"/>
      <c r="P1005" s="21"/>
      <c r="Q1005" s="21"/>
    </row>
    <row r="1006" spans="1:17" s="3" customFormat="1" x14ac:dyDescent="0.25">
      <c r="A1006" s="21"/>
      <c r="C1006" s="21"/>
      <c r="D1006" s="22"/>
      <c r="F1006" s="43"/>
      <c r="H1006" s="43"/>
      <c r="O1006" s="256"/>
      <c r="P1006" s="21"/>
      <c r="Q1006" s="21"/>
    </row>
    <row r="1007" spans="1:17" s="3" customFormat="1" x14ac:dyDescent="0.25">
      <c r="A1007" s="21"/>
      <c r="C1007" s="21"/>
      <c r="D1007" s="22"/>
      <c r="F1007" s="43"/>
      <c r="H1007" s="43"/>
      <c r="O1007" s="256"/>
      <c r="P1007" s="21"/>
      <c r="Q1007" s="21"/>
    </row>
    <row r="1008" spans="1:17" s="3" customFormat="1" x14ac:dyDescent="0.25">
      <c r="A1008" s="21"/>
      <c r="C1008" s="21"/>
      <c r="D1008" s="22"/>
      <c r="F1008" s="43"/>
      <c r="H1008" s="43"/>
      <c r="O1008" s="256"/>
      <c r="P1008" s="21"/>
      <c r="Q1008" s="21"/>
    </row>
    <row r="1009" spans="1:17" s="3" customFormat="1" x14ac:dyDescent="0.25">
      <c r="A1009" s="21"/>
      <c r="C1009" s="21"/>
      <c r="D1009" s="22"/>
      <c r="F1009" s="43"/>
      <c r="H1009" s="43"/>
      <c r="O1009" s="256"/>
      <c r="P1009" s="21"/>
      <c r="Q1009" s="21"/>
    </row>
    <row r="1010" spans="1:17" s="3" customFormat="1" x14ac:dyDescent="0.25">
      <c r="A1010" s="21"/>
      <c r="C1010" s="21"/>
      <c r="D1010" s="22"/>
      <c r="F1010" s="43"/>
      <c r="H1010" s="43"/>
      <c r="O1010" s="256"/>
      <c r="P1010" s="21"/>
      <c r="Q1010" s="21"/>
    </row>
    <row r="1011" spans="1:17" s="3" customFormat="1" x14ac:dyDescent="0.25">
      <c r="A1011" s="21"/>
      <c r="C1011" s="21"/>
      <c r="D1011" s="22"/>
      <c r="F1011" s="43"/>
      <c r="H1011" s="43"/>
      <c r="O1011" s="256"/>
      <c r="P1011" s="21"/>
      <c r="Q1011" s="21"/>
    </row>
    <row r="1012" spans="1:17" s="3" customFormat="1" x14ac:dyDescent="0.25">
      <c r="A1012" s="21"/>
      <c r="C1012" s="21"/>
      <c r="D1012" s="22"/>
      <c r="F1012" s="43"/>
      <c r="H1012" s="43"/>
      <c r="O1012" s="256"/>
      <c r="P1012" s="21"/>
      <c r="Q1012" s="21"/>
    </row>
    <row r="1013" spans="1:17" s="3" customFormat="1" x14ac:dyDescent="0.25">
      <c r="A1013" s="21"/>
      <c r="C1013" s="21"/>
      <c r="D1013" s="22"/>
      <c r="F1013" s="43"/>
      <c r="H1013" s="43"/>
      <c r="O1013" s="256"/>
      <c r="P1013" s="21"/>
      <c r="Q1013" s="21"/>
    </row>
    <row r="1014" spans="1:17" s="3" customFormat="1" x14ac:dyDescent="0.25">
      <c r="A1014" s="21"/>
      <c r="C1014" s="21"/>
      <c r="D1014" s="22"/>
      <c r="F1014" s="43"/>
      <c r="H1014" s="43"/>
      <c r="O1014" s="256"/>
      <c r="P1014" s="21"/>
      <c r="Q1014" s="21"/>
    </row>
    <row r="1015" spans="1:17" s="3" customFormat="1" x14ac:dyDescent="0.25">
      <c r="A1015" s="21"/>
      <c r="C1015" s="21"/>
      <c r="D1015" s="22"/>
      <c r="F1015" s="43"/>
      <c r="H1015" s="43"/>
      <c r="O1015" s="256"/>
      <c r="P1015" s="21"/>
      <c r="Q1015" s="21"/>
    </row>
    <row r="1016" spans="1:17" s="3" customFormat="1" x14ac:dyDescent="0.25">
      <c r="A1016" s="21"/>
      <c r="C1016" s="21"/>
      <c r="D1016" s="22"/>
      <c r="F1016" s="43"/>
      <c r="H1016" s="43"/>
      <c r="O1016" s="256"/>
      <c r="P1016" s="21"/>
      <c r="Q1016" s="21"/>
    </row>
    <row r="1017" spans="1:17" s="3" customFormat="1" x14ac:dyDescent="0.25">
      <c r="A1017" s="21"/>
      <c r="C1017" s="21"/>
      <c r="D1017" s="22"/>
      <c r="F1017" s="43"/>
      <c r="H1017" s="43"/>
      <c r="O1017" s="256"/>
      <c r="P1017" s="21"/>
      <c r="Q1017" s="21"/>
    </row>
    <row r="1018" spans="1:17" s="3" customFormat="1" x14ac:dyDescent="0.25">
      <c r="A1018" s="21"/>
      <c r="C1018" s="21"/>
      <c r="D1018" s="22"/>
      <c r="F1018" s="43"/>
      <c r="H1018" s="43"/>
      <c r="O1018" s="256"/>
      <c r="P1018" s="21"/>
      <c r="Q1018" s="21"/>
    </row>
    <row r="1019" spans="1:17" s="3" customFormat="1" x14ac:dyDescent="0.25">
      <c r="A1019" s="21"/>
      <c r="C1019" s="21"/>
      <c r="D1019" s="22"/>
      <c r="F1019" s="43"/>
      <c r="H1019" s="43"/>
      <c r="O1019" s="256"/>
      <c r="P1019" s="21"/>
      <c r="Q1019" s="21"/>
    </row>
    <row r="1020" spans="1:17" s="3" customFormat="1" x14ac:dyDescent="0.25">
      <c r="A1020" s="21"/>
      <c r="C1020" s="21"/>
      <c r="D1020" s="22"/>
      <c r="F1020" s="43"/>
      <c r="H1020" s="43"/>
      <c r="O1020" s="256"/>
      <c r="P1020" s="21"/>
      <c r="Q1020" s="21"/>
    </row>
    <row r="1021" spans="1:17" s="3" customFormat="1" x14ac:dyDescent="0.25">
      <c r="A1021" s="21"/>
      <c r="C1021" s="21"/>
      <c r="D1021" s="22"/>
      <c r="F1021" s="43"/>
      <c r="H1021" s="43"/>
      <c r="O1021" s="256"/>
      <c r="P1021" s="21"/>
      <c r="Q1021" s="21"/>
    </row>
    <row r="1022" spans="1:17" s="3" customFormat="1" x14ac:dyDescent="0.25">
      <c r="A1022" s="21"/>
      <c r="C1022" s="21"/>
      <c r="D1022" s="22"/>
      <c r="F1022" s="43"/>
      <c r="H1022" s="43"/>
      <c r="O1022" s="256"/>
      <c r="P1022" s="21"/>
      <c r="Q1022" s="21"/>
    </row>
    <row r="1023" spans="1:17" s="3" customFormat="1" x14ac:dyDescent="0.25">
      <c r="A1023" s="21"/>
      <c r="C1023" s="21"/>
      <c r="D1023" s="22"/>
      <c r="F1023" s="43"/>
      <c r="H1023" s="43"/>
      <c r="O1023" s="256"/>
      <c r="P1023" s="21"/>
      <c r="Q1023" s="21"/>
    </row>
    <row r="1024" spans="1:17" s="3" customFormat="1" x14ac:dyDescent="0.25">
      <c r="A1024" s="21"/>
      <c r="C1024" s="21"/>
      <c r="D1024" s="22"/>
      <c r="F1024" s="43"/>
      <c r="H1024" s="43"/>
      <c r="O1024" s="256"/>
      <c r="P1024" s="21"/>
      <c r="Q1024" s="21"/>
    </row>
    <row r="1025" spans="1:17" s="3" customFormat="1" x14ac:dyDescent="0.25">
      <c r="A1025" s="21"/>
      <c r="C1025" s="21"/>
      <c r="D1025" s="22"/>
      <c r="F1025" s="43"/>
      <c r="H1025" s="43"/>
      <c r="O1025" s="256"/>
      <c r="P1025" s="21"/>
      <c r="Q1025" s="21"/>
    </row>
    <row r="1026" spans="1:17" s="3" customFormat="1" x14ac:dyDescent="0.25">
      <c r="A1026" s="21"/>
      <c r="C1026" s="21"/>
      <c r="D1026" s="22"/>
      <c r="F1026" s="43"/>
      <c r="H1026" s="43"/>
      <c r="O1026" s="256"/>
      <c r="P1026" s="21"/>
      <c r="Q1026" s="21"/>
    </row>
    <row r="1027" spans="1:17" s="3" customFormat="1" x14ac:dyDescent="0.25">
      <c r="A1027" s="21"/>
      <c r="C1027" s="21"/>
      <c r="D1027" s="22"/>
      <c r="F1027" s="43"/>
      <c r="H1027" s="43"/>
      <c r="O1027" s="256"/>
      <c r="P1027" s="21"/>
      <c r="Q1027" s="21"/>
    </row>
    <row r="1028" spans="1:17" s="3" customFormat="1" x14ac:dyDescent="0.25">
      <c r="A1028" s="21"/>
      <c r="C1028" s="21"/>
      <c r="D1028" s="22"/>
      <c r="F1028" s="43"/>
      <c r="H1028" s="43"/>
      <c r="O1028" s="256"/>
      <c r="P1028" s="21"/>
      <c r="Q1028" s="21"/>
    </row>
    <row r="1029" spans="1:17" s="3" customFormat="1" x14ac:dyDescent="0.25">
      <c r="A1029" s="21"/>
      <c r="C1029" s="21"/>
      <c r="D1029" s="22"/>
      <c r="F1029" s="43"/>
      <c r="H1029" s="43"/>
      <c r="O1029" s="256"/>
      <c r="P1029" s="21"/>
      <c r="Q1029" s="21"/>
    </row>
    <row r="1030" spans="1:17" s="3" customFormat="1" x14ac:dyDescent="0.25">
      <c r="A1030" s="21"/>
      <c r="C1030" s="21"/>
      <c r="D1030" s="22"/>
      <c r="F1030" s="43"/>
      <c r="H1030" s="43"/>
      <c r="O1030" s="256"/>
      <c r="P1030" s="21"/>
      <c r="Q1030" s="21"/>
    </row>
    <row r="1031" spans="1:17" s="3" customFormat="1" x14ac:dyDescent="0.25">
      <c r="A1031" s="21"/>
      <c r="C1031" s="21"/>
      <c r="D1031" s="22"/>
      <c r="F1031" s="43"/>
      <c r="H1031" s="43"/>
      <c r="O1031" s="256"/>
      <c r="P1031" s="21"/>
      <c r="Q1031" s="21"/>
    </row>
    <row r="1032" spans="1:17" s="3" customFormat="1" x14ac:dyDescent="0.25">
      <c r="A1032" s="21"/>
      <c r="C1032" s="21"/>
      <c r="D1032" s="22"/>
      <c r="F1032" s="43"/>
      <c r="H1032" s="43"/>
      <c r="O1032" s="256"/>
      <c r="P1032" s="21"/>
      <c r="Q1032" s="21"/>
    </row>
    <row r="1033" spans="1:17" s="3" customFormat="1" x14ac:dyDescent="0.25">
      <c r="A1033" s="21"/>
      <c r="C1033" s="21"/>
      <c r="D1033" s="22"/>
      <c r="F1033" s="43"/>
      <c r="H1033" s="43"/>
      <c r="O1033" s="256"/>
      <c r="P1033" s="21"/>
      <c r="Q1033" s="21"/>
    </row>
    <row r="1034" spans="1:17" s="3" customFormat="1" x14ac:dyDescent="0.25">
      <c r="A1034" s="21"/>
      <c r="C1034" s="21"/>
      <c r="D1034" s="22"/>
      <c r="F1034" s="43"/>
      <c r="H1034" s="43"/>
      <c r="O1034" s="256"/>
      <c r="P1034" s="21"/>
      <c r="Q1034" s="21"/>
    </row>
    <row r="1035" spans="1:17" s="3" customFormat="1" x14ac:dyDescent="0.25">
      <c r="A1035" s="21"/>
      <c r="C1035" s="21"/>
      <c r="D1035" s="22"/>
      <c r="F1035" s="43"/>
      <c r="H1035" s="43"/>
      <c r="O1035" s="256"/>
      <c r="P1035" s="21"/>
      <c r="Q1035" s="21"/>
    </row>
    <row r="1036" spans="1:17" s="3" customFormat="1" x14ac:dyDescent="0.25">
      <c r="A1036" s="21"/>
      <c r="C1036" s="21"/>
      <c r="D1036" s="22"/>
      <c r="F1036" s="43"/>
      <c r="H1036" s="43"/>
      <c r="O1036" s="256"/>
      <c r="P1036" s="21"/>
      <c r="Q1036" s="21"/>
    </row>
    <row r="1037" spans="1:17" s="3" customFormat="1" x14ac:dyDescent="0.25">
      <c r="A1037" s="21"/>
      <c r="C1037" s="21"/>
      <c r="D1037" s="22"/>
      <c r="F1037" s="43"/>
      <c r="H1037" s="43"/>
      <c r="O1037" s="256"/>
      <c r="P1037" s="21"/>
      <c r="Q1037" s="21"/>
    </row>
    <row r="1038" spans="1:17" s="3" customFormat="1" x14ac:dyDescent="0.25">
      <c r="A1038" s="21"/>
      <c r="C1038" s="21"/>
      <c r="D1038" s="22"/>
      <c r="F1038" s="43"/>
      <c r="H1038" s="43"/>
      <c r="O1038" s="256"/>
      <c r="P1038" s="21"/>
      <c r="Q1038" s="21"/>
    </row>
    <row r="1039" spans="1:17" s="3" customFormat="1" x14ac:dyDescent="0.25">
      <c r="A1039" s="21"/>
      <c r="C1039" s="21"/>
      <c r="D1039" s="22"/>
      <c r="F1039" s="43"/>
      <c r="H1039" s="43"/>
      <c r="O1039" s="256"/>
      <c r="P1039" s="21"/>
      <c r="Q1039" s="21"/>
    </row>
    <row r="1040" spans="1:17" s="3" customFormat="1" x14ac:dyDescent="0.25">
      <c r="A1040" s="21"/>
      <c r="C1040" s="21"/>
      <c r="D1040" s="22"/>
      <c r="F1040" s="43"/>
      <c r="H1040" s="43"/>
      <c r="O1040" s="256"/>
      <c r="P1040" s="21"/>
      <c r="Q1040" s="21"/>
    </row>
    <row r="1041" spans="1:17" s="3" customFormat="1" x14ac:dyDescent="0.25">
      <c r="A1041" s="21"/>
      <c r="C1041" s="21"/>
      <c r="D1041" s="22"/>
      <c r="F1041" s="43"/>
      <c r="H1041" s="43"/>
      <c r="O1041" s="256"/>
      <c r="P1041" s="21"/>
      <c r="Q1041" s="21"/>
    </row>
    <row r="1042" spans="1:17" s="3" customFormat="1" x14ac:dyDescent="0.25">
      <c r="A1042" s="21"/>
      <c r="C1042" s="21"/>
      <c r="D1042" s="22"/>
      <c r="F1042" s="43"/>
      <c r="H1042" s="43"/>
      <c r="O1042" s="256"/>
      <c r="P1042" s="21"/>
      <c r="Q1042" s="21"/>
    </row>
    <row r="1043" spans="1:17" s="3" customFormat="1" x14ac:dyDescent="0.25">
      <c r="A1043" s="21"/>
      <c r="C1043" s="21"/>
      <c r="D1043" s="22"/>
      <c r="F1043" s="43"/>
      <c r="H1043" s="43"/>
      <c r="O1043" s="256"/>
      <c r="P1043" s="21"/>
      <c r="Q1043" s="21"/>
    </row>
    <row r="1044" spans="1:17" s="3" customFormat="1" x14ac:dyDescent="0.25">
      <c r="A1044" s="21"/>
      <c r="C1044" s="21"/>
      <c r="D1044" s="22"/>
      <c r="F1044" s="43"/>
      <c r="H1044" s="43"/>
      <c r="O1044" s="256"/>
      <c r="P1044" s="21"/>
      <c r="Q1044" s="21"/>
    </row>
    <row r="1045" spans="1:17" s="3" customFormat="1" x14ac:dyDescent="0.25">
      <c r="A1045" s="21"/>
      <c r="C1045" s="21"/>
      <c r="D1045" s="22"/>
      <c r="F1045" s="43"/>
      <c r="H1045" s="43"/>
      <c r="O1045" s="256"/>
      <c r="P1045" s="21"/>
      <c r="Q1045" s="21"/>
    </row>
    <row r="1046" spans="1:17" s="3" customFormat="1" x14ac:dyDescent="0.25">
      <c r="A1046" s="21"/>
      <c r="C1046" s="21"/>
      <c r="D1046" s="22"/>
      <c r="F1046" s="43"/>
      <c r="H1046" s="43"/>
      <c r="O1046" s="256"/>
      <c r="P1046" s="21"/>
      <c r="Q1046" s="21"/>
    </row>
    <row r="1047" spans="1:17" s="3" customFormat="1" x14ac:dyDescent="0.25">
      <c r="A1047" s="21"/>
      <c r="C1047" s="21"/>
      <c r="D1047" s="22"/>
      <c r="F1047" s="43"/>
      <c r="H1047" s="43"/>
      <c r="O1047" s="256"/>
      <c r="P1047" s="21"/>
      <c r="Q1047" s="21"/>
    </row>
    <row r="1048" spans="1:17" s="3" customFormat="1" x14ac:dyDescent="0.25">
      <c r="A1048" s="21"/>
      <c r="C1048" s="21"/>
      <c r="D1048" s="22"/>
      <c r="F1048" s="43"/>
      <c r="H1048" s="43"/>
      <c r="O1048" s="256"/>
      <c r="P1048" s="21"/>
      <c r="Q1048" s="21"/>
    </row>
    <row r="1049" spans="1:17" s="3" customFormat="1" x14ac:dyDescent="0.25">
      <c r="A1049" s="21"/>
      <c r="C1049" s="21"/>
      <c r="D1049" s="22"/>
      <c r="F1049" s="43"/>
      <c r="H1049" s="43"/>
      <c r="O1049" s="256"/>
      <c r="P1049" s="21"/>
      <c r="Q1049" s="21"/>
    </row>
    <row r="1050" spans="1:17" s="3" customFormat="1" x14ac:dyDescent="0.25">
      <c r="A1050" s="21"/>
      <c r="C1050" s="21"/>
      <c r="D1050" s="22"/>
      <c r="F1050" s="43"/>
      <c r="H1050" s="43"/>
      <c r="O1050" s="256"/>
      <c r="P1050" s="21"/>
      <c r="Q1050" s="21"/>
    </row>
    <row r="1051" spans="1:17" s="3" customFormat="1" x14ac:dyDescent="0.25">
      <c r="A1051" s="21"/>
      <c r="C1051" s="21"/>
      <c r="D1051" s="22"/>
      <c r="F1051" s="43"/>
      <c r="H1051" s="43"/>
      <c r="O1051" s="256"/>
      <c r="P1051" s="21"/>
      <c r="Q1051" s="21"/>
    </row>
    <row r="1052" spans="1:17" s="3" customFormat="1" x14ac:dyDescent="0.25">
      <c r="A1052" s="21"/>
      <c r="C1052" s="21"/>
      <c r="D1052" s="22"/>
      <c r="F1052" s="43"/>
      <c r="H1052" s="43"/>
      <c r="O1052" s="256"/>
      <c r="P1052" s="21"/>
      <c r="Q1052" s="21"/>
    </row>
    <row r="1053" spans="1:17" s="3" customFormat="1" x14ac:dyDescent="0.25">
      <c r="A1053" s="21"/>
      <c r="C1053" s="21"/>
      <c r="D1053" s="22"/>
      <c r="F1053" s="43"/>
      <c r="H1053" s="43"/>
      <c r="O1053" s="256"/>
      <c r="P1053" s="21"/>
      <c r="Q1053" s="21"/>
    </row>
    <row r="1054" spans="1:17" s="3" customFormat="1" x14ac:dyDescent="0.25">
      <c r="A1054" s="21"/>
      <c r="C1054" s="21"/>
      <c r="D1054" s="22"/>
      <c r="F1054" s="43"/>
      <c r="H1054" s="43"/>
      <c r="O1054" s="256"/>
      <c r="P1054" s="21"/>
      <c r="Q1054" s="21"/>
    </row>
    <row r="1055" spans="1:17" s="3" customFormat="1" x14ac:dyDescent="0.25">
      <c r="A1055" s="21"/>
      <c r="C1055" s="21"/>
      <c r="D1055" s="22"/>
      <c r="F1055" s="43"/>
      <c r="H1055" s="43"/>
      <c r="O1055" s="256"/>
      <c r="P1055" s="21"/>
      <c r="Q1055" s="21"/>
    </row>
    <row r="1056" spans="1:17" s="3" customFormat="1" x14ac:dyDescent="0.25">
      <c r="A1056" s="21"/>
      <c r="C1056" s="21"/>
      <c r="D1056" s="22"/>
      <c r="F1056" s="43"/>
      <c r="H1056" s="43"/>
      <c r="O1056" s="256"/>
      <c r="P1056" s="21"/>
      <c r="Q1056" s="21"/>
    </row>
    <row r="1057" spans="1:17" s="3" customFormat="1" x14ac:dyDescent="0.25">
      <c r="A1057" s="21"/>
      <c r="C1057" s="21"/>
      <c r="D1057" s="22"/>
      <c r="F1057" s="43"/>
      <c r="H1057" s="43"/>
      <c r="O1057" s="256"/>
      <c r="P1057" s="21"/>
      <c r="Q1057" s="21"/>
    </row>
    <row r="1058" spans="1:17" s="3" customFormat="1" x14ac:dyDescent="0.25">
      <c r="A1058" s="21"/>
      <c r="C1058" s="21"/>
      <c r="D1058" s="22"/>
      <c r="F1058" s="43"/>
      <c r="H1058" s="43"/>
      <c r="O1058" s="256"/>
      <c r="P1058" s="21"/>
      <c r="Q1058" s="21"/>
    </row>
    <row r="1059" spans="1:17" s="3" customFormat="1" x14ac:dyDescent="0.25">
      <c r="A1059" s="21"/>
      <c r="C1059" s="21"/>
      <c r="D1059" s="22"/>
      <c r="F1059" s="43"/>
      <c r="H1059" s="43"/>
      <c r="O1059" s="256"/>
      <c r="P1059" s="21"/>
      <c r="Q1059" s="21"/>
    </row>
    <row r="1060" spans="1:17" s="3" customFormat="1" x14ac:dyDescent="0.25">
      <c r="A1060" s="21"/>
      <c r="C1060" s="21"/>
      <c r="D1060" s="22"/>
      <c r="F1060" s="43"/>
      <c r="H1060" s="43"/>
      <c r="O1060" s="256"/>
      <c r="P1060" s="21"/>
      <c r="Q1060" s="21"/>
    </row>
    <row r="1061" spans="1:17" s="3" customFormat="1" x14ac:dyDescent="0.25">
      <c r="A1061" s="21"/>
      <c r="C1061" s="21"/>
      <c r="D1061" s="22"/>
      <c r="F1061" s="43"/>
      <c r="H1061" s="43"/>
      <c r="O1061" s="256"/>
      <c r="P1061" s="21"/>
      <c r="Q1061" s="21"/>
    </row>
    <row r="1062" spans="1:17" s="3" customFormat="1" x14ac:dyDescent="0.25">
      <c r="A1062" s="21"/>
      <c r="C1062" s="21"/>
      <c r="D1062" s="22"/>
      <c r="F1062" s="43"/>
      <c r="H1062" s="43"/>
      <c r="O1062" s="256"/>
      <c r="P1062" s="21"/>
      <c r="Q1062" s="21"/>
    </row>
    <row r="1063" spans="1:17" s="3" customFormat="1" x14ac:dyDescent="0.25">
      <c r="A1063" s="21"/>
      <c r="C1063" s="21"/>
      <c r="D1063" s="22"/>
      <c r="F1063" s="43"/>
      <c r="H1063" s="43"/>
      <c r="O1063" s="256"/>
      <c r="P1063" s="21"/>
      <c r="Q1063" s="21"/>
    </row>
    <row r="1064" spans="1:17" s="3" customFormat="1" x14ac:dyDescent="0.25">
      <c r="A1064" s="21"/>
      <c r="C1064" s="21"/>
      <c r="D1064" s="22"/>
      <c r="F1064" s="43"/>
      <c r="H1064" s="43"/>
      <c r="O1064" s="256"/>
      <c r="P1064" s="21"/>
      <c r="Q1064" s="21"/>
    </row>
    <row r="1065" spans="1:17" s="3" customFormat="1" x14ac:dyDescent="0.25">
      <c r="A1065" s="21"/>
      <c r="C1065" s="21"/>
      <c r="D1065" s="22"/>
      <c r="F1065" s="43"/>
      <c r="H1065" s="43"/>
      <c r="O1065" s="256"/>
      <c r="P1065" s="21"/>
      <c r="Q1065" s="21"/>
    </row>
    <row r="1066" spans="1:17" s="3" customFormat="1" x14ac:dyDescent="0.25">
      <c r="A1066" s="21"/>
      <c r="C1066" s="21"/>
      <c r="D1066" s="22"/>
      <c r="F1066" s="43"/>
      <c r="H1066" s="43"/>
      <c r="O1066" s="256"/>
      <c r="P1066" s="21"/>
      <c r="Q1066" s="21"/>
    </row>
    <row r="1067" spans="1:17" s="3" customFormat="1" x14ac:dyDescent="0.25">
      <c r="A1067" s="21"/>
      <c r="C1067" s="21"/>
      <c r="D1067" s="22"/>
      <c r="F1067" s="43"/>
      <c r="H1067" s="43"/>
      <c r="O1067" s="256"/>
      <c r="P1067" s="21"/>
      <c r="Q1067" s="21"/>
    </row>
    <row r="1068" spans="1:17" s="3" customFormat="1" x14ac:dyDescent="0.25">
      <c r="A1068" s="21"/>
      <c r="C1068" s="21"/>
      <c r="D1068" s="22"/>
      <c r="F1068" s="43"/>
      <c r="H1068" s="43"/>
      <c r="O1068" s="256"/>
      <c r="P1068" s="21"/>
      <c r="Q1068" s="21"/>
    </row>
    <row r="1069" spans="1:17" s="3" customFormat="1" x14ac:dyDescent="0.25">
      <c r="A1069" s="21"/>
      <c r="C1069" s="21"/>
      <c r="D1069" s="22"/>
      <c r="F1069" s="43"/>
      <c r="H1069" s="43"/>
      <c r="O1069" s="256"/>
      <c r="P1069" s="21"/>
      <c r="Q1069" s="21"/>
    </row>
    <row r="1070" spans="1:17" s="3" customFormat="1" x14ac:dyDescent="0.25">
      <c r="A1070" s="21"/>
      <c r="C1070" s="21"/>
      <c r="D1070" s="22"/>
      <c r="F1070" s="43"/>
      <c r="H1070" s="43"/>
      <c r="O1070" s="256"/>
      <c r="P1070" s="21"/>
      <c r="Q1070" s="21"/>
    </row>
    <row r="1071" spans="1:17" s="3" customFormat="1" x14ac:dyDescent="0.25">
      <c r="A1071" s="21"/>
      <c r="C1071" s="21"/>
      <c r="D1071" s="22"/>
      <c r="F1071" s="43"/>
      <c r="H1071" s="43"/>
      <c r="O1071" s="256"/>
      <c r="P1071" s="21"/>
      <c r="Q1071" s="21"/>
    </row>
    <row r="1072" spans="1:17" s="3" customFormat="1" x14ac:dyDescent="0.25">
      <c r="A1072" s="21"/>
      <c r="C1072" s="21"/>
      <c r="D1072" s="22"/>
      <c r="F1072" s="43"/>
      <c r="H1072" s="43"/>
      <c r="O1072" s="256"/>
      <c r="P1072" s="21"/>
      <c r="Q1072" s="21"/>
    </row>
    <row r="1073" spans="1:17" s="3" customFormat="1" x14ac:dyDescent="0.25">
      <c r="A1073" s="21"/>
      <c r="C1073" s="21"/>
      <c r="D1073" s="22"/>
      <c r="F1073" s="43"/>
      <c r="H1073" s="43"/>
      <c r="O1073" s="256"/>
      <c r="P1073" s="21"/>
      <c r="Q1073" s="21"/>
    </row>
    <row r="1074" spans="1:17" s="3" customFormat="1" x14ac:dyDescent="0.25">
      <c r="A1074" s="21"/>
      <c r="C1074" s="21"/>
      <c r="D1074" s="22"/>
      <c r="F1074" s="43"/>
      <c r="H1074" s="43"/>
      <c r="O1074" s="256"/>
      <c r="P1074" s="21"/>
      <c r="Q1074" s="21"/>
    </row>
    <row r="1075" spans="1:17" s="3" customFormat="1" x14ac:dyDescent="0.25">
      <c r="A1075" s="21"/>
      <c r="C1075" s="21"/>
      <c r="D1075" s="22"/>
      <c r="F1075" s="43"/>
      <c r="H1075" s="43"/>
      <c r="O1075" s="256"/>
      <c r="P1075" s="21"/>
      <c r="Q1075" s="21"/>
    </row>
    <row r="1076" spans="1:17" s="3" customFormat="1" x14ac:dyDescent="0.25">
      <c r="A1076" s="21"/>
      <c r="C1076" s="21"/>
      <c r="D1076" s="22"/>
      <c r="F1076" s="43"/>
      <c r="H1076" s="43"/>
      <c r="O1076" s="256"/>
      <c r="P1076" s="21"/>
      <c r="Q1076" s="21"/>
    </row>
    <row r="1077" spans="1:17" s="3" customFormat="1" x14ac:dyDescent="0.25">
      <c r="A1077" s="21"/>
      <c r="C1077" s="21"/>
      <c r="D1077" s="22"/>
      <c r="F1077" s="43"/>
      <c r="H1077" s="43"/>
      <c r="O1077" s="256"/>
      <c r="P1077" s="21"/>
      <c r="Q1077" s="21"/>
    </row>
    <row r="1078" spans="1:17" s="3" customFormat="1" x14ac:dyDescent="0.25">
      <c r="A1078" s="21"/>
      <c r="C1078" s="21"/>
      <c r="D1078" s="22"/>
      <c r="F1078" s="43"/>
      <c r="H1078" s="43"/>
      <c r="O1078" s="256"/>
      <c r="P1078" s="21"/>
      <c r="Q1078" s="21"/>
    </row>
    <row r="1079" spans="1:17" s="3" customFormat="1" x14ac:dyDescent="0.25">
      <c r="A1079" s="21"/>
      <c r="C1079" s="21"/>
      <c r="D1079" s="22"/>
      <c r="F1079" s="43"/>
      <c r="H1079" s="43"/>
      <c r="O1079" s="256"/>
      <c r="P1079" s="21"/>
      <c r="Q1079" s="21"/>
    </row>
    <row r="1080" spans="1:17" s="3" customFormat="1" x14ac:dyDescent="0.25">
      <c r="A1080" s="21"/>
      <c r="C1080" s="21"/>
      <c r="D1080" s="22"/>
      <c r="F1080" s="43"/>
      <c r="H1080" s="43"/>
      <c r="O1080" s="256"/>
      <c r="P1080" s="21"/>
      <c r="Q1080" s="21"/>
    </row>
    <row r="1081" spans="1:17" s="3" customFormat="1" x14ac:dyDescent="0.25">
      <c r="A1081" s="21"/>
      <c r="C1081" s="21"/>
      <c r="D1081" s="22"/>
      <c r="F1081" s="43"/>
      <c r="H1081" s="43"/>
      <c r="O1081" s="256"/>
      <c r="P1081" s="21"/>
      <c r="Q1081" s="21"/>
    </row>
    <row r="1082" spans="1:17" s="3" customFormat="1" x14ac:dyDescent="0.25">
      <c r="A1082" s="21"/>
      <c r="C1082" s="21"/>
      <c r="D1082" s="22"/>
      <c r="F1082" s="43"/>
      <c r="H1082" s="43"/>
      <c r="O1082" s="256"/>
      <c r="P1082" s="21"/>
      <c r="Q1082" s="21"/>
    </row>
    <row r="1083" spans="1:17" s="3" customFormat="1" x14ac:dyDescent="0.25">
      <c r="A1083" s="21"/>
      <c r="C1083" s="21"/>
      <c r="D1083" s="22"/>
      <c r="F1083" s="43"/>
      <c r="H1083" s="43"/>
      <c r="O1083" s="256"/>
      <c r="P1083" s="21"/>
      <c r="Q1083" s="21"/>
    </row>
    <row r="1084" spans="1:17" s="3" customFormat="1" x14ac:dyDescent="0.25">
      <c r="A1084" s="21"/>
      <c r="C1084" s="21"/>
      <c r="D1084" s="22"/>
      <c r="F1084" s="43"/>
      <c r="H1084" s="43"/>
      <c r="O1084" s="256"/>
      <c r="P1084" s="21"/>
      <c r="Q1084" s="21"/>
    </row>
    <row r="1085" spans="1:17" s="3" customFormat="1" x14ac:dyDescent="0.25">
      <c r="A1085" s="21"/>
      <c r="C1085" s="21"/>
      <c r="D1085" s="22"/>
      <c r="F1085" s="43"/>
      <c r="H1085" s="43"/>
      <c r="O1085" s="256"/>
      <c r="P1085" s="21"/>
      <c r="Q1085" s="21"/>
    </row>
    <row r="1086" spans="1:17" s="3" customFormat="1" x14ac:dyDescent="0.25">
      <c r="A1086" s="21"/>
      <c r="C1086" s="21"/>
      <c r="D1086" s="22"/>
      <c r="F1086" s="43"/>
      <c r="H1086" s="43"/>
      <c r="O1086" s="256"/>
      <c r="P1086" s="21"/>
      <c r="Q1086" s="21"/>
    </row>
    <row r="1087" spans="1:17" s="3" customFormat="1" x14ac:dyDescent="0.25">
      <c r="A1087" s="21"/>
      <c r="C1087" s="21"/>
      <c r="D1087" s="22"/>
      <c r="F1087" s="43"/>
      <c r="H1087" s="43"/>
      <c r="O1087" s="256"/>
      <c r="P1087" s="21"/>
      <c r="Q1087" s="21"/>
    </row>
    <row r="1088" spans="1:17" s="3" customFormat="1" x14ac:dyDescent="0.25">
      <c r="A1088" s="21"/>
      <c r="C1088" s="21"/>
      <c r="D1088" s="22"/>
      <c r="F1088" s="43"/>
      <c r="H1088" s="43"/>
      <c r="O1088" s="256"/>
      <c r="P1088" s="21"/>
      <c r="Q1088" s="21"/>
    </row>
    <row r="1089" spans="1:17" s="3" customFormat="1" x14ac:dyDescent="0.25">
      <c r="A1089" s="21"/>
      <c r="C1089" s="21"/>
      <c r="D1089" s="22"/>
      <c r="F1089" s="43"/>
      <c r="H1089" s="43"/>
      <c r="O1089" s="256"/>
      <c r="P1089" s="21"/>
      <c r="Q1089" s="21"/>
    </row>
    <row r="1090" spans="1:17" s="3" customFormat="1" x14ac:dyDescent="0.25">
      <c r="A1090" s="21"/>
      <c r="C1090" s="21"/>
      <c r="D1090" s="22"/>
      <c r="F1090" s="43"/>
      <c r="H1090" s="43"/>
      <c r="O1090" s="256"/>
      <c r="P1090" s="21"/>
      <c r="Q1090" s="21"/>
    </row>
    <row r="1091" spans="1:17" s="3" customFormat="1" x14ac:dyDescent="0.25">
      <c r="A1091" s="21"/>
      <c r="C1091" s="21"/>
      <c r="D1091" s="22"/>
      <c r="F1091" s="43"/>
      <c r="H1091" s="43"/>
      <c r="O1091" s="256"/>
      <c r="P1091" s="21"/>
      <c r="Q1091" s="21"/>
    </row>
    <row r="1092" spans="1:17" s="3" customFormat="1" x14ac:dyDescent="0.25">
      <c r="A1092" s="21"/>
      <c r="C1092" s="21"/>
      <c r="D1092" s="22"/>
      <c r="F1092" s="43"/>
      <c r="H1092" s="43"/>
      <c r="O1092" s="256"/>
      <c r="P1092" s="21"/>
      <c r="Q1092" s="21"/>
    </row>
    <row r="1093" spans="1:17" s="3" customFormat="1" x14ac:dyDescent="0.25">
      <c r="A1093" s="21"/>
      <c r="C1093" s="21"/>
      <c r="D1093" s="22"/>
      <c r="F1093" s="43"/>
      <c r="H1093" s="43"/>
      <c r="O1093" s="256"/>
      <c r="P1093" s="21"/>
      <c r="Q1093" s="21"/>
    </row>
    <row r="1094" spans="1:17" s="3" customFormat="1" x14ac:dyDescent="0.25">
      <c r="A1094" s="21"/>
      <c r="C1094" s="21"/>
      <c r="D1094" s="22"/>
      <c r="F1094" s="43"/>
      <c r="H1094" s="43"/>
      <c r="O1094" s="256"/>
      <c r="P1094" s="21"/>
      <c r="Q1094" s="21"/>
    </row>
    <row r="1095" spans="1:17" s="3" customFormat="1" x14ac:dyDescent="0.25">
      <c r="A1095" s="21"/>
      <c r="C1095" s="21"/>
      <c r="D1095" s="22"/>
      <c r="F1095" s="43"/>
      <c r="H1095" s="43"/>
      <c r="O1095" s="256"/>
      <c r="P1095" s="21"/>
      <c r="Q1095" s="21"/>
    </row>
    <row r="1096" spans="1:17" s="3" customFormat="1" x14ac:dyDescent="0.25">
      <c r="A1096" s="21"/>
      <c r="C1096" s="21"/>
      <c r="D1096" s="22"/>
      <c r="F1096" s="43"/>
      <c r="H1096" s="43"/>
      <c r="O1096" s="256"/>
      <c r="P1096" s="21"/>
      <c r="Q1096" s="21"/>
    </row>
    <row r="1097" spans="1:17" s="3" customFormat="1" x14ac:dyDescent="0.25">
      <c r="A1097" s="21"/>
      <c r="C1097" s="21"/>
      <c r="D1097" s="22"/>
      <c r="F1097" s="43"/>
      <c r="H1097" s="43"/>
      <c r="O1097" s="256"/>
      <c r="P1097" s="21"/>
      <c r="Q1097" s="21"/>
    </row>
    <row r="1098" spans="1:17" s="3" customFormat="1" x14ac:dyDescent="0.25">
      <c r="A1098" s="21"/>
      <c r="C1098" s="21"/>
      <c r="D1098" s="22"/>
      <c r="F1098" s="43"/>
      <c r="H1098" s="43"/>
      <c r="O1098" s="256"/>
      <c r="P1098" s="21"/>
      <c r="Q1098" s="21"/>
    </row>
    <row r="1099" spans="1:17" s="3" customFormat="1" x14ac:dyDescent="0.25">
      <c r="A1099" s="21"/>
      <c r="C1099" s="21"/>
      <c r="D1099" s="22"/>
      <c r="F1099" s="43"/>
      <c r="H1099" s="43"/>
      <c r="O1099" s="256"/>
      <c r="P1099" s="21"/>
      <c r="Q1099" s="21"/>
    </row>
    <row r="1100" spans="1:17" s="3" customFormat="1" x14ac:dyDescent="0.25">
      <c r="A1100" s="21"/>
      <c r="C1100" s="21"/>
      <c r="D1100" s="22"/>
      <c r="F1100" s="43"/>
      <c r="H1100" s="43"/>
      <c r="O1100" s="256"/>
      <c r="P1100" s="21"/>
      <c r="Q1100" s="21"/>
    </row>
    <row r="1101" spans="1:17" s="3" customFormat="1" x14ac:dyDescent="0.25">
      <c r="A1101" s="21"/>
      <c r="C1101" s="21"/>
      <c r="D1101" s="22"/>
      <c r="F1101" s="43"/>
      <c r="H1101" s="43"/>
      <c r="O1101" s="256"/>
      <c r="P1101" s="21"/>
      <c r="Q1101" s="21"/>
    </row>
    <row r="1102" spans="1:17" s="3" customFormat="1" x14ac:dyDescent="0.25">
      <c r="A1102" s="21"/>
      <c r="C1102" s="21"/>
      <c r="D1102" s="22"/>
      <c r="F1102" s="43"/>
      <c r="H1102" s="43"/>
      <c r="O1102" s="256"/>
      <c r="P1102" s="21"/>
      <c r="Q1102" s="21"/>
    </row>
    <row r="1103" spans="1:17" s="3" customFormat="1" x14ac:dyDescent="0.25">
      <c r="A1103" s="21"/>
      <c r="C1103" s="21"/>
      <c r="D1103" s="22"/>
      <c r="F1103" s="43"/>
      <c r="H1103" s="43"/>
      <c r="O1103" s="256"/>
      <c r="P1103" s="21"/>
      <c r="Q1103" s="21"/>
    </row>
    <row r="1104" spans="1:17" s="3" customFormat="1" x14ac:dyDescent="0.25">
      <c r="A1104" s="21"/>
      <c r="C1104" s="21"/>
      <c r="D1104" s="22"/>
      <c r="F1104" s="43"/>
      <c r="H1104" s="43"/>
      <c r="O1104" s="256"/>
      <c r="P1104" s="21"/>
      <c r="Q1104" s="21"/>
    </row>
    <row r="1105" spans="1:17" s="3" customFormat="1" x14ac:dyDescent="0.25">
      <c r="A1105" s="21"/>
      <c r="C1105" s="21"/>
      <c r="D1105" s="22"/>
      <c r="F1105" s="43"/>
      <c r="H1105" s="43"/>
      <c r="O1105" s="256"/>
      <c r="P1105" s="21"/>
      <c r="Q1105" s="21"/>
    </row>
    <row r="1106" spans="1:17" s="3" customFormat="1" x14ac:dyDescent="0.25">
      <c r="A1106" s="21"/>
      <c r="C1106" s="21"/>
      <c r="D1106" s="22"/>
      <c r="F1106" s="43"/>
      <c r="H1106" s="43"/>
      <c r="O1106" s="256"/>
      <c r="P1106" s="21"/>
      <c r="Q1106" s="21"/>
    </row>
    <row r="1107" spans="1:17" s="3" customFormat="1" x14ac:dyDescent="0.25">
      <c r="A1107" s="21"/>
      <c r="C1107" s="21"/>
      <c r="D1107" s="22"/>
      <c r="F1107" s="43"/>
      <c r="H1107" s="43"/>
      <c r="O1107" s="256"/>
      <c r="P1107" s="21"/>
      <c r="Q1107" s="21"/>
    </row>
    <row r="1108" spans="1:17" s="3" customFormat="1" x14ac:dyDescent="0.25">
      <c r="A1108" s="21"/>
      <c r="C1108" s="21"/>
      <c r="D1108" s="22"/>
      <c r="F1108" s="43"/>
      <c r="H1108" s="43"/>
      <c r="O1108" s="256"/>
      <c r="P1108" s="21"/>
      <c r="Q1108" s="21"/>
    </row>
    <row r="1109" spans="1:17" s="3" customFormat="1" x14ac:dyDescent="0.25">
      <c r="A1109" s="21"/>
      <c r="C1109" s="21"/>
      <c r="D1109" s="22"/>
      <c r="F1109" s="43"/>
      <c r="H1109" s="43"/>
      <c r="O1109" s="256"/>
      <c r="P1109" s="21"/>
      <c r="Q1109" s="21"/>
    </row>
    <row r="1110" spans="1:17" s="3" customFormat="1" x14ac:dyDescent="0.25">
      <c r="A1110" s="21"/>
      <c r="C1110" s="21"/>
      <c r="D1110" s="22"/>
      <c r="F1110" s="43"/>
      <c r="H1110" s="43"/>
      <c r="O1110" s="256"/>
      <c r="P1110" s="21"/>
      <c r="Q1110" s="21"/>
    </row>
    <row r="1111" spans="1:17" s="3" customFormat="1" x14ac:dyDescent="0.25">
      <c r="A1111" s="21"/>
      <c r="C1111" s="21"/>
      <c r="D1111" s="22"/>
      <c r="F1111" s="43"/>
      <c r="H1111" s="43"/>
      <c r="O1111" s="256"/>
      <c r="P1111" s="21"/>
      <c r="Q1111" s="21"/>
    </row>
    <row r="1112" spans="1:17" s="3" customFormat="1" x14ac:dyDescent="0.25">
      <c r="A1112" s="21"/>
      <c r="C1112" s="21"/>
      <c r="D1112" s="22"/>
      <c r="F1112" s="43"/>
      <c r="H1112" s="43"/>
      <c r="O1112" s="256"/>
      <c r="P1112" s="21"/>
      <c r="Q1112" s="21"/>
    </row>
    <row r="1113" spans="1:17" s="3" customFormat="1" x14ac:dyDescent="0.25">
      <c r="A1113" s="21"/>
      <c r="C1113" s="21"/>
      <c r="D1113" s="22"/>
      <c r="F1113" s="43"/>
      <c r="H1113" s="43"/>
      <c r="O1113" s="256"/>
      <c r="P1113" s="21"/>
      <c r="Q1113" s="21"/>
    </row>
    <row r="1114" spans="1:17" s="3" customFormat="1" x14ac:dyDescent="0.25">
      <c r="A1114" s="21"/>
      <c r="C1114" s="21"/>
      <c r="D1114" s="22"/>
      <c r="F1114" s="43"/>
      <c r="H1114" s="43"/>
      <c r="O1114" s="256"/>
      <c r="P1114" s="21"/>
      <c r="Q1114" s="21"/>
    </row>
    <row r="1115" spans="1:17" s="3" customFormat="1" x14ac:dyDescent="0.25">
      <c r="A1115" s="21"/>
      <c r="C1115" s="21"/>
      <c r="D1115" s="22"/>
      <c r="F1115" s="43"/>
      <c r="H1115" s="43"/>
      <c r="O1115" s="256"/>
      <c r="P1115" s="21"/>
      <c r="Q1115" s="21"/>
    </row>
    <row r="1116" spans="1:17" s="3" customFormat="1" x14ac:dyDescent="0.25">
      <c r="A1116" s="21"/>
      <c r="C1116" s="21"/>
      <c r="D1116" s="22"/>
      <c r="F1116" s="43"/>
      <c r="H1116" s="43"/>
      <c r="O1116" s="256"/>
      <c r="P1116" s="21"/>
      <c r="Q1116" s="21"/>
    </row>
    <row r="1117" spans="1:17" s="3" customFormat="1" x14ac:dyDescent="0.25">
      <c r="A1117" s="21"/>
      <c r="C1117" s="21"/>
      <c r="D1117" s="22"/>
      <c r="F1117" s="43"/>
      <c r="H1117" s="43"/>
      <c r="O1117" s="256"/>
      <c r="P1117" s="21"/>
      <c r="Q1117" s="21"/>
    </row>
    <row r="1118" spans="1:17" s="3" customFormat="1" x14ac:dyDescent="0.25">
      <c r="A1118" s="21"/>
      <c r="C1118" s="21"/>
      <c r="D1118" s="22"/>
      <c r="F1118" s="43"/>
      <c r="H1118" s="43"/>
      <c r="O1118" s="256"/>
      <c r="P1118" s="21"/>
      <c r="Q1118" s="21"/>
    </row>
    <row r="1119" spans="1:17" s="3" customFormat="1" x14ac:dyDescent="0.25">
      <c r="A1119" s="21"/>
      <c r="C1119" s="21"/>
      <c r="D1119" s="22"/>
      <c r="F1119" s="43"/>
      <c r="H1119" s="43"/>
      <c r="O1119" s="256"/>
      <c r="P1119" s="21"/>
      <c r="Q1119" s="21"/>
    </row>
    <row r="1120" spans="1:17" s="3" customFormat="1" x14ac:dyDescent="0.25">
      <c r="A1120" s="21"/>
      <c r="C1120" s="21"/>
      <c r="D1120" s="22"/>
      <c r="F1120" s="43"/>
      <c r="H1120" s="43"/>
      <c r="O1120" s="256"/>
      <c r="P1120" s="21"/>
      <c r="Q1120" s="21"/>
    </row>
    <row r="1121" spans="1:17" s="3" customFormat="1" x14ac:dyDescent="0.25">
      <c r="A1121" s="21"/>
      <c r="C1121" s="21"/>
      <c r="D1121" s="22"/>
      <c r="F1121" s="43"/>
      <c r="H1121" s="43"/>
      <c r="O1121" s="256"/>
      <c r="P1121" s="21"/>
      <c r="Q1121" s="21"/>
    </row>
    <row r="1122" spans="1:17" s="3" customFormat="1" x14ac:dyDescent="0.25">
      <c r="A1122" s="21"/>
      <c r="C1122" s="21"/>
      <c r="D1122" s="22"/>
      <c r="F1122" s="43"/>
      <c r="H1122" s="43"/>
      <c r="O1122" s="256"/>
      <c r="P1122" s="21"/>
      <c r="Q1122" s="21"/>
    </row>
    <row r="1123" spans="1:17" s="3" customFormat="1" x14ac:dyDescent="0.25">
      <c r="A1123" s="21"/>
      <c r="C1123" s="21"/>
      <c r="D1123" s="22"/>
      <c r="F1123" s="43"/>
      <c r="H1123" s="43"/>
      <c r="O1123" s="256"/>
      <c r="P1123" s="21"/>
      <c r="Q1123" s="21"/>
    </row>
    <row r="1124" spans="1:17" s="3" customFormat="1" x14ac:dyDescent="0.25">
      <c r="A1124" s="21"/>
      <c r="C1124" s="21"/>
      <c r="D1124" s="22"/>
      <c r="F1124" s="43"/>
      <c r="H1124" s="43"/>
      <c r="O1124" s="256"/>
      <c r="P1124" s="21"/>
      <c r="Q1124" s="21"/>
    </row>
    <row r="1125" spans="1:17" s="3" customFormat="1" x14ac:dyDescent="0.25">
      <c r="A1125" s="21"/>
      <c r="C1125" s="21"/>
      <c r="D1125" s="22"/>
      <c r="F1125" s="43"/>
      <c r="H1125" s="43"/>
      <c r="O1125" s="256"/>
      <c r="P1125" s="21"/>
      <c r="Q1125" s="21"/>
    </row>
    <row r="1126" spans="1:17" s="3" customFormat="1" x14ac:dyDescent="0.25">
      <c r="A1126" s="21"/>
      <c r="C1126" s="21"/>
      <c r="D1126" s="22"/>
      <c r="F1126" s="43"/>
      <c r="H1126" s="43"/>
      <c r="O1126" s="256"/>
      <c r="P1126" s="21"/>
      <c r="Q1126" s="21"/>
    </row>
    <row r="1127" spans="1:17" s="3" customFormat="1" x14ac:dyDescent="0.25">
      <c r="A1127" s="21"/>
      <c r="C1127" s="21"/>
      <c r="D1127" s="22"/>
      <c r="F1127" s="43"/>
      <c r="H1127" s="43"/>
      <c r="O1127" s="256"/>
      <c r="P1127" s="21"/>
      <c r="Q1127" s="21"/>
    </row>
    <row r="1128" spans="1:17" s="3" customFormat="1" x14ac:dyDescent="0.25">
      <c r="A1128" s="21"/>
      <c r="C1128" s="21"/>
      <c r="D1128" s="22"/>
      <c r="F1128" s="43"/>
      <c r="H1128" s="43"/>
      <c r="O1128" s="256"/>
      <c r="P1128" s="21"/>
      <c r="Q1128" s="21"/>
    </row>
    <row r="1129" spans="1:17" s="3" customFormat="1" x14ac:dyDescent="0.25">
      <c r="A1129" s="21"/>
      <c r="C1129" s="21"/>
      <c r="D1129" s="22"/>
      <c r="F1129" s="43"/>
      <c r="H1129" s="43"/>
      <c r="O1129" s="256"/>
      <c r="P1129" s="21"/>
      <c r="Q1129" s="21"/>
    </row>
    <row r="1130" spans="1:17" s="3" customFormat="1" x14ac:dyDescent="0.25">
      <c r="A1130" s="21"/>
      <c r="C1130" s="21"/>
      <c r="D1130" s="22"/>
      <c r="F1130" s="43"/>
      <c r="H1130" s="43"/>
      <c r="O1130" s="256"/>
      <c r="P1130" s="21"/>
      <c r="Q1130" s="21"/>
    </row>
    <row r="1131" spans="1:17" s="3" customFormat="1" x14ac:dyDescent="0.25">
      <c r="A1131" s="21"/>
      <c r="C1131" s="21"/>
      <c r="D1131" s="22"/>
      <c r="F1131" s="43"/>
      <c r="H1131" s="43"/>
      <c r="O1131" s="256"/>
      <c r="P1131" s="21"/>
      <c r="Q1131" s="21"/>
    </row>
    <row r="1132" spans="1:17" s="3" customFormat="1" x14ac:dyDescent="0.25">
      <c r="A1132" s="21"/>
      <c r="C1132" s="21"/>
      <c r="D1132" s="22"/>
      <c r="F1132" s="43"/>
      <c r="H1132" s="43"/>
      <c r="O1132" s="256"/>
      <c r="P1132" s="21"/>
      <c r="Q1132" s="21"/>
    </row>
    <row r="1133" spans="1:17" s="3" customFormat="1" x14ac:dyDescent="0.25">
      <c r="A1133" s="21"/>
      <c r="C1133" s="21"/>
      <c r="D1133" s="22"/>
      <c r="F1133" s="43"/>
      <c r="H1133" s="43"/>
      <c r="O1133" s="256"/>
      <c r="P1133" s="21"/>
      <c r="Q1133" s="21"/>
    </row>
    <row r="1134" spans="1:17" s="3" customFormat="1" x14ac:dyDescent="0.25">
      <c r="A1134" s="21"/>
      <c r="C1134" s="21"/>
      <c r="D1134" s="22"/>
      <c r="F1134" s="43"/>
      <c r="H1134" s="43"/>
      <c r="O1134" s="256"/>
      <c r="P1134" s="21"/>
      <c r="Q1134" s="21"/>
    </row>
    <row r="1135" spans="1:17" s="3" customFormat="1" x14ac:dyDescent="0.25">
      <c r="A1135" s="21"/>
      <c r="C1135" s="21"/>
      <c r="D1135" s="22"/>
      <c r="F1135" s="43"/>
      <c r="H1135" s="43"/>
      <c r="O1135" s="256"/>
      <c r="P1135" s="21"/>
      <c r="Q1135" s="21"/>
    </row>
    <row r="1136" spans="1:17" s="3" customFormat="1" x14ac:dyDescent="0.25">
      <c r="A1136" s="21"/>
      <c r="C1136" s="21"/>
      <c r="D1136" s="22"/>
      <c r="F1136" s="43"/>
      <c r="H1136" s="43"/>
      <c r="O1136" s="256"/>
      <c r="P1136" s="21"/>
      <c r="Q1136" s="21"/>
    </row>
    <row r="1137" spans="1:17" s="3" customFormat="1" x14ac:dyDescent="0.25">
      <c r="A1137" s="21"/>
      <c r="C1137" s="21"/>
      <c r="D1137" s="22"/>
      <c r="F1137" s="43"/>
      <c r="H1137" s="43"/>
      <c r="O1137" s="256"/>
      <c r="P1137" s="21"/>
      <c r="Q1137" s="21"/>
    </row>
    <row r="1138" spans="1:17" s="3" customFormat="1" x14ac:dyDescent="0.25">
      <c r="A1138" s="21"/>
      <c r="C1138" s="21"/>
      <c r="D1138" s="22"/>
      <c r="F1138" s="43"/>
      <c r="H1138" s="43"/>
      <c r="O1138" s="256"/>
      <c r="P1138" s="21"/>
      <c r="Q1138" s="21"/>
    </row>
    <row r="1139" spans="1:17" s="3" customFormat="1" x14ac:dyDescent="0.25">
      <c r="A1139" s="21"/>
      <c r="C1139" s="21"/>
      <c r="D1139" s="22"/>
      <c r="F1139" s="43"/>
      <c r="H1139" s="43"/>
      <c r="O1139" s="256"/>
      <c r="P1139" s="21"/>
      <c r="Q1139" s="21"/>
    </row>
    <row r="1140" spans="1:17" s="3" customFormat="1" x14ac:dyDescent="0.25">
      <c r="A1140" s="21"/>
      <c r="C1140" s="21"/>
      <c r="D1140" s="22"/>
      <c r="F1140" s="43"/>
      <c r="H1140" s="43"/>
      <c r="O1140" s="256"/>
      <c r="P1140" s="21"/>
      <c r="Q1140" s="21"/>
    </row>
    <row r="1141" spans="1:17" s="3" customFormat="1" x14ac:dyDescent="0.25">
      <c r="A1141" s="21"/>
      <c r="C1141" s="21"/>
      <c r="D1141" s="22"/>
      <c r="F1141" s="43"/>
      <c r="H1141" s="43"/>
      <c r="O1141" s="256"/>
      <c r="P1141" s="21"/>
      <c r="Q1141" s="21"/>
    </row>
    <row r="1142" spans="1:17" s="3" customFormat="1" x14ac:dyDescent="0.25">
      <c r="A1142" s="21"/>
      <c r="C1142" s="21"/>
      <c r="D1142" s="22"/>
      <c r="F1142" s="43"/>
      <c r="H1142" s="43"/>
      <c r="O1142" s="256"/>
      <c r="P1142" s="21"/>
      <c r="Q1142" s="21"/>
    </row>
    <row r="1143" spans="1:17" s="3" customFormat="1" x14ac:dyDescent="0.25">
      <c r="A1143" s="21"/>
      <c r="C1143" s="21"/>
      <c r="D1143" s="22"/>
      <c r="F1143" s="43"/>
      <c r="H1143" s="43"/>
      <c r="O1143" s="256"/>
      <c r="P1143" s="21"/>
      <c r="Q1143" s="21"/>
    </row>
    <row r="1144" spans="1:17" s="3" customFormat="1" x14ac:dyDescent="0.25">
      <c r="A1144" s="21"/>
      <c r="C1144" s="21"/>
      <c r="D1144" s="22"/>
      <c r="F1144" s="43"/>
      <c r="H1144" s="43"/>
      <c r="O1144" s="256"/>
      <c r="P1144" s="21"/>
      <c r="Q1144" s="21"/>
    </row>
    <row r="1145" spans="1:17" s="3" customFormat="1" x14ac:dyDescent="0.25">
      <c r="A1145" s="21"/>
      <c r="C1145" s="21"/>
      <c r="D1145" s="22"/>
      <c r="F1145" s="43"/>
      <c r="H1145" s="43"/>
      <c r="O1145" s="256"/>
      <c r="P1145" s="21"/>
      <c r="Q1145" s="21"/>
    </row>
    <row r="1146" spans="1:17" s="3" customFormat="1" x14ac:dyDescent="0.25">
      <c r="A1146" s="21"/>
      <c r="C1146" s="21"/>
      <c r="D1146" s="22"/>
      <c r="F1146" s="43"/>
      <c r="H1146" s="43"/>
      <c r="O1146" s="256"/>
      <c r="P1146" s="21"/>
      <c r="Q1146" s="21"/>
    </row>
    <row r="1147" spans="1:17" s="3" customFormat="1" x14ac:dyDescent="0.25">
      <c r="A1147" s="21"/>
      <c r="C1147" s="21"/>
      <c r="D1147" s="22"/>
      <c r="F1147" s="43"/>
      <c r="H1147" s="43"/>
      <c r="O1147" s="256"/>
      <c r="P1147" s="21"/>
      <c r="Q1147" s="21"/>
    </row>
    <row r="1148" spans="1:17" s="3" customFormat="1" x14ac:dyDescent="0.25">
      <c r="A1148" s="21"/>
      <c r="C1148" s="21"/>
      <c r="D1148" s="22"/>
      <c r="F1148" s="43"/>
      <c r="H1148" s="43"/>
      <c r="O1148" s="256"/>
      <c r="P1148" s="21"/>
      <c r="Q1148" s="21"/>
    </row>
    <row r="1149" spans="1:17" s="3" customFormat="1" x14ac:dyDescent="0.25">
      <c r="A1149" s="21"/>
      <c r="C1149" s="21"/>
      <c r="D1149" s="22"/>
      <c r="F1149" s="43"/>
      <c r="H1149" s="43"/>
      <c r="O1149" s="256"/>
      <c r="P1149" s="21"/>
      <c r="Q1149" s="21"/>
    </row>
    <row r="1150" spans="1:17" s="3" customFormat="1" x14ac:dyDescent="0.25">
      <c r="A1150" s="21"/>
      <c r="C1150" s="21"/>
      <c r="D1150" s="22"/>
      <c r="F1150" s="43"/>
      <c r="H1150" s="43"/>
      <c r="O1150" s="256"/>
      <c r="P1150" s="21"/>
      <c r="Q1150" s="21"/>
    </row>
    <row r="1151" spans="1:17" s="3" customFormat="1" x14ac:dyDescent="0.25">
      <c r="A1151" s="21"/>
      <c r="C1151" s="21"/>
      <c r="D1151" s="22"/>
      <c r="F1151" s="43"/>
      <c r="H1151" s="43"/>
      <c r="O1151" s="256"/>
      <c r="P1151" s="21"/>
      <c r="Q1151" s="21"/>
    </row>
    <row r="1152" spans="1:17" s="3" customFormat="1" x14ac:dyDescent="0.25">
      <c r="A1152" s="21"/>
      <c r="C1152" s="21"/>
      <c r="D1152" s="22"/>
      <c r="F1152" s="43"/>
      <c r="H1152" s="43"/>
      <c r="O1152" s="256"/>
      <c r="P1152" s="21"/>
      <c r="Q1152" s="21"/>
    </row>
    <row r="1153" spans="1:17" s="3" customFormat="1" x14ac:dyDescent="0.25">
      <c r="A1153" s="21"/>
      <c r="C1153" s="21"/>
      <c r="D1153" s="22"/>
      <c r="F1153" s="43"/>
      <c r="H1153" s="43"/>
      <c r="O1153" s="256"/>
      <c r="P1153" s="21"/>
      <c r="Q1153" s="21"/>
    </row>
    <row r="1154" spans="1:17" s="3" customFormat="1" x14ac:dyDescent="0.25">
      <c r="A1154" s="21"/>
      <c r="C1154" s="21"/>
      <c r="D1154" s="22"/>
      <c r="F1154" s="43"/>
      <c r="H1154" s="43"/>
      <c r="O1154" s="256"/>
      <c r="P1154" s="21"/>
      <c r="Q1154" s="21"/>
    </row>
    <row r="1155" spans="1:17" s="3" customFormat="1" x14ac:dyDescent="0.25">
      <c r="A1155" s="21"/>
      <c r="C1155" s="21"/>
      <c r="D1155" s="22"/>
      <c r="F1155" s="43"/>
      <c r="H1155" s="43"/>
      <c r="O1155" s="256"/>
      <c r="P1155" s="21"/>
      <c r="Q1155" s="21"/>
    </row>
    <row r="1156" spans="1:17" s="3" customFormat="1" x14ac:dyDescent="0.25">
      <c r="A1156" s="21"/>
      <c r="C1156" s="21"/>
      <c r="D1156" s="22"/>
      <c r="F1156" s="43"/>
      <c r="H1156" s="43"/>
      <c r="O1156" s="256"/>
      <c r="P1156" s="21"/>
      <c r="Q1156" s="21"/>
    </row>
    <row r="1157" spans="1:17" s="3" customFormat="1" x14ac:dyDescent="0.25">
      <c r="A1157" s="21"/>
      <c r="C1157" s="21"/>
      <c r="D1157" s="22"/>
      <c r="F1157" s="43"/>
      <c r="H1157" s="43"/>
      <c r="O1157" s="256"/>
      <c r="P1157" s="21"/>
      <c r="Q1157" s="21"/>
    </row>
    <row r="1158" spans="1:17" s="3" customFormat="1" x14ac:dyDescent="0.25">
      <c r="A1158" s="21"/>
      <c r="C1158" s="21"/>
      <c r="D1158" s="22"/>
      <c r="F1158" s="43"/>
      <c r="H1158" s="43"/>
      <c r="O1158" s="256"/>
      <c r="P1158" s="21"/>
      <c r="Q1158" s="21"/>
    </row>
    <row r="1159" spans="1:17" s="3" customFormat="1" x14ac:dyDescent="0.25">
      <c r="A1159" s="21"/>
      <c r="C1159" s="21"/>
      <c r="D1159" s="22"/>
      <c r="F1159" s="43"/>
      <c r="H1159" s="43"/>
      <c r="O1159" s="256"/>
      <c r="P1159" s="21"/>
      <c r="Q1159" s="21"/>
    </row>
    <row r="1160" spans="1:17" s="3" customFormat="1" x14ac:dyDescent="0.25">
      <c r="A1160" s="21"/>
      <c r="C1160" s="21"/>
      <c r="D1160" s="22"/>
      <c r="F1160" s="43"/>
      <c r="H1160" s="43"/>
      <c r="O1160" s="256"/>
      <c r="P1160" s="21"/>
      <c r="Q1160" s="21"/>
    </row>
    <row r="1161" spans="1:17" s="3" customFormat="1" x14ac:dyDescent="0.25">
      <c r="A1161" s="21"/>
      <c r="C1161" s="21"/>
      <c r="D1161" s="22"/>
      <c r="F1161" s="43"/>
      <c r="H1161" s="43"/>
      <c r="O1161" s="256"/>
      <c r="P1161" s="21"/>
      <c r="Q1161" s="21"/>
    </row>
    <row r="1162" spans="1:17" s="3" customFormat="1" x14ac:dyDescent="0.25">
      <c r="A1162" s="21"/>
      <c r="C1162" s="21"/>
      <c r="D1162" s="22"/>
      <c r="F1162" s="43"/>
      <c r="H1162" s="43"/>
      <c r="O1162" s="256"/>
      <c r="P1162" s="21"/>
      <c r="Q1162" s="21"/>
    </row>
    <row r="1163" spans="1:17" s="3" customFormat="1" x14ac:dyDescent="0.25">
      <c r="A1163" s="21"/>
      <c r="C1163" s="21"/>
      <c r="D1163" s="22"/>
      <c r="F1163" s="43"/>
      <c r="H1163" s="43"/>
      <c r="O1163" s="256"/>
      <c r="P1163" s="21"/>
      <c r="Q1163" s="21"/>
    </row>
    <row r="1164" spans="1:17" s="3" customFormat="1" x14ac:dyDescent="0.25">
      <c r="A1164" s="21"/>
      <c r="C1164" s="21"/>
      <c r="D1164" s="22"/>
      <c r="F1164" s="43"/>
      <c r="H1164" s="43"/>
      <c r="O1164" s="256"/>
      <c r="P1164" s="21"/>
      <c r="Q1164" s="21"/>
    </row>
    <row r="1165" spans="1:17" s="3" customFormat="1" x14ac:dyDescent="0.25">
      <c r="A1165" s="21"/>
      <c r="C1165" s="21"/>
      <c r="D1165" s="22"/>
      <c r="F1165" s="43"/>
      <c r="H1165" s="43"/>
      <c r="O1165" s="256"/>
      <c r="P1165" s="21"/>
      <c r="Q1165" s="21"/>
    </row>
    <row r="1166" spans="1:17" s="3" customFormat="1" x14ac:dyDescent="0.25">
      <c r="A1166" s="21"/>
      <c r="C1166" s="21"/>
      <c r="D1166" s="22"/>
      <c r="F1166" s="43"/>
      <c r="H1166" s="43"/>
      <c r="O1166" s="256"/>
      <c r="P1166" s="21"/>
      <c r="Q1166" s="21"/>
    </row>
    <row r="1167" spans="1:17" s="3" customFormat="1" x14ac:dyDescent="0.25">
      <c r="A1167" s="21"/>
      <c r="C1167" s="21"/>
      <c r="D1167" s="22"/>
      <c r="F1167" s="43"/>
      <c r="H1167" s="43"/>
      <c r="O1167" s="256"/>
      <c r="P1167" s="21"/>
      <c r="Q1167" s="21"/>
    </row>
    <row r="1168" spans="1:17" s="3" customFormat="1" x14ac:dyDescent="0.25">
      <c r="A1168" s="21"/>
      <c r="C1168" s="21"/>
      <c r="D1168" s="22"/>
      <c r="F1168" s="43"/>
      <c r="H1168" s="43"/>
      <c r="O1168" s="256"/>
      <c r="P1168" s="21"/>
      <c r="Q1168" s="21"/>
    </row>
    <row r="1169" spans="1:17" s="3" customFormat="1" x14ac:dyDescent="0.25">
      <c r="A1169" s="21"/>
      <c r="C1169" s="21"/>
      <c r="D1169" s="22"/>
      <c r="F1169" s="43"/>
      <c r="H1169" s="43"/>
      <c r="O1169" s="256"/>
      <c r="P1169" s="21"/>
      <c r="Q1169" s="21"/>
    </row>
    <row r="1170" spans="1:17" s="3" customFormat="1" x14ac:dyDescent="0.25">
      <c r="A1170" s="21"/>
      <c r="C1170" s="21"/>
      <c r="D1170" s="22"/>
      <c r="F1170" s="43"/>
      <c r="H1170" s="43"/>
      <c r="O1170" s="256"/>
      <c r="P1170" s="21"/>
      <c r="Q1170" s="21"/>
    </row>
    <row r="1171" spans="1:17" s="3" customFormat="1" x14ac:dyDescent="0.25">
      <c r="A1171" s="21"/>
      <c r="C1171" s="21"/>
      <c r="D1171" s="22"/>
      <c r="F1171" s="43"/>
      <c r="H1171" s="43"/>
      <c r="O1171" s="256"/>
      <c r="P1171" s="21"/>
      <c r="Q1171" s="21"/>
    </row>
    <row r="1172" spans="1:17" s="3" customFormat="1" x14ac:dyDescent="0.25">
      <c r="A1172" s="21"/>
      <c r="C1172" s="21"/>
      <c r="D1172" s="22"/>
      <c r="F1172" s="43"/>
      <c r="H1172" s="43"/>
      <c r="O1172" s="256"/>
      <c r="P1172" s="21"/>
      <c r="Q1172" s="21"/>
    </row>
    <row r="1173" spans="1:17" s="3" customFormat="1" x14ac:dyDescent="0.25">
      <c r="A1173" s="21"/>
      <c r="C1173" s="21"/>
      <c r="D1173" s="22"/>
      <c r="F1173" s="43"/>
      <c r="H1173" s="43"/>
      <c r="O1173" s="256"/>
      <c r="P1173" s="21"/>
      <c r="Q1173" s="21"/>
    </row>
    <row r="1174" spans="1:17" s="3" customFormat="1" x14ac:dyDescent="0.25">
      <c r="A1174" s="21"/>
      <c r="C1174" s="21"/>
      <c r="D1174" s="22"/>
      <c r="F1174" s="43"/>
      <c r="H1174" s="43"/>
      <c r="O1174" s="256"/>
      <c r="P1174" s="21"/>
      <c r="Q1174" s="21"/>
    </row>
    <row r="1175" spans="1:17" s="3" customFormat="1" x14ac:dyDescent="0.25">
      <c r="A1175" s="21"/>
      <c r="C1175" s="21"/>
      <c r="D1175" s="22"/>
      <c r="F1175" s="43"/>
      <c r="H1175" s="43"/>
      <c r="O1175" s="256"/>
      <c r="P1175" s="21"/>
      <c r="Q1175" s="21"/>
    </row>
    <row r="1176" spans="1:17" s="3" customFormat="1" x14ac:dyDescent="0.25">
      <c r="A1176" s="21"/>
      <c r="C1176" s="21"/>
      <c r="D1176" s="22"/>
      <c r="F1176" s="43"/>
      <c r="H1176" s="43"/>
      <c r="O1176" s="256"/>
      <c r="P1176" s="21"/>
      <c r="Q1176" s="21"/>
    </row>
    <row r="1177" spans="1:17" s="3" customFormat="1" x14ac:dyDescent="0.25">
      <c r="A1177" s="21"/>
      <c r="C1177" s="21"/>
      <c r="D1177" s="22"/>
      <c r="F1177" s="43"/>
      <c r="H1177" s="43"/>
      <c r="O1177" s="256"/>
      <c r="P1177" s="21"/>
      <c r="Q1177" s="21"/>
    </row>
    <row r="1178" spans="1:17" s="3" customFormat="1" x14ac:dyDescent="0.25">
      <c r="A1178" s="21"/>
      <c r="C1178" s="21"/>
      <c r="D1178" s="22"/>
      <c r="F1178" s="43"/>
      <c r="H1178" s="43"/>
      <c r="O1178" s="256"/>
      <c r="P1178" s="21"/>
      <c r="Q1178" s="21"/>
    </row>
    <row r="1179" spans="1:17" s="3" customFormat="1" x14ac:dyDescent="0.25">
      <c r="A1179" s="21"/>
      <c r="C1179" s="21"/>
      <c r="D1179" s="22"/>
      <c r="F1179" s="43"/>
      <c r="H1179" s="43"/>
      <c r="O1179" s="256"/>
      <c r="P1179" s="21"/>
      <c r="Q1179" s="21"/>
    </row>
    <row r="1180" spans="1:17" s="3" customFormat="1" x14ac:dyDescent="0.25">
      <c r="A1180" s="21"/>
      <c r="C1180" s="21"/>
      <c r="D1180" s="22"/>
      <c r="F1180" s="43"/>
      <c r="H1180" s="43"/>
      <c r="O1180" s="256"/>
      <c r="P1180" s="21"/>
      <c r="Q1180" s="21"/>
    </row>
    <row r="1181" spans="1:17" s="3" customFormat="1" x14ac:dyDescent="0.25">
      <c r="A1181" s="21"/>
      <c r="C1181" s="21"/>
      <c r="D1181" s="22"/>
      <c r="F1181" s="43"/>
      <c r="H1181" s="43"/>
      <c r="O1181" s="256"/>
      <c r="P1181" s="21"/>
      <c r="Q1181" s="21"/>
    </row>
    <row r="1182" spans="1:17" s="3" customFormat="1" x14ac:dyDescent="0.25">
      <c r="A1182" s="21"/>
      <c r="C1182" s="21"/>
      <c r="D1182" s="22"/>
      <c r="F1182" s="43"/>
      <c r="H1182" s="43"/>
      <c r="O1182" s="256"/>
      <c r="P1182" s="21"/>
      <c r="Q1182" s="21"/>
    </row>
    <row r="1183" spans="1:17" s="3" customFormat="1" x14ac:dyDescent="0.25">
      <c r="A1183" s="21"/>
      <c r="C1183" s="21"/>
      <c r="D1183" s="22"/>
      <c r="F1183" s="43"/>
      <c r="H1183" s="43"/>
      <c r="O1183" s="256"/>
      <c r="P1183" s="21"/>
      <c r="Q1183" s="21"/>
    </row>
    <row r="1184" spans="1:17" s="3" customFormat="1" x14ac:dyDescent="0.25">
      <c r="A1184" s="21"/>
      <c r="C1184" s="21"/>
      <c r="D1184" s="22"/>
      <c r="F1184" s="43"/>
      <c r="H1184" s="43"/>
      <c r="O1184" s="256"/>
      <c r="P1184" s="21"/>
      <c r="Q1184" s="21"/>
    </row>
    <row r="1185" spans="1:17" s="3" customFormat="1" x14ac:dyDescent="0.25">
      <c r="A1185" s="21"/>
      <c r="C1185" s="21"/>
      <c r="D1185" s="22"/>
      <c r="F1185" s="43"/>
      <c r="H1185" s="43"/>
      <c r="O1185" s="256"/>
      <c r="P1185" s="21"/>
      <c r="Q1185" s="21"/>
    </row>
    <row r="1186" spans="1:17" s="3" customFormat="1" x14ac:dyDescent="0.25">
      <c r="A1186" s="21"/>
      <c r="C1186" s="21"/>
      <c r="D1186" s="22"/>
      <c r="F1186" s="43"/>
      <c r="H1186" s="43"/>
      <c r="O1186" s="256"/>
      <c r="P1186" s="21"/>
      <c r="Q1186" s="21"/>
    </row>
    <row r="1187" spans="1:17" s="3" customFormat="1" x14ac:dyDescent="0.25">
      <c r="A1187" s="21"/>
      <c r="C1187" s="21"/>
      <c r="D1187" s="22"/>
      <c r="F1187" s="43"/>
      <c r="H1187" s="43"/>
      <c r="O1187" s="256"/>
      <c r="P1187" s="21"/>
      <c r="Q1187" s="21"/>
    </row>
    <row r="1188" spans="1:17" s="3" customFormat="1" x14ac:dyDescent="0.25">
      <c r="A1188" s="21"/>
      <c r="C1188" s="21"/>
      <c r="D1188" s="22"/>
      <c r="F1188" s="43"/>
      <c r="H1188" s="43"/>
      <c r="O1188" s="256"/>
      <c r="P1188" s="21"/>
      <c r="Q1188" s="21"/>
    </row>
    <row r="1189" spans="1:17" s="3" customFormat="1" x14ac:dyDescent="0.25">
      <c r="A1189" s="21"/>
      <c r="C1189" s="21"/>
      <c r="D1189" s="22"/>
      <c r="F1189" s="43"/>
      <c r="H1189" s="43"/>
      <c r="O1189" s="256"/>
      <c r="P1189" s="21"/>
      <c r="Q1189" s="21"/>
    </row>
    <row r="1190" spans="1:17" s="3" customFormat="1" x14ac:dyDescent="0.25">
      <c r="A1190" s="21"/>
      <c r="C1190" s="21"/>
      <c r="D1190" s="22"/>
      <c r="F1190" s="43"/>
      <c r="H1190" s="43"/>
      <c r="O1190" s="256"/>
      <c r="P1190" s="21"/>
      <c r="Q1190" s="21"/>
    </row>
    <row r="1191" spans="1:17" s="3" customFormat="1" x14ac:dyDescent="0.25">
      <c r="A1191" s="21"/>
      <c r="C1191" s="21"/>
      <c r="D1191" s="22"/>
      <c r="F1191" s="43"/>
      <c r="H1191" s="43"/>
      <c r="O1191" s="256"/>
      <c r="P1191" s="21"/>
      <c r="Q1191" s="21"/>
    </row>
    <row r="1192" spans="1:17" s="3" customFormat="1" x14ac:dyDescent="0.25">
      <c r="A1192" s="21"/>
      <c r="C1192" s="21"/>
      <c r="D1192" s="22"/>
      <c r="F1192" s="43"/>
      <c r="H1192" s="43"/>
      <c r="O1192" s="256"/>
      <c r="P1192" s="21"/>
      <c r="Q1192" s="21"/>
    </row>
    <row r="1193" spans="1:17" s="3" customFormat="1" x14ac:dyDescent="0.25">
      <c r="A1193" s="21"/>
      <c r="C1193" s="21"/>
      <c r="D1193" s="22"/>
      <c r="F1193" s="43"/>
      <c r="H1193" s="43"/>
      <c r="O1193" s="256"/>
      <c r="P1193" s="21"/>
      <c r="Q1193" s="21"/>
    </row>
    <row r="1194" spans="1:17" s="3" customFormat="1" x14ac:dyDescent="0.25">
      <c r="A1194" s="21"/>
      <c r="C1194" s="21"/>
      <c r="D1194" s="22"/>
      <c r="F1194" s="43"/>
      <c r="H1194" s="43"/>
      <c r="O1194" s="256"/>
      <c r="P1194" s="21"/>
      <c r="Q1194" s="21"/>
    </row>
    <row r="1195" spans="1:17" s="3" customFormat="1" x14ac:dyDescent="0.25">
      <c r="A1195" s="21"/>
      <c r="C1195" s="21"/>
      <c r="D1195" s="22"/>
      <c r="F1195" s="43"/>
      <c r="H1195" s="43"/>
      <c r="O1195" s="256"/>
      <c r="P1195" s="21"/>
      <c r="Q1195" s="21"/>
    </row>
    <row r="1196" spans="1:17" s="3" customFormat="1" x14ac:dyDescent="0.25">
      <c r="A1196" s="21"/>
      <c r="C1196" s="21"/>
      <c r="D1196" s="22"/>
      <c r="F1196" s="43"/>
      <c r="H1196" s="43"/>
      <c r="O1196" s="256"/>
      <c r="P1196" s="21"/>
      <c r="Q1196" s="21"/>
    </row>
    <row r="1197" spans="1:17" s="3" customFormat="1" x14ac:dyDescent="0.25">
      <c r="A1197" s="21"/>
      <c r="C1197" s="21"/>
      <c r="D1197" s="22"/>
      <c r="F1197" s="43"/>
      <c r="H1197" s="43"/>
      <c r="O1197" s="256"/>
      <c r="P1197" s="21"/>
      <c r="Q1197" s="21"/>
    </row>
    <row r="1198" spans="1:17" s="3" customFormat="1" x14ac:dyDescent="0.25">
      <c r="A1198" s="21"/>
      <c r="C1198" s="21"/>
      <c r="D1198" s="22"/>
      <c r="F1198" s="43"/>
      <c r="H1198" s="43"/>
      <c r="O1198" s="256"/>
      <c r="P1198" s="21"/>
      <c r="Q1198" s="21"/>
    </row>
    <row r="1199" spans="1:17" s="3" customFormat="1" x14ac:dyDescent="0.25">
      <c r="A1199" s="21"/>
      <c r="C1199" s="21"/>
      <c r="D1199" s="22"/>
      <c r="F1199" s="43"/>
      <c r="H1199" s="43"/>
      <c r="O1199" s="256"/>
      <c r="P1199" s="21"/>
      <c r="Q1199" s="21"/>
    </row>
    <row r="1200" spans="1:17" s="3" customFormat="1" x14ac:dyDescent="0.25">
      <c r="A1200" s="21"/>
      <c r="C1200" s="21"/>
      <c r="D1200" s="22"/>
      <c r="F1200" s="43"/>
      <c r="H1200" s="43"/>
      <c r="O1200" s="256"/>
      <c r="P1200" s="21"/>
      <c r="Q1200" s="21"/>
    </row>
    <row r="1201" spans="1:17" s="3" customFormat="1" x14ac:dyDescent="0.25">
      <c r="A1201" s="21"/>
      <c r="C1201" s="21"/>
      <c r="D1201" s="22"/>
      <c r="F1201" s="43"/>
      <c r="H1201" s="43"/>
      <c r="O1201" s="256"/>
      <c r="P1201" s="21"/>
      <c r="Q1201" s="21"/>
    </row>
    <row r="1202" spans="1:17" s="3" customFormat="1" x14ac:dyDescent="0.25">
      <c r="A1202" s="21"/>
      <c r="C1202" s="21"/>
      <c r="D1202" s="22"/>
      <c r="F1202" s="43"/>
      <c r="H1202" s="43"/>
      <c r="O1202" s="256"/>
      <c r="P1202" s="21"/>
      <c r="Q1202" s="21"/>
    </row>
    <row r="1203" spans="1:17" s="3" customFormat="1" x14ac:dyDescent="0.25">
      <c r="A1203" s="21"/>
      <c r="C1203" s="21"/>
      <c r="D1203" s="22"/>
      <c r="F1203" s="43"/>
      <c r="H1203" s="43"/>
      <c r="O1203" s="256"/>
      <c r="P1203" s="21"/>
      <c r="Q1203" s="21"/>
    </row>
    <row r="1204" spans="1:17" s="3" customFormat="1" x14ac:dyDescent="0.25">
      <c r="A1204" s="21"/>
      <c r="C1204" s="21"/>
      <c r="D1204" s="22"/>
      <c r="F1204" s="43"/>
      <c r="H1204" s="43"/>
      <c r="O1204" s="256"/>
      <c r="P1204" s="21"/>
      <c r="Q1204" s="21"/>
    </row>
    <row r="1205" spans="1:17" s="3" customFormat="1" x14ac:dyDescent="0.25">
      <c r="A1205" s="21"/>
      <c r="C1205" s="21"/>
      <c r="D1205" s="22"/>
      <c r="F1205" s="43"/>
      <c r="H1205" s="43"/>
      <c r="O1205" s="256"/>
      <c r="P1205" s="21"/>
      <c r="Q1205" s="21"/>
    </row>
    <row r="1206" spans="1:17" s="3" customFormat="1" x14ac:dyDescent="0.25">
      <c r="A1206" s="21"/>
      <c r="C1206" s="21"/>
      <c r="D1206" s="22"/>
      <c r="F1206" s="43"/>
      <c r="H1206" s="43"/>
      <c r="O1206" s="256"/>
      <c r="P1206" s="21"/>
      <c r="Q1206" s="21"/>
    </row>
    <row r="1207" spans="1:17" s="3" customFormat="1" x14ac:dyDescent="0.25">
      <c r="A1207" s="21"/>
      <c r="C1207" s="21"/>
      <c r="D1207" s="22"/>
      <c r="F1207" s="43"/>
      <c r="H1207" s="43"/>
      <c r="O1207" s="256"/>
      <c r="P1207" s="21"/>
      <c r="Q1207" s="21"/>
    </row>
    <row r="1208" spans="1:17" s="3" customFormat="1" x14ac:dyDescent="0.25">
      <c r="A1208" s="21"/>
      <c r="C1208" s="21"/>
      <c r="D1208" s="22"/>
      <c r="F1208" s="43"/>
      <c r="H1208" s="43"/>
      <c r="O1208" s="256"/>
      <c r="P1208" s="21"/>
      <c r="Q1208" s="21"/>
    </row>
    <row r="1209" spans="1:17" s="3" customFormat="1" x14ac:dyDescent="0.25">
      <c r="A1209" s="21"/>
      <c r="C1209" s="21"/>
      <c r="D1209" s="22"/>
      <c r="F1209" s="43"/>
      <c r="H1209" s="43"/>
      <c r="O1209" s="256"/>
      <c r="P1209" s="21"/>
      <c r="Q1209" s="21"/>
    </row>
    <row r="1210" spans="1:17" s="3" customFormat="1" x14ac:dyDescent="0.25">
      <c r="A1210" s="21"/>
      <c r="C1210" s="21"/>
      <c r="D1210" s="22"/>
      <c r="F1210" s="43"/>
      <c r="H1210" s="43"/>
      <c r="O1210" s="256"/>
      <c r="P1210" s="21"/>
      <c r="Q1210" s="21"/>
    </row>
    <row r="1211" spans="1:17" s="3" customFormat="1" x14ac:dyDescent="0.25">
      <c r="A1211" s="21"/>
      <c r="C1211" s="21"/>
      <c r="D1211" s="22"/>
      <c r="F1211" s="43"/>
      <c r="H1211" s="43"/>
      <c r="O1211" s="256"/>
      <c r="P1211" s="21"/>
      <c r="Q1211" s="21"/>
    </row>
    <row r="1212" spans="1:17" s="3" customFormat="1" x14ac:dyDescent="0.25">
      <c r="A1212" s="21"/>
      <c r="C1212" s="21"/>
      <c r="D1212" s="22"/>
      <c r="F1212" s="43"/>
      <c r="H1212" s="43"/>
      <c r="O1212" s="256"/>
      <c r="P1212" s="21"/>
      <c r="Q1212" s="21"/>
    </row>
    <row r="1213" spans="1:17" s="3" customFormat="1" x14ac:dyDescent="0.25">
      <c r="A1213" s="21"/>
      <c r="C1213" s="21"/>
      <c r="D1213" s="22"/>
      <c r="F1213" s="43"/>
      <c r="H1213" s="43"/>
      <c r="O1213" s="256"/>
      <c r="P1213" s="21"/>
      <c r="Q1213" s="21"/>
    </row>
    <row r="1214" spans="1:17" s="3" customFormat="1" x14ac:dyDescent="0.25">
      <c r="A1214" s="21"/>
      <c r="C1214" s="21"/>
      <c r="D1214" s="22"/>
      <c r="F1214" s="43"/>
      <c r="H1214" s="43"/>
      <c r="O1214" s="256"/>
      <c r="P1214" s="21"/>
      <c r="Q1214" s="21"/>
    </row>
    <row r="1215" spans="1:17" s="3" customFormat="1" x14ac:dyDescent="0.25">
      <c r="A1215" s="21"/>
      <c r="C1215" s="21"/>
      <c r="D1215" s="22"/>
      <c r="F1215" s="43"/>
      <c r="H1215" s="43"/>
      <c r="O1215" s="256"/>
      <c r="P1215" s="21"/>
      <c r="Q1215" s="21"/>
    </row>
    <row r="1216" spans="1:17" s="3" customFormat="1" x14ac:dyDescent="0.25">
      <c r="A1216" s="21"/>
      <c r="C1216" s="21"/>
      <c r="D1216" s="22"/>
      <c r="F1216" s="43"/>
      <c r="H1216" s="43"/>
      <c r="O1216" s="256"/>
      <c r="P1216" s="21"/>
      <c r="Q1216" s="21"/>
    </row>
    <row r="1217" spans="1:17" s="3" customFormat="1" x14ac:dyDescent="0.25">
      <c r="A1217" s="21"/>
      <c r="C1217" s="21"/>
      <c r="D1217" s="22"/>
      <c r="F1217" s="43"/>
      <c r="H1217" s="43"/>
      <c r="O1217" s="256"/>
      <c r="P1217" s="21"/>
      <c r="Q1217" s="21"/>
    </row>
    <row r="1218" spans="1:17" s="3" customFormat="1" x14ac:dyDescent="0.25">
      <c r="A1218" s="21"/>
      <c r="C1218" s="21"/>
      <c r="D1218" s="22"/>
      <c r="F1218" s="43"/>
      <c r="H1218" s="43"/>
      <c r="O1218" s="256"/>
      <c r="P1218" s="21"/>
      <c r="Q1218" s="21"/>
    </row>
    <row r="1219" spans="1:17" s="3" customFormat="1" x14ac:dyDescent="0.25">
      <c r="A1219" s="21"/>
      <c r="C1219" s="21"/>
      <c r="D1219" s="22"/>
      <c r="F1219" s="43"/>
      <c r="H1219" s="43"/>
      <c r="O1219" s="256"/>
      <c r="P1219" s="21"/>
      <c r="Q1219" s="21"/>
    </row>
    <row r="1220" spans="1:17" s="3" customFormat="1" x14ac:dyDescent="0.25">
      <c r="A1220" s="21"/>
      <c r="C1220" s="21"/>
      <c r="D1220" s="22"/>
      <c r="F1220" s="43"/>
      <c r="H1220" s="43"/>
      <c r="O1220" s="256"/>
      <c r="P1220" s="21"/>
      <c r="Q1220" s="21"/>
    </row>
    <row r="1221" spans="1:17" s="3" customFormat="1" x14ac:dyDescent="0.25">
      <c r="A1221" s="21"/>
      <c r="C1221" s="21"/>
      <c r="D1221" s="22"/>
      <c r="F1221" s="43"/>
      <c r="H1221" s="43"/>
      <c r="O1221" s="256"/>
      <c r="P1221" s="21"/>
      <c r="Q1221" s="21"/>
    </row>
    <row r="1222" spans="1:17" s="3" customFormat="1" x14ac:dyDescent="0.25">
      <c r="A1222" s="21"/>
      <c r="C1222" s="21"/>
      <c r="D1222" s="22"/>
      <c r="F1222" s="43"/>
      <c r="H1222" s="43"/>
      <c r="O1222" s="256"/>
      <c r="P1222" s="21"/>
      <c r="Q1222" s="21"/>
    </row>
    <row r="1223" spans="1:17" s="3" customFormat="1" x14ac:dyDescent="0.25">
      <c r="A1223" s="21"/>
      <c r="C1223" s="21"/>
      <c r="D1223" s="22"/>
      <c r="F1223" s="43"/>
      <c r="H1223" s="43"/>
      <c r="O1223" s="256"/>
      <c r="P1223" s="21"/>
      <c r="Q1223" s="21"/>
    </row>
    <row r="1224" spans="1:17" s="3" customFormat="1" x14ac:dyDescent="0.25">
      <c r="A1224" s="21"/>
      <c r="C1224" s="21"/>
      <c r="D1224" s="22"/>
      <c r="F1224" s="43"/>
      <c r="H1224" s="43"/>
      <c r="O1224" s="256"/>
      <c r="P1224" s="21"/>
      <c r="Q1224" s="21"/>
    </row>
    <row r="1225" spans="1:17" s="3" customFormat="1" x14ac:dyDescent="0.25">
      <c r="A1225" s="21"/>
      <c r="C1225" s="21"/>
      <c r="D1225" s="22"/>
      <c r="F1225" s="43"/>
      <c r="H1225" s="43"/>
      <c r="O1225" s="256"/>
      <c r="P1225" s="21"/>
      <c r="Q1225" s="21"/>
    </row>
    <row r="1226" spans="1:17" s="3" customFormat="1" x14ac:dyDescent="0.25">
      <c r="A1226" s="21"/>
      <c r="C1226" s="21"/>
      <c r="D1226" s="22"/>
      <c r="F1226" s="43"/>
      <c r="H1226" s="43"/>
      <c r="O1226" s="256"/>
      <c r="P1226" s="21"/>
      <c r="Q1226" s="21"/>
    </row>
    <row r="1227" spans="1:17" s="3" customFormat="1" x14ac:dyDescent="0.25">
      <c r="A1227" s="21"/>
      <c r="C1227" s="21"/>
      <c r="D1227" s="22"/>
      <c r="F1227" s="43"/>
      <c r="H1227" s="43"/>
      <c r="O1227" s="256"/>
      <c r="P1227" s="21"/>
      <c r="Q1227" s="21"/>
    </row>
    <row r="1228" spans="1:17" s="3" customFormat="1" x14ac:dyDescent="0.25">
      <c r="A1228" s="21"/>
      <c r="C1228" s="21"/>
      <c r="D1228" s="22"/>
      <c r="F1228" s="43"/>
      <c r="H1228" s="43"/>
      <c r="O1228" s="256"/>
      <c r="P1228" s="21"/>
      <c r="Q1228" s="21"/>
    </row>
    <row r="1229" spans="1:17" s="3" customFormat="1" x14ac:dyDescent="0.25">
      <c r="A1229" s="21"/>
      <c r="C1229" s="21"/>
      <c r="D1229" s="22"/>
      <c r="F1229" s="43"/>
      <c r="H1229" s="43"/>
      <c r="O1229" s="256"/>
      <c r="P1229" s="21"/>
      <c r="Q1229" s="21"/>
    </row>
    <row r="1230" spans="1:17" s="3" customFormat="1" x14ac:dyDescent="0.25">
      <c r="A1230" s="21"/>
      <c r="C1230" s="21"/>
      <c r="D1230" s="22"/>
      <c r="F1230" s="43"/>
      <c r="H1230" s="43"/>
      <c r="O1230" s="256"/>
      <c r="P1230" s="21"/>
      <c r="Q1230" s="21"/>
    </row>
    <row r="1231" spans="1:17" s="3" customFormat="1" x14ac:dyDescent="0.25">
      <c r="A1231" s="21"/>
      <c r="C1231" s="21"/>
      <c r="D1231" s="22"/>
      <c r="F1231" s="43"/>
      <c r="H1231" s="43"/>
      <c r="O1231" s="256"/>
      <c r="P1231" s="21"/>
      <c r="Q1231" s="21"/>
    </row>
    <row r="1232" spans="1:17" s="3" customFormat="1" x14ac:dyDescent="0.25">
      <c r="A1232" s="21"/>
      <c r="C1232" s="21"/>
      <c r="D1232" s="22"/>
      <c r="F1232" s="43"/>
      <c r="H1232" s="43"/>
      <c r="O1232" s="256"/>
      <c r="P1232" s="21"/>
      <c r="Q1232" s="21"/>
    </row>
    <row r="1233" spans="1:17" s="3" customFormat="1" x14ac:dyDescent="0.25">
      <c r="A1233" s="21"/>
      <c r="C1233" s="21"/>
      <c r="D1233" s="22"/>
      <c r="F1233" s="43"/>
      <c r="H1233" s="43"/>
      <c r="O1233" s="256"/>
      <c r="P1233" s="21"/>
      <c r="Q1233" s="21"/>
    </row>
    <row r="1234" spans="1:17" s="3" customFormat="1" x14ac:dyDescent="0.25">
      <c r="A1234" s="21"/>
      <c r="C1234" s="21"/>
      <c r="D1234" s="22"/>
      <c r="F1234" s="43"/>
      <c r="H1234" s="43"/>
      <c r="O1234" s="256"/>
      <c r="P1234" s="21"/>
      <c r="Q1234" s="21"/>
    </row>
    <row r="1235" spans="1:17" s="3" customFormat="1" x14ac:dyDescent="0.25">
      <c r="A1235" s="21"/>
      <c r="C1235" s="21"/>
      <c r="D1235" s="22"/>
      <c r="F1235" s="43"/>
      <c r="H1235" s="43"/>
      <c r="O1235" s="256"/>
      <c r="P1235" s="21"/>
      <c r="Q1235" s="21"/>
    </row>
    <row r="1236" spans="1:17" s="3" customFormat="1" x14ac:dyDescent="0.25">
      <c r="A1236" s="21"/>
      <c r="C1236" s="21"/>
      <c r="D1236" s="22"/>
      <c r="F1236" s="43"/>
      <c r="H1236" s="43"/>
      <c r="O1236" s="256"/>
      <c r="P1236" s="21"/>
      <c r="Q1236" s="21"/>
    </row>
    <row r="1237" spans="1:17" s="3" customFormat="1" x14ac:dyDescent="0.25">
      <c r="A1237" s="21"/>
      <c r="C1237" s="21"/>
      <c r="D1237" s="22"/>
      <c r="F1237" s="43"/>
      <c r="H1237" s="43"/>
      <c r="O1237" s="256"/>
      <c r="P1237" s="21"/>
      <c r="Q1237" s="21"/>
    </row>
    <row r="1238" spans="1:17" s="3" customFormat="1" x14ac:dyDescent="0.25">
      <c r="A1238" s="21"/>
      <c r="C1238" s="21"/>
      <c r="D1238" s="22"/>
      <c r="F1238" s="43"/>
      <c r="H1238" s="43"/>
      <c r="O1238" s="256"/>
      <c r="P1238" s="21"/>
      <c r="Q1238" s="21"/>
    </row>
    <row r="1239" spans="1:17" s="3" customFormat="1" x14ac:dyDescent="0.25">
      <c r="A1239" s="21"/>
      <c r="C1239" s="21"/>
      <c r="D1239" s="22"/>
      <c r="F1239" s="43"/>
      <c r="H1239" s="43"/>
      <c r="O1239" s="256"/>
      <c r="P1239" s="21"/>
      <c r="Q1239" s="21"/>
    </row>
    <row r="1240" spans="1:17" s="3" customFormat="1" x14ac:dyDescent="0.25">
      <c r="A1240" s="21"/>
      <c r="C1240" s="21"/>
      <c r="D1240" s="22"/>
      <c r="F1240" s="43"/>
      <c r="H1240" s="43"/>
      <c r="O1240" s="256"/>
      <c r="P1240" s="21"/>
      <c r="Q1240" s="21"/>
    </row>
    <row r="1241" spans="1:17" s="3" customFormat="1" x14ac:dyDescent="0.25">
      <c r="A1241" s="21"/>
      <c r="C1241" s="21"/>
      <c r="D1241" s="22"/>
      <c r="F1241" s="43"/>
      <c r="H1241" s="43"/>
      <c r="O1241" s="256"/>
      <c r="P1241" s="21"/>
      <c r="Q1241" s="21"/>
    </row>
  </sheetData>
  <sortState ref="A6:R345">
    <sortCondition ref="D6:D345"/>
  </sortState>
  <mergeCells count="3">
    <mergeCell ref="J4:K4"/>
    <mergeCell ref="E4:I4"/>
    <mergeCell ref="H2:I2"/>
  </mergeCells>
  <pageMargins left="0.7" right="0.7" top="0.75" bottom="0.75" header="0.3" footer="0.3"/>
  <pageSetup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63"/>
  <sheetViews>
    <sheetView topLeftCell="H1" zoomScale="90" zoomScaleNormal="90" workbookViewId="0">
      <selection activeCell="W16" sqref="W16"/>
    </sheetView>
  </sheetViews>
  <sheetFormatPr baseColWidth="10" defaultRowHeight="15.75" x14ac:dyDescent="0.25"/>
  <cols>
    <col min="1" max="1" width="15.7109375" style="2" customWidth="1"/>
    <col min="2" max="2" width="27.85546875" style="1" customWidth="1"/>
    <col min="3" max="3" width="14" style="2" customWidth="1"/>
    <col min="4" max="4" width="42.7109375" style="20" customWidth="1"/>
    <col min="5" max="5" width="13.28515625" style="3" customWidth="1"/>
    <col min="6" max="6" width="13.28515625" style="43" customWidth="1"/>
    <col min="7" max="7" width="13.85546875" style="3" customWidth="1"/>
    <col min="8" max="8" width="13.85546875" style="43" customWidth="1"/>
    <col min="9" max="9" width="12.85546875" style="3" customWidth="1"/>
    <col min="10" max="12" width="11.42578125" style="3" hidden="1" customWidth="1"/>
    <col min="13" max="13" width="15.85546875" style="3" customWidth="1"/>
    <col min="14" max="16" width="11.42578125" style="3" hidden="1" customWidth="1"/>
    <col min="17" max="17" width="10.28515625" style="3" hidden="1" customWidth="1"/>
    <col min="18" max="19" width="11.42578125" style="3"/>
    <col min="20" max="22" width="11.42578125" style="3" hidden="1" customWidth="1"/>
    <col min="23" max="23" width="15.85546875" style="3" customWidth="1"/>
    <col min="24" max="24" width="11.42578125" style="3" hidden="1" customWidth="1"/>
    <col min="25" max="25" width="23.42578125" style="3" customWidth="1"/>
    <col min="26" max="29" width="11.42578125" style="3" hidden="1" customWidth="1"/>
    <col min="30" max="30" width="29.140625" style="3" customWidth="1"/>
    <col min="31" max="45" width="11.42578125" style="3"/>
    <col min="46" max="16384" width="11.42578125" style="1"/>
  </cols>
  <sheetData>
    <row r="1" spans="1:30" x14ac:dyDescent="0.25">
      <c r="A1" s="21" t="s">
        <v>353</v>
      </c>
      <c r="B1" s="3" t="s">
        <v>364</v>
      </c>
      <c r="C1" s="21"/>
      <c r="D1" s="22"/>
    </row>
    <row r="2" spans="1:30" x14ac:dyDescent="0.25">
      <c r="A2" s="21" t="s">
        <v>355</v>
      </c>
      <c r="B2" s="22">
        <v>2010</v>
      </c>
      <c r="C2" s="21"/>
      <c r="D2" s="22"/>
    </row>
    <row r="3" spans="1:30" ht="18.75" customHeight="1" x14ac:dyDescent="0.25">
      <c r="A3" s="21" t="s">
        <v>354</v>
      </c>
      <c r="B3" s="3" t="s">
        <v>365</v>
      </c>
      <c r="C3" s="21"/>
      <c r="D3" s="22"/>
    </row>
    <row r="4" spans="1:30" ht="53.25" customHeight="1" x14ac:dyDescent="0.25">
      <c r="A4" s="21"/>
      <c r="B4" s="3"/>
      <c r="C4" s="21"/>
      <c r="D4" s="22"/>
      <c r="E4" s="294" t="s">
        <v>338</v>
      </c>
      <c r="F4" s="294"/>
      <c r="G4" s="294"/>
      <c r="H4" s="294"/>
      <c r="I4" s="294"/>
      <c r="J4" s="317" t="s">
        <v>356</v>
      </c>
      <c r="K4" s="317"/>
      <c r="L4" s="317"/>
      <c r="M4" s="317"/>
      <c r="N4" s="317" t="s">
        <v>357</v>
      </c>
      <c r="O4" s="317"/>
      <c r="P4" s="317"/>
      <c r="Q4" s="317"/>
      <c r="R4" s="317"/>
      <c r="S4" s="317"/>
      <c r="T4" s="318" t="s">
        <v>338</v>
      </c>
      <c r="U4" s="319"/>
      <c r="V4" s="302" t="s">
        <v>358</v>
      </c>
      <c r="W4" s="303"/>
      <c r="X4" s="313" t="s">
        <v>359</v>
      </c>
      <c r="Y4" s="314"/>
      <c r="Z4" s="313" t="s">
        <v>360</v>
      </c>
      <c r="AA4" s="315"/>
      <c r="AB4" s="315"/>
      <c r="AC4" s="315"/>
      <c r="AD4" s="314"/>
    </row>
    <row r="5" spans="1:30" ht="32.25" customHeight="1" x14ac:dyDescent="0.25">
      <c r="A5" s="5" t="s">
        <v>336</v>
      </c>
      <c r="B5" s="4" t="s">
        <v>0</v>
      </c>
      <c r="C5" s="5" t="s">
        <v>337</v>
      </c>
      <c r="D5" s="6" t="s">
        <v>1</v>
      </c>
      <c r="E5" s="46" t="s">
        <v>339</v>
      </c>
      <c r="F5" s="47" t="s">
        <v>350</v>
      </c>
      <c r="G5" s="46" t="s">
        <v>340</v>
      </c>
      <c r="H5" s="47" t="s">
        <v>351</v>
      </c>
      <c r="I5" s="46" t="s">
        <v>341</v>
      </c>
      <c r="J5" s="68">
        <v>1991</v>
      </c>
      <c r="K5" s="68">
        <v>2001</v>
      </c>
      <c r="L5" s="68">
        <v>2006</v>
      </c>
      <c r="M5" s="68">
        <v>2010</v>
      </c>
      <c r="N5" s="68">
        <v>2001</v>
      </c>
      <c r="O5" s="68" t="s">
        <v>361</v>
      </c>
      <c r="P5" s="68">
        <v>2006</v>
      </c>
      <c r="Q5" s="68" t="s">
        <v>361</v>
      </c>
      <c r="R5" s="68">
        <v>2010</v>
      </c>
      <c r="S5" s="68" t="s">
        <v>361</v>
      </c>
      <c r="T5" s="68">
        <v>2006</v>
      </c>
      <c r="U5" s="68">
        <v>2010</v>
      </c>
      <c r="V5" s="68">
        <v>2006</v>
      </c>
      <c r="W5" s="68">
        <v>2010</v>
      </c>
      <c r="X5" s="68">
        <v>2006</v>
      </c>
      <c r="Y5" s="68">
        <v>2010</v>
      </c>
      <c r="Z5" s="69" t="s">
        <v>362</v>
      </c>
      <c r="AA5" s="70">
        <v>1991</v>
      </c>
      <c r="AB5" s="70">
        <v>2001</v>
      </c>
      <c r="AC5" s="70">
        <v>2006</v>
      </c>
      <c r="AD5" s="68">
        <v>2010</v>
      </c>
    </row>
    <row r="6" spans="1:30" x14ac:dyDescent="0.25">
      <c r="A6" s="51">
        <v>1</v>
      </c>
      <c r="B6" s="307" t="s">
        <v>2</v>
      </c>
      <c r="C6" s="308"/>
      <c r="D6" s="309"/>
      <c r="E6" s="33">
        <f>SUM(E7:E23)</f>
        <v>1661100</v>
      </c>
      <c r="F6" s="41">
        <f t="shared" ref="F6:F69" si="0">E6/I6</f>
        <v>0.48852060397627717</v>
      </c>
      <c r="G6" s="33">
        <f>SUM(G7:G23)</f>
        <v>1739166</v>
      </c>
      <c r="H6" s="41">
        <f t="shared" ref="H6" si="1">G6/I6</f>
        <v>0.51147939602372283</v>
      </c>
      <c r="I6" s="33">
        <f>SUM(I7:I23)</f>
        <v>3400266</v>
      </c>
      <c r="J6" s="54">
        <v>89504.91</v>
      </c>
      <c r="K6" s="54">
        <v>86332.049999999988</v>
      </c>
      <c r="L6" s="54">
        <v>63999</v>
      </c>
      <c r="M6" s="223">
        <v>57724.83</v>
      </c>
      <c r="N6" s="224">
        <v>-293.78333333333336</v>
      </c>
      <c r="O6" s="224">
        <v>-5.7365168438485732</v>
      </c>
      <c r="P6" s="224">
        <v>-902</v>
      </c>
      <c r="Q6" s="225">
        <v>-0.91588235294117626</v>
      </c>
      <c r="R6" s="224">
        <v>-1578</v>
      </c>
      <c r="S6" s="224">
        <v>-3.2388235294117642</v>
      </c>
      <c r="T6" s="226">
        <v>2879664</v>
      </c>
      <c r="U6" s="226">
        <v>3103685</v>
      </c>
      <c r="V6" s="227">
        <v>44.995453053953966</v>
      </c>
      <c r="W6" s="228">
        <v>53.766897191381936</v>
      </c>
      <c r="X6" s="225">
        <v>-3.1323098805971807</v>
      </c>
      <c r="Y6" s="225">
        <v>-5.0842788491744493</v>
      </c>
      <c r="Z6" s="229">
        <v>218939.28625048202</v>
      </c>
      <c r="AA6" s="230">
        <v>40.881155471384915</v>
      </c>
      <c r="AB6" s="230">
        <v>39.431959187639819</v>
      </c>
      <c r="AC6" s="230">
        <v>29.231391540566463</v>
      </c>
      <c r="AD6" s="230">
        <v>26.365679265967241</v>
      </c>
    </row>
    <row r="7" spans="1:30" x14ac:dyDescent="0.25">
      <c r="A7" s="23">
        <v>1</v>
      </c>
      <c r="B7" s="7" t="s">
        <v>2</v>
      </c>
      <c r="C7" s="29">
        <v>101</v>
      </c>
      <c r="D7" s="18" t="s">
        <v>2</v>
      </c>
      <c r="E7" s="32">
        <v>466492</v>
      </c>
      <c r="F7" s="42">
        <f t="shared" si="0"/>
        <v>0.46914690232023021</v>
      </c>
      <c r="G7" s="32">
        <v>527849</v>
      </c>
      <c r="H7" s="42">
        <f>G7/I7</f>
        <v>0.53085309767976985</v>
      </c>
      <c r="I7" s="32">
        <f>G7+E7</f>
        <v>994341</v>
      </c>
      <c r="J7" s="55">
        <v>6216.66</v>
      </c>
      <c r="K7" s="55">
        <v>5637.78</v>
      </c>
      <c r="L7" s="55">
        <v>4795</v>
      </c>
      <c r="M7" s="231">
        <v>4200.03</v>
      </c>
      <c r="N7" s="232">
        <v>-53.6</v>
      </c>
      <c r="O7" s="232">
        <v>-0.86219931603143807</v>
      </c>
      <c r="P7" s="232">
        <v>35</v>
      </c>
      <c r="Q7" s="233">
        <v>0.77</v>
      </c>
      <c r="R7" s="232">
        <v>-164</v>
      </c>
      <c r="S7" s="232">
        <v>-3.46</v>
      </c>
      <c r="T7" s="234">
        <v>968711.52279866964</v>
      </c>
      <c r="U7" s="234">
        <v>988149.54703566129</v>
      </c>
      <c r="V7" s="235">
        <v>202.02534364935758</v>
      </c>
      <c r="W7" s="236">
        <v>235.27202116072061</v>
      </c>
      <c r="X7" s="233">
        <v>0.3613046730246664</v>
      </c>
      <c r="Y7" s="233">
        <v>-1.6596678153826185</v>
      </c>
      <c r="Z7" s="237">
        <v>21471.721456495001</v>
      </c>
      <c r="AA7" s="238">
        <v>28.95277871686211</v>
      </c>
      <c r="AB7" s="238">
        <v>26.256767588118198</v>
      </c>
      <c r="AC7" s="238">
        <v>22.331698041609773</v>
      </c>
      <c r="AD7" s="238">
        <v>19.5607511419609</v>
      </c>
    </row>
    <row r="8" spans="1:30" x14ac:dyDescent="0.25">
      <c r="A8" s="24">
        <v>1</v>
      </c>
      <c r="B8" s="8" t="s">
        <v>2</v>
      </c>
      <c r="C8" s="28">
        <v>102</v>
      </c>
      <c r="D8" s="19" t="s">
        <v>3</v>
      </c>
      <c r="E8" s="32">
        <v>48273</v>
      </c>
      <c r="F8" s="42">
        <f t="shared" si="0"/>
        <v>0.48817313040400467</v>
      </c>
      <c r="G8" s="32">
        <v>50612</v>
      </c>
      <c r="H8" s="42">
        <f t="shared" ref="H8:H71" si="2">G8/I8</f>
        <v>0.51182686959599533</v>
      </c>
      <c r="I8" s="32">
        <f t="shared" ref="I8:I23" si="3">G8+E8</f>
        <v>98885</v>
      </c>
      <c r="J8" s="55">
        <v>3328.38</v>
      </c>
      <c r="K8" s="55">
        <v>3403.44</v>
      </c>
      <c r="L8" s="55">
        <v>3218</v>
      </c>
      <c r="M8" s="231">
        <v>3576.15</v>
      </c>
      <c r="N8" s="232">
        <v>6.95</v>
      </c>
      <c r="O8" s="232">
        <v>0.20881029209405175</v>
      </c>
      <c r="P8" s="232">
        <v>-5</v>
      </c>
      <c r="Q8" s="233">
        <v>-0.15</v>
      </c>
      <c r="R8" s="232">
        <v>120</v>
      </c>
      <c r="S8" s="232">
        <v>3.77</v>
      </c>
      <c r="T8" s="234">
        <v>76633.782613724456</v>
      </c>
      <c r="U8" s="234">
        <v>85290.219842464285</v>
      </c>
      <c r="V8" s="235">
        <v>23.814102738882678</v>
      </c>
      <c r="W8" s="236">
        <v>23.849732209908499</v>
      </c>
      <c r="X8" s="233">
        <v>-0.65245376509765851</v>
      </c>
      <c r="Y8" s="233">
        <v>14.069608475818985</v>
      </c>
      <c r="Z8" s="237">
        <v>6724.4470918072002</v>
      </c>
      <c r="AA8" s="238">
        <v>49.496708867784335</v>
      </c>
      <c r="AB8" s="238">
        <v>50.612934469312975</v>
      </c>
      <c r="AC8" s="238">
        <v>47.855235621091936</v>
      </c>
      <c r="AD8" s="238">
        <v>53.181324072830307</v>
      </c>
    </row>
    <row r="9" spans="1:30" x14ac:dyDescent="0.25">
      <c r="A9" s="24">
        <v>1</v>
      </c>
      <c r="B9" s="8" t="s">
        <v>2</v>
      </c>
      <c r="C9" s="30">
        <v>103</v>
      </c>
      <c r="D9" s="19" t="s">
        <v>4</v>
      </c>
      <c r="E9" s="32">
        <v>40340</v>
      </c>
      <c r="F9" s="42">
        <f t="shared" si="0"/>
        <v>0.49703675410603615</v>
      </c>
      <c r="G9" s="32">
        <v>40821</v>
      </c>
      <c r="H9" s="42">
        <f t="shared" si="2"/>
        <v>0.5029632458939638</v>
      </c>
      <c r="I9" s="32">
        <f t="shared" si="3"/>
        <v>81161</v>
      </c>
      <c r="J9" s="55">
        <v>7856.1</v>
      </c>
      <c r="K9" s="55">
        <v>8285.2199999999993</v>
      </c>
      <c r="L9" s="55">
        <v>10302</v>
      </c>
      <c r="M9" s="231">
        <v>10009.35</v>
      </c>
      <c r="N9" s="232">
        <v>39.733333333333327</v>
      </c>
      <c r="O9" s="232">
        <v>0.5057640983863918</v>
      </c>
      <c r="P9" s="232">
        <v>185</v>
      </c>
      <c r="Q9" s="233">
        <v>2.02</v>
      </c>
      <c r="R9" s="232">
        <v>-44</v>
      </c>
      <c r="S9" s="232">
        <v>-0.43</v>
      </c>
      <c r="T9" s="234">
        <v>59531.699229340105</v>
      </c>
      <c r="U9" s="234">
        <v>67730.174580022343</v>
      </c>
      <c r="V9" s="235">
        <v>5.7786545553620758</v>
      </c>
      <c r="W9" s="236">
        <v>6.7666906022890938</v>
      </c>
      <c r="X9" s="233">
        <v>31.075880983558932</v>
      </c>
      <c r="Y9" s="233">
        <v>-6.4963659510451368</v>
      </c>
      <c r="Z9" s="237">
        <v>19767.497576784001</v>
      </c>
      <c r="AA9" s="238">
        <v>39.74251151155633</v>
      </c>
      <c r="AB9" s="238">
        <v>41.913347745799662</v>
      </c>
      <c r="AC9" s="238">
        <v>52.11585310676459</v>
      </c>
      <c r="AD9" s="238">
        <v>50.635392573693863</v>
      </c>
    </row>
    <row r="10" spans="1:30" x14ac:dyDescent="0.25">
      <c r="A10" s="23">
        <v>1</v>
      </c>
      <c r="B10" s="7" t="s">
        <v>2</v>
      </c>
      <c r="C10" s="29">
        <v>104</v>
      </c>
      <c r="D10" s="18" t="s">
        <v>5</v>
      </c>
      <c r="E10" s="32">
        <v>2855</v>
      </c>
      <c r="F10" s="42">
        <f t="shared" si="0"/>
        <v>0.47409498505479908</v>
      </c>
      <c r="G10" s="32">
        <v>3167</v>
      </c>
      <c r="H10" s="42">
        <f t="shared" si="2"/>
        <v>0.52590501494520092</v>
      </c>
      <c r="I10" s="32">
        <f t="shared" si="3"/>
        <v>6022</v>
      </c>
      <c r="J10" s="55">
        <v>2405.79</v>
      </c>
      <c r="K10" s="55">
        <v>2095.1999999999998</v>
      </c>
      <c r="L10" s="55">
        <v>855</v>
      </c>
      <c r="M10" s="231">
        <v>5985.27</v>
      </c>
      <c r="N10" s="232">
        <v>-28.758333333333329</v>
      </c>
      <c r="O10" s="232">
        <v>-1.1953800345555237</v>
      </c>
      <c r="P10" s="232">
        <v>-99</v>
      </c>
      <c r="Q10" s="233">
        <v>-6.87</v>
      </c>
      <c r="R10" s="232">
        <v>-514</v>
      </c>
      <c r="S10" s="232">
        <v>-6.68</v>
      </c>
      <c r="T10" s="234">
        <v>5482.854611446839</v>
      </c>
      <c r="U10" s="234">
        <v>5721.0147463798585</v>
      </c>
      <c r="V10" s="235">
        <v>6.4126954519846073</v>
      </c>
      <c r="W10" s="236">
        <v>0.95584906718992757</v>
      </c>
      <c r="X10" s="233">
        <v>-180.56287648647947</v>
      </c>
      <c r="Y10" s="233">
        <v>-898.44201210152221</v>
      </c>
      <c r="Z10" s="237">
        <v>7636.4808363699703</v>
      </c>
      <c r="AA10" s="238">
        <v>31.503909347117553</v>
      </c>
      <c r="AB10" s="238">
        <v>27.436721768766475</v>
      </c>
      <c r="AC10" s="238">
        <v>11.196256735536149</v>
      </c>
      <c r="AD10" s="238">
        <v>78.377332808774796</v>
      </c>
    </row>
    <row r="11" spans="1:30" x14ac:dyDescent="0.25">
      <c r="A11" s="23">
        <v>1</v>
      </c>
      <c r="B11" s="7" t="s">
        <v>2</v>
      </c>
      <c r="C11" s="29">
        <v>105</v>
      </c>
      <c r="D11" s="18" t="s">
        <v>6</v>
      </c>
      <c r="E11" s="32">
        <v>31650</v>
      </c>
      <c r="F11" s="42">
        <f t="shared" si="0"/>
        <v>0.49326725266504584</v>
      </c>
      <c r="G11" s="32">
        <v>32514</v>
      </c>
      <c r="H11" s="42">
        <f t="shared" si="2"/>
        <v>0.50673274733495421</v>
      </c>
      <c r="I11" s="32">
        <f t="shared" si="3"/>
        <v>64164</v>
      </c>
      <c r="J11" s="55">
        <v>6738.03</v>
      </c>
      <c r="K11" s="55">
        <v>7070.22</v>
      </c>
      <c r="L11" s="55">
        <v>8038</v>
      </c>
      <c r="M11" s="231">
        <v>1792.08</v>
      </c>
      <c r="N11" s="232">
        <v>30.758333333333326</v>
      </c>
      <c r="O11" s="232">
        <v>0.45648851865208856</v>
      </c>
      <c r="P11" s="232">
        <v>21</v>
      </c>
      <c r="Q11" s="233">
        <v>0.26</v>
      </c>
      <c r="R11" s="232">
        <v>35</v>
      </c>
      <c r="S11" s="232">
        <v>2.11</v>
      </c>
      <c r="T11" s="234">
        <v>53840.094483562818</v>
      </c>
      <c r="U11" s="234">
        <v>58046.149618661992</v>
      </c>
      <c r="V11" s="235">
        <v>6.6981953823790521</v>
      </c>
      <c r="W11" s="236">
        <v>32.390378564942409</v>
      </c>
      <c r="X11" s="233">
        <v>3.9004389203683925</v>
      </c>
      <c r="Y11" s="233">
        <v>6.0296850402541438</v>
      </c>
      <c r="Z11" s="237">
        <v>21736.3932217359</v>
      </c>
      <c r="AA11" s="238">
        <v>30.998841119887928</v>
      </c>
      <c r="AB11" s="238">
        <v>32.52710754666483</v>
      </c>
      <c r="AC11" s="238">
        <v>36.97945614989235</v>
      </c>
      <c r="AD11" s="238">
        <v>8.2446060931947098</v>
      </c>
    </row>
    <row r="12" spans="1:30" x14ac:dyDescent="0.25">
      <c r="A12" s="24">
        <v>1</v>
      </c>
      <c r="B12" s="8" t="s">
        <v>2</v>
      </c>
      <c r="C12" s="28">
        <v>106</v>
      </c>
      <c r="D12" s="19" t="s">
        <v>7</v>
      </c>
      <c r="E12" s="32">
        <v>67719</v>
      </c>
      <c r="F12" s="42">
        <f t="shared" si="0"/>
        <v>0.49354274469790832</v>
      </c>
      <c r="G12" s="32">
        <v>69491</v>
      </c>
      <c r="H12" s="42">
        <f t="shared" si="2"/>
        <v>0.50645725530209174</v>
      </c>
      <c r="I12" s="32">
        <f t="shared" si="3"/>
        <v>137210</v>
      </c>
      <c r="J12" s="55">
        <v>4409.82</v>
      </c>
      <c r="K12" s="55">
        <v>3947.31</v>
      </c>
      <c r="L12" s="55">
        <v>1736</v>
      </c>
      <c r="M12" s="231">
        <v>1593.63</v>
      </c>
      <c r="N12" s="232">
        <v>-42.825000000000003</v>
      </c>
      <c r="O12" s="232">
        <v>-0.97112807325469075</v>
      </c>
      <c r="P12" s="232">
        <v>-145</v>
      </c>
      <c r="Q12" s="233">
        <v>-5.57</v>
      </c>
      <c r="R12" s="232">
        <v>-169</v>
      </c>
      <c r="S12" s="232">
        <v>-7.83</v>
      </c>
      <c r="T12" s="234">
        <v>110804.7754145635</v>
      </c>
      <c r="U12" s="234">
        <v>121306.31267686682</v>
      </c>
      <c r="V12" s="235">
        <v>63.82763560746745</v>
      </c>
      <c r="W12" s="236">
        <v>76.119496167157251</v>
      </c>
      <c r="X12" s="233">
        <v>-13.086078597018851</v>
      </c>
      <c r="Y12" s="233">
        <v>-13.931673980576644</v>
      </c>
      <c r="Z12" s="237">
        <v>6695.7687881133697</v>
      </c>
      <c r="AA12" s="238">
        <v>65.859801010878854</v>
      </c>
      <c r="AB12" s="238">
        <v>58.952304431530592</v>
      </c>
      <c r="AC12" s="238">
        <v>25.926821175214794</v>
      </c>
      <c r="AD12" s="238">
        <v>23.800553012360339</v>
      </c>
    </row>
    <row r="13" spans="1:30" x14ac:dyDescent="0.25">
      <c r="A13" s="23">
        <v>1</v>
      </c>
      <c r="B13" s="7" t="s">
        <v>2</v>
      </c>
      <c r="C13" s="29">
        <v>107</v>
      </c>
      <c r="D13" s="18" t="s">
        <v>8</v>
      </c>
      <c r="E13" s="32">
        <v>42163</v>
      </c>
      <c r="F13" s="42">
        <f t="shared" si="0"/>
        <v>0.50773102767274392</v>
      </c>
      <c r="G13" s="32">
        <v>40879</v>
      </c>
      <c r="H13" s="42">
        <f t="shared" si="2"/>
        <v>0.49226897232725608</v>
      </c>
      <c r="I13" s="32">
        <f t="shared" si="3"/>
        <v>83042</v>
      </c>
      <c r="J13" s="55">
        <v>5973.03</v>
      </c>
      <c r="K13" s="55">
        <v>5638.23</v>
      </c>
      <c r="L13" s="55">
        <v>2238</v>
      </c>
      <c r="M13" s="231">
        <v>3161.97</v>
      </c>
      <c r="N13" s="232">
        <v>-31</v>
      </c>
      <c r="O13" s="232">
        <v>-0.51899956973261474</v>
      </c>
      <c r="P13" s="232">
        <v>-232</v>
      </c>
      <c r="Q13" s="233">
        <v>-6.41</v>
      </c>
      <c r="R13" s="232">
        <v>18</v>
      </c>
      <c r="S13" s="232">
        <v>0.56999999999999995</v>
      </c>
      <c r="T13" s="234">
        <v>58626.750380101264</v>
      </c>
      <c r="U13" s="234">
        <v>67728.174574867167</v>
      </c>
      <c r="V13" s="235">
        <v>26.196045746247215</v>
      </c>
      <c r="W13" s="236">
        <v>21.419613271114898</v>
      </c>
      <c r="X13" s="233">
        <v>-39.572379245966879</v>
      </c>
      <c r="Y13" s="233">
        <v>2.6576827314462288</v>
      </c>
      <c r="Z13" s="237">
        <v>10666.7210056737</v>
      </c>
      <c r="AA13" s="238">
        <v>55.996870986153148</v>
      </c>
      <c r="AB13" s="238">
        <v>52.858136975749034</v>
      </c>
      <c r="AC13" s="238">
        <v>20.981143116142185</v>
      </c>
      <c r="AD13" s="238">
        <v>29.643317738582709</v>
      </c>
    </row>
    <row r="14" spans="1:30" x14ac:dyDescent="0.25">
      <c r="A14" s="24">
        <v>1</v>
      </c>
      <c r="B14" s="8" t="s">
        <v>2</v>
      </c>
      <c r="C14" s="28">
        <v>108</v>
      </c>
      <c r="D14" s="19" t="s">
        <v>9</v>
      </c>
      <c r="E14" s="32">
        <v>240591</v>
      </c>
      <c r="F14" s="42">
        <f t="shared" si="0"/>
        <v>0.4829098514484827</v>
      </c>
      <c r="G14" s="32">
        <v>257620</v>
      </c>
      <c r="H14" s="42">
        <f t="shared" si="2"/>
        <v>0.51709014855151736</v>
      </c>
      <c r="I14" s="32">
        <f t="shared" si="3"/>
        <v>498211</v>
      </c>
      <c r="J14" s="55">
        <v>4197.6899999999996</v>
      </c>
      <c r="K14" s="55">
        <v>3853.53</v>
      </c>
      <c r="L14" s="55">
        <v>3123</v>
      </c>
      <c r="M14" s="231">
        <v>1355.49</v>
      </c>
      <c r="N14" s="232">
        <v>-31.866666666666667</v>
      </c>
      <c r="O14" s="232">
        <v>-0.75914768995963655</v>
      </c>
      <c r="P14" s="232">
        <v>20</v>
      </c>
      <c r="Q14" s="233">
        <v>0.68</v>
      </c>
      <c r="R14" s="232">
        <v>105</v>
      </c>
      <c r="S14" s="232">
        <v>10.41</v>
      </c>
      <c r="T14" s="234">
        <v>447131.38957939605</v>
      </c>
      <c r="U14" s="234">
        <v>474421.22285920859</v>
      </c>
      <c r="V14" s="235">
        <v>143.17367581793022</v>
      </c>
      <c r="W14" s="236">
        <v>349.99979554198745</v>
      </c>
      <c r="X14" s="233">
        <v>0.44729581653422806</v>
      </c>
      <c r="Y14" s="233">
        <v>2.2132230798443913</v>
      </c>
      <c r="Z14" s="237">
        <v>9020.6869520713408</v>
      </c>
      <c r="AA14" s="238">
        <v>46.534039173547875</v>
      </c>
      <c r="AB14" s="238">
        <v>42.718808672494148</v>
      </c>
      <c r="AC14" s="238">
        <v>34.62042321824385</v>
      </c>
      <c r="AD14" s="238">
        <v>15.026460924783017</v>
      </c>
    </row>
    <row r="15" spans="1:30" x14ac:dyDescent="0.25">
      <c r="A15" s="24">
        <v>1</v>
      </c>
      <c r="B15" s="8" t="s">
        <v>2</v>
      </c>
      <c r="C15" s="30">
        <v>109</v>
      </c>
      <c r="D15" s="19" t="s">
        <v>10</v>
      </c>
      <c r="E15" s="32">
        <v>22674</v>
      </c>
      <c r="F15" s="42">
        <f t="shared" si="0"/>
        <v>0.50062926409220376</v>
      </c>
      <c r="G15" s="32">
        <v>22617</v>
      </c>
      <c r="H15" s="42">
        <f t="shared" si="2"/>
        <v>0.49937073590779624</v>
      </c>
      <c r="I15" s="32">
        <f t="shared" si="3"/>
        <v>45291</v>
      </c>
      <c r="J15" s="55">
        <v>1660.5</v>
      </c>
      <c r="K15" s="55">
        <v>1658.52</v>
      </c>
      <c r="L15" s="55">
        <v>999</v>
      </c>
      <c r="M15" s="231">
        <v>9174.24</v>
      </c>
      <c r="N15" s="232">
        <v>-0.18333333333333368</v>
      </c>
      <c r="O15" s="232">
        <v>-1.1040851149252255E-2</v>
      </c>
      <c r="P15" s="232">
        <v>-52</v>
      </c>
      <c r="Q15" s="233">
        <v>-3.97</v>
      </c>
      <c r="R15" s="232">
        <v>7</v>
      </c>
      <c r="S15" s="232">
        <v>7.0000000000000007E-2</v>
      </c>
      <c r="T15" s="234">
        <v>36602.184839845439</v>
      </c>
      <c r="U15" s="234">
        <v>40059.10325559006</v>
      </c>
      <c r="V15" s="235">
        <v>36.638823663508944</v>
      </c>
      <c r="W15" s="236">
        <v>4.3664764880349827</v>
      </c>
      <c r="X15" s="233">
        <v>-14.206802197062393</v>
      </c>
      <c r="Y15" s="233">
        <v>1.7474180476127315</v>
      </c>
      <c r="Z15" s="237">
        <v>2884.4289822990399</v>
      </c>
      <c r="AA15" s="238">
        <v>57.567719995536002</v>
      </c>
      <c r="AB15" s="238">
        <v>57.499075559768961</v>
      </c>
      <c r="AC15" s="238">
        <v>34.634238046094829</v>
      </c>
      <c r="AD15" s="239">
        <v>318.06087292492992</v>
      </c>
    </row>
    <row r="16" spans="1:30" x14ac:dyDescent="0.25">
      <c r="A16" s="24">
        <v>1</v>
      </c>
      <c r="B16" s="8" t="s">
        <v>2</v>
      </c>
      <c r="C16" s="28">
        <v>110</v>
      </c>
      <c r="D16" s="19" t="s">
        <v>11</v>
      </c>
      <c r="E16" s="32">
        <v>122210</v>
      </c>
      <c r="F16" s="42">
        <f t="shared" si="0"/>
        <v>0.50417914634850702</v>
      </c>
      <c r="G16" s="32">
        <v>120184</v>
      </c>
      <c r="H16" s="42">
        <f t="shared" si="2"/>
        <v>0.49582085365149303</v>
      </c>
      <c r="I16" s="32">
        <f t="shared" si="3"/>
        <v>242394</v>
      </c>
      <c r="J16" s="55">
        <v>16680.419999999998</v>
      </c>
      <c r="K16" s="55">
        <v>16030.53</v>
      </c>
      <c r="L16" s="55">
        <v>9455</v>
      </c>
      <c r="M16" s="231">
        <v>2164.6799999999998</v>
      </c>
      <c r="N16" s="232">
        <v>-60.174999999999997</v>
      </c>
      <c r="O16" s="232">
        <v>-0.3607523071961018</v>
      </c>
      <c r="P16" s="232">
        <v>-507</v>
      </c>
      <c r="Q16" s="233">
        <v>-4.0599999999999996</v>
      </c>
      <c r="R16" s="232">
        <v>-280</v>
      </c>
      <c r="S16" s="232">
        <v>-9.0500000000000007</v>
      </c>
      <c r="T16" s="234">
        <v>185757.72480842195</v>
      </c>
      <c r="U16" s="234">
        <v>208034.53622590238</v>
      </c>
      <c r="V16" s="235">
        <v>19.646507118817762</v>
      </c>
      <c r="W16" s="236">
        <v>96.104059826811536</v>
      </c>
      <c r="X16" s="233">
        <v>-27.293615946410078</v>
      </c>
      <c r="Y16" s="233">
        <v>-13.459303684843517</v>
      </c>
      <c r="Z16" s="237">
        <v>27256.426503743402</v>
      </c>
      <c r="AA16" s="238">
        <v>61.198117800618903</v>
      </c>
      <c r="AB16" s="238">
        <v>58.813762683814645</v>
      </c>
      <c r="AC16" s="238">
        <v>34.689066810359201</v>
      </c>
      <c r="AD16" s="238">
        <v>7.9419068369167993</v>
      </c>
    </row>
    <row r="17" spans="1:30" x14ac:dyDescent="0.25">
      <c r="A17" s="23">
        <v>1</v>
      </c>
      <c r="B17" s="7" t="s">
        <v>2</v>
      </c>
      <c r="C17" s="29">
        <v>111</v>
      </c>
      <c r="D17" s="18" t="s">
        <v>12</v>
      </c>
      <c r="E17" s="32">
        <v>15471</v>
      </c>
      <c r="F17" s="42">
        <f t="shared" si="0"/>
        <v>0.47586970563809172</v>
      </c>
      <c r="G17" s="32">
        <v>17040</v>
      </c>
      <c r="H17" s="42">
        <f t="shared" si="2"/>
        <v>0.52413029436190828</v>
      </c>
      <c r="I17" s="32">
        <f t="shared" si="3"/>
        <v>32511</v>
      </c>
      <c r="J17" s="55">
        <v>7299.63</v>
      </c>
      <c r="K17" s="55">
        <v>6684.39</v>
      </c>
      <c r="L17" s="55">
        <v>3263</v>
      </c>
      <c r="M17" s="231">
        <v>1227.33</v>
      </c>
      <c r="N17" s="232">
        <v>-56.966666666666661</v>
      </c>
      <c r="O17" s="232">
        <v>-0.78040485157010231</v>
      </c>
      <c r="P17" s="232">
        <v>-253</v>
      </c>
      <c r="Q17" s="233">
        <v>-5.3</v>
      </c>
      <c r="R17" s="232">
        <v>-95</v>
      </c>
      <c r="S17" s="232">
        <v>-6.16</v>
      </c>
      <c r="T17" s="234">
        <v>26274.809720523837</v>
      </c>
      <c r="U17" s="234">
        <v>28756.074121115053</v>
      </c>
      <c r="V17" s="235">
        <v>8.0523474472950767</v>
      </c>
      <c r="W17" s="236">
        <v>23.429781819979187</v>
      </c>
      <c r="X17" s="233">
        <v>-96.289945651776151</v>
      </c>
      <c r="Y17" s="233">
        <v>-33.036498515019218</v>
      </c>
      <c r="Z17" s="237">
        <v>12481.226040907901</v>
      </c>
      <c r="AA17" s="238">
        <v>58.484879418697034</v>
      </c>
      <c r="AB17" s="238">
        <v>53.555555985377936</v>
      </c>
      <c r="AC17" s="238">
        <v>26.143265007022059</v>
      </c>
      <c r="AD17" s="238">
        <v>9.8334089614061853</v>
      </c>
    </row>
    <row r="18" spans="1:30" x14ac:dyDescent="0.25">
      <c r="A18" s="23">
        <v>1</v>
      </c>
      <c r="B18" s="7" t="s">
        <v>2</v>
      </c>
      <c r="C18" s="29">
        <v>112</v>
      </c>
      <c r="D18" s="18" t="s">
        <v>13</v>
      </c>
      <c r="E18" s="32">
        <v>7301</v>
      </c>
      <c r="F18" s="42">
        <f t="shared" si="0"/>
        <v>0.52616027673681176</v>
      </c>
      <c r="G18" s="32">
        <v>6575</v>
      </c>
      <c r="H18" s="42">
        <f t="shared" si="2"/>
        <v>0.47383972326318824</v>
      </c>
      <c r="I18" s="32">
        <f t="shared" si="3"/>
        <v>13876</v>
      </c>
      <c r="J18" s="55">
        <v>4440.42</v>
      </c>
      <c r="K18" s="55">
        <v>3769.56</v>
      </c>
      <c r="L18" s="55">
        <v>1673</v>
      </c>
      <c r="M18" s="231">
        <v>3711.78</v>
      </c>
      <c r="N18" s="232">
        <v>-62.116666666666667</v>
      </c>
      <c r="O18" s="232">
        <v>-1.3988916964311184</v>
      </c>
      <c r="P18" s="232">
        <v>-166</v>
      </c>
      <c r="Q18" s="233">
        <v>-6.23</v>
      </c>
      <c r="R18" s="232">
        <v>81</v>
      </c>
      <c r="S18" s="232">
        <v>2.37</v>
      </c>
      <c r="T18" s="234">
        <v>11503.545917714426</v>
      </c>
      <c r="U18" s="234">
        <v>12462.032121899283</v>
      </c>
      <c r="V18" s="235">
        <v>6.8759987553582942</v>
      </c>
      <c r="W18" s="236">
        <v>3.3574274665791837</v>
      </c>
      <c r="X18" s="233">
        <v>-144.30333150092002</v>
      </c>
      <c r="Y18" s="233">
        <v>64.997425145181822</v>
      </c>
      <c r="Z18" s="237">
        <v>11780.4090098172</v>
      </c>
      <c r="AA18" s="238">
        <v>37.693258326596109</v>
      </c>
      <c r="AB18" s="238">
        <v>31.998549429469204</v>
      </c>
      <c r="AC18" s="238">
        <v>14.201544263919919</v>
      </c>
      <c r="AD18" s="238">
        <v>31.508074099182714</v>
      </c>
    </row>
    <row r="19" spans="1:30" x14ac:dyDescent="0.25">
      <c r="A19" s="24">
        <v>1</v>
      </c>
      <c r="B19" s="8" t="s">
        <v>2</v>
      </c>
      <c r="C19" s="30">
        <v>113</v>
      </c>
      <c r="D19" s="19" t="s">
        <v>14</v>
      </c>
      <c r="E19" s="32">
        <v>27224</v>
      </c>
      <c r="F19" s="42">
        <f t="shared" si="0"/>
        <v>0.54131869879901373</v>
      </c>
      <c r="G19" s="32">
        <v>23068</v>
      </c>
      <c r="H19" s="42">
        <f t="shared" si="2"/>
        <v>0.45868130120098621</v>
      </c>
      <c r="I19" s="32">
        <f t="shared" si="3"/>
        <v>50292</v>
      </c>
      <c r="J19" s="55">
        <v>5945.13</v>
      </c>
      <c r="K19" s="55">
        <v>6014.79</v>
      </c>
      <c r="L19" s="55">
        <v>3237</v>
      </c>
      <c r="M19" s="231">
        <v>2034</v>
      </c>
      <c r="N19" s="232">
        <v>6.45</v>
      </c>
      <c r="O19" s="232">
        <v>0.10849216081061305</v>
      </c>
      <c r="P19" s="232">
        <v>-54</v>
      </c>
      <c r="Q19" s="233">
        <v>-1.51</v>
      </c>
      <c r="R19" s="232">
        <v>-350</v>
      </c>
      <c r="S19" s="232">
        <v>-10.95</v>
      </c>
      <c r="T19" s="234">
        <v>37827.972444001156</v>
      </c>
      <c r="U19" s="234">
        <v>42607.109823283798</v>
      </c>
      <c r="V19" s="235">
        <v>11.686120619092108</v>
      </c>
      <c r="W19" s="236">
        <v>20.947448290699999</v>
      </c>
      <c r="X19" s="233">
        <v>-14.275150506662548</v>
      </c>
      <c r="Y19" s="233">
        <v>-82.145914485082756</v>
      </c>
      <c r="Z19" s="237">
        <v>11499.6035123169</v>
      </c>
      <c r="AA19" s="238">
        <v>51.698565029936375</v>
      </c>
      <c r="AB19" s="238">
        <v>52.304325045274204</v>
      </c>
      <c r="AC19" s="238">
        <v>28.148796578359775</v>
      </c>
      <c r="AD19" s="238">
        <v>17.687566339321524</v>
      </c>
    </row>
    <row r="20" spans="1:30" x14ac:dyDescent="0.25">
      <c r="A20" s="24">
        <v>1</v>
      </c>
      <c r="B20" s="8" t="s">
        <v>2</v>
      </c>
      <c r="C20" s="28">
        <v>114</v>
      </c>
      <c r="D20" s="19" t="s">
        <v>15</v>
      </c>
      <c r="E20" s="32">
        <v>58998</v>
      </c>
      <c r="F20" s="42">
        <f t="shared" si="0"/>
        <v>0.49266406687097608</v>
      </c>
      <c r="G20" s="32">
        <v>60755</v>
      </c>
      <c r="H20" s="42">
        <f t="shared" si="2"/>
        <v>0.50733593312902392</v>
      </c>
      <c r="I20" s="32">
        <f t="shared" si="3"/>
        <v>119753</v>
      </c>
      <c r="J20" s="55">
        <v>3868.29</v>
      </c>
      <c r="K20" s="55">
        <v>3819.78</v>
      </c>
      <c r="L20" s="55">
        <v>3328</v>
      </c>
      <c r="M20" s="231">
        <v>1278.72</v>
      </c>
      <c r="N20" s="232">
        <v>-4.4916666666666654</v>
      </c>
      <c r="O20" s="232">
        <v>-0.11611504480446569</v>
      </c>
      <c r="P20" s="232">
        <v>128</v>
      </c>
      <c r="Q20" s="233">
        <v>5.01</v>
      </c>
      <c r="R20" s="232">
        <v>-93</v>
      </c>
      <c r="S20" s="232">
        <v>-5.85</v>
      </c>
      <c r="T20" s="234">
        <v>96502.550174958422</v>
      </c>
      <c r="U20" s="234">
        <v>105738.2725489798</v>
      </c>
      <c r="V20" s="235">
        <v>28.997160509302411</v>
      </c>
      <c r="W20" s="236">
        <v>82.690716145035509</v>
      </c>
      <c r="X20" s="233">
        <v>13.263898183823841</v>
      </c>
      <c r="Y20" s="233">
        <v>-8.795301621456014</v>
      </c>
      <c r="Z20" s="237">
        <v>10083.399959476599</v>
      </c>
      <c r="AA20" s="238">
        <v>38.362953126385676</v>
      </c>
      <c r="AB20" s="238">
        <v>37.881865396106676</v>
      </c>
      <c r="AC20" s="238">
        <v>33.004740597166062</v>
      </c>
      <c r="AD20" s="238">
        <v>12.681436867911117</v>
      </c>
    </row>
    <row r="21" spans="1:30" x14ac:dyDescent="0.25">
      <c r="A21" s="24">
        <v>1</v>
      </c>
      <c r="B21" s="8" t="s">
        <v>2</v>
      </c>
      <c r="C21" s="30">
        <v>115</v>
      </c>
      <c r="D21" s="19" t="s">
        <v>16</v>
      </c>
      <c r="E21" s="32">
        <v>288615</v>
      </c>
      <c r="F21" s="42">
        <f t="shared" si="0"/>
        <v>0.50075213016796705</v>
      </c>
      <c r="G21" s="32">
        <v>287748</v>
      </c>
      <c r="H21" s="42">
        <f t="shared" si="2"/>
        <v>0.49924786983203295</v>
      </c>
      <c r="I21" s="32">
        <f t="shared" si="3"/>
        <v>576363</v>
      </c>
      <c r="J21" s="55">
        <v>1180.08</v>
      </c>
      <c r="K21" s="55">
        <v>1186.1099999999999</v>
      </c>
      <c r="L21" s="55">
        <v>1671</v>
      </c>
      <c r="M21" s="231">
        <v>5681.79</v>
      </c>
      <c r="N21" s="232">
        <v>0.55833333333333335</v>
      </c>
      <c r="O21" s="232">
        <v>4.7313176507807385E-2</v>
      </c>
      <c r="P21" s="232">
        <v>94</v>
      </c>
      <c r="Q21" s="233">
        <v>8.52</v>
      </c>
      <c r="R21" s="232">
        <v>-121</v>
      </c>
      <c r="S21" s="232">
        <v>-1.99</v>
      </c>
      <c r="T21" s="234">
        <v>444751.7813299378</v>
      </c>
      <c r="U21" s="234">
        <v>501395.29238706216</v>
      </c>
      <c r="V21" s="235">
        <v>266.15905525430151</v>
      </c>
      <c r="W21" s="236">
        <v>88.24600916032837</v>
      </c>
      <c r="X21" s="233">
        <v>2.1135384712549667</v>
      </c>
      <c r="Y21" s="233">
        <v>-2.4132655778226098</v>
      </c>
      <c r="Z21" s="237">
        <v>8895.2986241214003</v>
      </c>
      <c r="AA21" s="238">
        <v>13.266333710258749</v>
      </c>
      <c r="AB21" s="238">
        <v>13.334122328210801</v>
      </c>
      <c r="AC21" s="238">
        <v>18.785204079250871</v>
      </c>
      <c r="AD21" s="238">
        <v>63.874078207927475</v>
      </c>
    </row>
    <row r="22" spans="1:30" x14ac:dyDescent="0.25">
      <c r="A22" s="24">
        <v>1</v>
      </c>
      <c r="B22" s="8" t="s">
        <v>2</v>
      </c>
      <c r="C22" s="28">
        <v>116</v>
      </c>
      <c r="D22" s="19" t="s">
        <v>17</v>
      </c>
      <c r="E22" s="32">
        <v>81032</v>
      </c>
      <c r="F22" s="42">
        <f t="shared" si="0"/>
        <v>0.50014504650746527</v>
      </c>
      <c r="G22" s="32">
        <v>80985</v>
      </c>
      <c r="H22" s="42">
        <f t="shared" si="2"/>
        <v>0.49985495349253473</v>
      </c>
      <c r="I22" s="32">
        <f t="shared" si="3"/>
        <v>162017</v>
      </c>
      <c r="J22" s="55">
        <v>6996.87</v>
      </c>
      <c r="K22" s="55">
        <v>6929.37</v>
      </c>
      <c r="L22" s="55">
        <v>5705</v>
      </c>
      <c r="M22" s="231">
        <v>193.32</v>
      </c>
      <c r="N22" s="232">
        <v>-6.25</v>
      </c>
      <c r="O22" s="232">
        <v>-8.9325655614581959E-2</v>
      </c>
      <c r="P22" s="232">
        <v>114</v>
      </c>
      <c r="Q22" s="233">
        <v>2.2599999999999998</v>
      </c>
      <c r="R22" s="232">
        <v>-50</v>
      </c>
      <c r="S22" s="232">
        <v>-13.95</v>
      </c>
      <c r="T22" s="234">
        <v>125120.7734199838</v>
      </c>
      <c r="U22" s="234">
        <v>139449.35944204245</v>
      </c>
      <c r="V22" s="235">
        <v>21.931774482030466</v>
      </c>
      <c r="W22" s="236">
        <v>721.33953777179011</v>
      </c>
      <c r="X22" s="233">
        <v>9.1111968767443994</v>
      </c>
      <c r="Y22" s="233">
        <v>-3.5855309913259843</v>
      </c>
      <c r="Z22" s="237">
        <v>27962.5109407825</v>
      </c>
      <c r="AA22" s="238">
        <v>25.02232369195168</v>
      </c>
      <c r="AB22" s="238">
        <v>24.780929061323022</v>
      </c>
      <c r="AC22" s="238">
        <v>20.40231655905917</v>
      </c>
      <c r="AD22" s="238">
        <v>0.69135422212047659</v>
      </c>
    </row>
    <row r="23" spans="1:30" x14ac:dyDescent="0.25">
      <c r="A23" s="24">
        <v>1</v>
      </c>
      <c r="B23" s="8" t="s">
        <v>2</v>
      </c>
      <c r="C23" s="30">
        <v>117</v>
      </c>
      <c r="D23" s="19" t="s">
        <v>18</v>
      </c>
      <c r="E23" s="32">
        <v>97492</v>
      </c>
      <c r="F23" s="42">
        <f t="shared" si="0"/>
        <v>0.5006444721747213</v>
      </c>
      <c r="G23" s="32">
        <v>97241</v>
      </c>
      <c r="H23" s="42">
        <f t="shared" si="2"/>
        <v>0.4993555278252787</v>
      </c>
      <c r="I23" s="32">
        <f t="shared" si="3"/>
        <v>194733</v>
      </c>
      <c r="J23" s="55">
        <v>308.07</v>
      </c>
      <c r="K23" s="55">
        <v>308.07</v>
      </c>
      <c r="L23" s="55">
        <v>363</v>
      </c>
      <c r="M23" s="231">
        <v>585</v>
      </c>
      <c r="N23" s="232">
        <v>0</v>
      </c>
      <c r="O23" s="232">
        <v>0</v>
      </c>
      <c r="P23" s="232">
        <v>14</v>
      </c>
      <c r="Q23" s="233">
        <v>4.9800000000000004</v>
      </c>
      <c r="R23" s="232">
        <v>-64</v>
      </c>
      <c r="S23" s="232">
        <v>-8.01</v>
      </c>
      <c r="T23" s="234">
        <v>134559.78823380792</v>
      </c>
      <c r="U23" s="234">
        <v>156790.40413999266</v>
      </c>
      <c r="V23" s="235">
        <v>370.68812185622016</v>
      </c>
      <c r="W23" s="236">
        <v>268.01778485468833</v>
      </c>
      <c r="X23" s="233">
        <v>1.0404296992258883</v>
      </c>
      <c r="Y23" s="233">
        <v>-4.0818824564580263</v>
      </c>
      <c r="Z23" s="237">
        <v>2376.26574796656</v>
      </c>
      <c r="AA23" s="238">
        <v>12.964459057814745</v>
      </c>
      <c r="AB23" s="238">
        <v>12.964459057814745</v>
      </c>
      <c r="AC23" s="238">
        <v>15.276069198515769</v>
      </c>
      <c r="AD23" s="238">
        <v>24.61845862570723</v>
      </c>
    </row>
    <row r="24" spans="1:30" x14ac:dyDescent="0.25">
      <c r="A24" s="25">
        <v>2</v>
      </c>
      <c r="B24" s="310" t="s">
        <v>19</v>
      </c>
      <c r="C24" s="311"/>
      <c r="D24" s="312"/>
      <c r="E24" s="33">
        <f>SUM(E25:E32)</f>
        <v>82794</v>
      </c>
      <c r="F24" s="41">
        <f t="shared" si="0"/>
        <v>0.48067299095479721</v>
      </c>
      <c r="G24" s="33">
        <f t="shared" ref="G24" si="4">SUM(G25:G32)</f>
        <v>89452</v>
      </c>
      <c r="H24" s="41">
        <f t="shared" si="2"/>
        <v>0.51932700904520279</v>
      </c>
      <c r="I24" s="33">
        <f>G24+E24</f>
        <v>172246</v>
      </c>
      <c r="J24" s="54">
        <v>61723.799999999996</v>
      </c>
      <c r="K24" s="54">
        <v>53381.97</v>
      </c>
      <c r="L24" s="54">
        <v>41833</v>
      </c>
      <c r="M24" s="223">
        <v>38468.97</v>
      </c>
      <c r="N24" s="224">
        <v>-793.47975008275387</v>
      </c>
      <c r="O24" s="224">
        <v>-1.2855328902024079</v>
      </c>
      <c r="P24" s="224">
        <v>-346</v>
      </c>
      <c r="Q24" s="225">
        <v>-3.0075000000000003</v>
      </c>
      <c r="R24" s="224">
        <v>-578</v>
      </c>
      <c r="S24" s="224">
        <v>-3.15</v>
      </c>
      <c r="T24" s="226">
        <v>147072</v>
      </c>
      <c r="U24" s="226">
        <v>155596</v>
      </c>
      <c r="V24" s="227">
        <v>3.5156933521382641</v>
      </c>
      <c r="W24" s="228">
        <v>4.0447144802681221</v>
      </c>
      <c r="X24" s="225">
        <v>-23.525892080069625</v>
      </c>
      <c r="Y24" s="225">
        <v>-37.147484511169949</v>
      </c>
      <c r="Z24" s="229">
        <v>183455.8688073761</v>
      </c>
      <c r="AA24" s="230">
        <v>33.645039758748943</v>
      </c>
      <c r="AB24" s="230">
        <v>29.097989803776557</v>
      </c>
      <c r="AC24" s="230">
        <v>22.802759198684218</v>
      </c>
      <c r="AD24" s="230">
        <v>20.969059343853111</v>
      </c>
    </row>
    <row r="25" spans="1:30" x14ac:dyDescent="0.25">
      <c r="A25" s="26">
        <v>2</v>
      </c>
      <c r="B25" s="9" t="s">
        <v>19</v>
      </c>
      <c r="C25" s="29">
        <v>201</v>
      </c>
      <c r="D25" s="10" t="s">
        <v>20</v>
      </c>
      <c r="E25" s="32">
        <v>12079</v>
      </c>
      <c r="F25" s="42">
        <f t="shared" si="0"/>
        <v>0.48855363209836594</v>
      </c>
      <c r="G25" s="32">
        <v>12645</v>
      </c>
      <c r="H25" s="42">
        <f t="shared" si="2"/>
        <v>0.511446367901634</v>
      </c>
      <c r="I25" s="32">
        <f>G25+E25</f>
        <v>24724</v>
      </c>
      <c r="J25" s="55">
        <v>1558.44</v>
      </c>
      <c r="K25" s="55">
        <v>940.77</v>
      </c>
      <c r="L25" s="55">
        <v>1116</v>
      </c>
      <c r="M25" s="231">
        <v>743.22</v>
      </c>
      <c r="N25" s="232">
        <v>-58.728508771929825</v>
      </c>
      <c r="O25" s="232">
        <v>-3.768416414615245</v>
      </c>
      <c r="P25" s="232">
        <v>-92</v>
      </c>
      <c r="Q25" s="233">
        <v>-5.72</v>
      </c>
      <c r="R25" s="232">
        <v>-95</v>
      </c>
      <c r="S25" s="232">
        <v>-8.18</v>
      </c>
      <c r="T25" s="234">
        <v>20153.841349138598</v>
      </c>
      <c r="U25" s="234">
        <v>21724.418862031071</v>
      </c>
      <c r="V25" s="235">
        <v>18.058997624676163</v>
      </c>
      <c r="W25" s="236">
        <v>29.230132211230956</v>
      </c>
      <c r="X25" s="233">
        <v>-45.648865844591064</v>
      </c>
      <c r="Y25" s="233">
        <v>-43.729593230241285</v>
      </c>
      <c r="Z25" s="237">
        <v>21779.381331351899</v>
      </c>
      <c r="AA25" s="238">
        <v>7.1555751574843462</v>
      </c>
      <c r="AB25" s="238">
        <v>4.3195441857925543</v>
      </c>
      <c r="AC25" s="238">
        <v>5.1241124943870346</v>
      </c>
      <c r="AD25" s="238">
        <v>3.4124936273103335</v>
      </c>
    </row>
    <row r="26" spans="1:30" x14ac:dyDescent="0.25">
      <c r="A26" s="26">
        <v>2</v>
      </c>
      <c r="B26" s="9" t="s">
        <v>19</v>
      </c>
      <c r="C26" s="29">
        <v>202</v>
      </c>
      <c r="D26" s="10" t="s">
        <v>21</v>
      </c>
      <c r="E26" s="32">
        <v>5812</v>
      </c>
      <c r="F26" s="42">
        <f t="shared" si="0"/>
        <v>0.45545019982759971</v>
      </c>
      <c r="G26" s="32">
        <v>6949</v>
      </c>
      <c r="H26" s="42">
        <f t="shared" si="2"/>
        <v>0.54454980017240029</v>
      </c>
      <c r="I26" s="32">
        <f t="shared" ref="I26:I32" si="5">G26+E26</f>
        <v>12761</v>
      </c>
      <c r="J26" s="55">
        <v>16354.17</v>
      </c>
      <c r="K26" s="55">
        <v>14346.81</v>
      </c>
      <c r="L26" s="55">
        <v>11209</v>
      </c>
      <c r="M26" s="231">
        <v>10081.799999999999</v>
      </c>
      <c r="N26" s="232">
        <v>-185.86666666666667</v>
      </c>
      <c r="O26" s="232">
        <v>-1.1365093224949152</v>
      </c>
      <c r="P26" s="232">
        <v>53</v>
      </c>
      <c r="Q26" s="233">
        <v>0.48</v>
      </c>
      <c r="R26" s="232">
        <v>-180</v>
      </c>
      <c r="S26" s="232">
        <v>-1.67</v>
      </c>
      <c r="T26" s="234">
        <v>11248.145235617476</v>
      </c>
      <c r="U26" s="234">
        <v>11751.226571889481</v>
      </c>
      <c r="V26" s="235">
        <v>1.0034923040072687</v>
      </c>
      <c r="W26" s="236">
        <v>1.1655881461534132</v>
      </c>
      <c r="X26" s="233">
        <v>47.118879503950964</v>
      </c>
      <c r="Y26" s="233">
        <v>-153.1754995096293</v>
      </c>
      <c r="Z26" s="237">
        <v>34718.591005032198</v>
      </c>
      <c r="AA26" s="238">
        <v>47.104935789674144</v>
      </c>
      <c r="AB26" s="238">
        <v>41.323134334341326</v>
      </c>
      <c r="AC26" s="238">
        <v>32.285296365786678</v>
      </c>
      <c r="AD26" s="238">
        <v>29.038620831527172</v>
      </c>
    </row>
    <row r="27" spans="1:30" x14ac:dyDescent="0.25">
      <c r="A27" s="26">
        <v>2</v>
      </c>
      <c r="B27" s="9" t="s">
        <v>19</v>
      </c>
      <c r="C27" s="29">
        <v>203</v>
      </c>
      <c r="D27" s="10" t="s">
        <v>22</v>
      </c>
      <c r="E27" s="32">
        <v>21083</v>
      </c>
      <c r="F27" s="42">
        <f t="shared" si="0"/>
        <v>0.48840549493826302</v>
      </c>
      <c r="G27" s="32">
        <v>22084</v>
      </c>
      <c r="H27" s="42">
        <f t="shared" si="2"/>
        <v>0.51159450506173698</v>
      </c>
      <c r="I27" s="32">
        <f t="shared" si="5"/>
        <v>43167</v>
      </c>
      <c r="J27" s="55">
        <v>22814.46</v>
      </c>
      <c r="K27" s="55">
        <v>20690.64</v>
      </c>
      <c r="L27" s="55">
        <v>18062</v>
      </c>
      <c r="M27" s="231">
        <v>17530.560000000001</v>
      </c>
      <c r="N27" s="232">
        <v>-207.53536080767958</v>
      </c>
      <c r="O27" s="232">
        <v>-0.9096658908765739</v>
      </c>
      <c r="P27" s="232">
        <v>171</v>
      </c>
      <c r="Q27" s="233">
        <v>0.99</v>
      </c>
      <c r="R27" s="232">
        <v>23</v>
      </c>
      <c r="S27" s="232">
        <v>0.13</v>
      </c>
      <c r="T27" s="234">
        <v>36472.676973712594</v>
      </c>
      <c r="U27" s="234">
        <v>38754.747218705212</v>
      </c>
      <c r="V27" s="235">
        <v>2.0193044498788946</v>
      </c>
      <c r="W27" s="236">
        <v>2.2106964762509134</v>
      </c>
      <c r="X27" s="233">
        <v>46.884411616741751</v>
      </c>
      <c r="Y27" s="233">
        <v>5.9347568106182642</v>
      </c>
      <c r="Z27" s="237">
        <v>42566.926517764798</v>
      </c>
      <c r="AA27" s="238">
        <v>53.596681429369006</v>
      </c>
      <c r="AB27" s="238">
        <v>48.607314863019319</v>
      </c>
      <c r="AC27" s="238">
        <v>42.432004087638411</v>
      </c>
      <c r="AD27" s="238">
        <v>41.183523063813013</v>
      </c>
    </row>
    <row r="28" spans="1:30" x14ac:dyDescent="0.25">
      <c r="A28" s="26">
        <v>2</v>
      </c>
      <c r="B28" s="9" t="s">
        <v>19</v>
      </c>
      <c r="C28" s="29">
        <v>204</v>
      </c>
      <c r="D28" s="10" t="s">
        <v>23</v>
      </c>
      <c r="E28" s="32">
        <v>3662</v>
      </c>
      <c r="F28" s="42">
        <f t="shared" si="0"/>
        <v>0.48748668796592121</v>
      </c>
      <c r="G28" s="32">
        <v>3850</v>
      </c>
      <c r="H28" s="42">
        <f t="shared" si="2"/>
        <v>0.51251331203407879</v>
      </c>
      <c r="I28" s="32">
        <f t="shared" si="5"/>
        <v>7512</v>
      </c>
      <c r="J28" s="55">
        <v>7672.95</v>
      </c>
      <c r="K28" s="55">
        <v>6690.96</v>
      </c>
      <c r="L28" s="55">
        <v>4523</v>
      </c>
      <c r="M28" s="231">
        <v>4404.0600000000004</v>
      </c>
      <c r="N28" s="232">
        <v>-97.51638530287984</v>
      </c>
      <c r="O28" s="232">
        <v>-1.2709112571159702</v>
      </c>
      <c r="P28" s="232">
        <v>-14</v>
      </c>
      <c r="Q28" s="233">
        <v>-0.3</v>
      </c>
      <c r="R28" s="232">
        <v>-6</v>
      </c>
      <c r="S28" s="232">
        <v>-0.13</v>
      </c>
      <c r="T28" s="234">
        <v>6446.0962119329615</v>
      </c>
      <c r="U28" s="234">
        <v>6807.1312462642927</v>
      </c>
      <c r="V28" s="235">
        <v>1.4251815635491845</v>
      </c>
      <c r="W28" s="236">
        <v>1.545649070690293</v>
      </c>
      <c r="X28" s="233">
        <v>-21.71857127121887</v>
      </c>
      <c r="Y28" s="233">
        <v>-8.8142857584724243</v>
      </c>
      <c r="Z28" s="237">
        <v>16448.6873867621</v>
      </c>
      <c r="AA28" s="238">
        <v>46.647795167991269</v>
      </c>
      <c r="AB28" s="238">
        <v>40.677774722528213</v>
      </c>
      <c r="AC28" s="238">
        <v>27.497634879000188</v>
      </c>
      <c r="AD28" s="238">
        <v>26.774537666418212</v>
      </c>
    </row>
    <row r="29" spans="1:30" x14ac:dyDescent="0.25">
      <c r="A29" s="26">
        <v>2</v>
      </c>
      <c r="B29" s="9" t="s">
        <v>19</v>
      </c>
      <c r="C29" s="29">
        <v>205</v>
      </c>
      <c r="D29" s="10" t="s">
        <v>24</v>
      </c>
      <c r="E29" s="32">
        <v>5456</v>
      </c>
      <c r="F29" s="42">
        <f t="shared" si="0"/>
        <v>0.48270370698044768</v>
      </c>
      <c r="G29" s="32">
        <v>5847</v>
      </c>
      <c r="H29" s="42">
        <f t="shared" si="2"/>
        <v>0.51729629301955238</v>
      </c>
      <c r="I29" s="32">
        <f t="shared" si="5"/>
        <v>11303</v>
      </c>
      <c r="J29" s="55">
        <v>251.64</v>
      </c>
      <c r="K29" s="55">
        <v>144.36000000000001</v>
      </c>
      <c r="L29" s="55">
        <v>298</v>
      </c>
      <c r="M29" s="231">
        <v>277.74</v>
      </c>
      <c r="N29" s="232">
        <v>-10.653426017874876</v>
      </c>
      <c r="O29" s="232">
        <v>-4.233598004242122</v>
      </c>
      <c r="P29" s="232">
        <v>-26</v>
      </c>
      <c r="Q29" s="233">
        <v>-6.08</v>
      </c>
      <c r="R29" s="232">
        <v>-6</v>
      </c>
      <c r="S29" s="232">
        <v>-1.92</v>
      </c>
      <c r="T29" s="234">
        <v>10617.267229406751</v>
      </c>
      <c r="U29" s="234">
        <v>10813.208486242955</v>
      </c>
      <c r="V29" s="235">
        <v>35.628413521499162</v>
      </c>
      <c r="W29" s="236">
        <v>38.932845417451411</v>
      </c>
      <c r="X29" s="233">
        <v>-24.488410659936619</v>
      </c>
      <c r="Y29" s="233">
        <v>-5.5487693663110882</v>
      </c>
      <c r="Z29" s="237">
        <v>11437.425317502601</v>
      </c>
      <c r="AA29" s="238">
        <v>2.2001455136491015</v>
      </c>
      <c r="AB29" s="238">
        <v>1.2621721759274533</v>
      </c>
      <c r="AC29" s="238">
        <v>2.6054814936712458</v>
      </c>
      <c r="AD29" s="238">
        <v>2.4283437250075566</v>
      </c>
    </row>
    <row r="30" spans="1:30" x14ac:dyDescent="0.25">
      <c r="A30" s="26">
        <v>2</v>
      </c>
      <c r="B30" s="9" t="s">
        <v>19</v>
      </c>
      <c r="C30" s="29">
        <v>206</v>
      </c>
      <c r="D30" s="10" t="s">
        <v>25</v>
      </c>
      <c r="E30" s="32">
        <v>5922</v>
      </c>
      <c r="F30" s="42">
        <f t="shared" si="0"/>
        <v>0.4774651294041764</v>
      </c>
      <c r="G30" s="32">
        <v>6481</v>
      </c>
      <c r="H30" s="42">
        <f t="shared" si="2"/>
        <v>0.5225348705958236</v>
      </c>
      <c r="I30" s="32">
        <f t="shared" si="5"/>
        <v>12403</v>
      </c>
      <c r="J30" s="55">
        <v>2374.29</v>
      </c>
      <c r="K30" s="55">
        <v>1953.45</v>
      </c>
      <c r="L30" s="55">
        <v>2177</v>
      </c>
      <c r="M30" s="231">
        <v>1605.78</v>
      </c>
      <c r="N30" s="232">
        <v>-40.321069182389934</v>
      </c>
      <c r="O30" s="232">
        <v>-1.6982369121880618</v>
      </c>
      <c r="P30" s="232">
        <v>-35</v>
      </c>
      <c r="Q30" s="233">
        <v>-1.5</v>
      </c>
      <c r="R30" s="232">
        <v>-147</v>
      </c>
      <c r="S30" s="232">
        <v>-6.59</v>
      </c>
      <c r="T30" s="234">
        <v>11029.527687816644</v>
      </c>
      <c r="U30" s="234">
        <v>11482.221385280829</v>
      </c>
      <c r="V30" s="235">
        <v>5.0663884647756747</v>
      </c>
      <c r="W30" s="236">
        <v>7.1505569787149108</v>
      </c>
      <c r="X30" s="233">
        <v>-31.732999808016661</v>
      </c>
      <c r="Y30" s="233">
        <v>-128.02400778340743</v>
      </c>
      <c r="Z30" s="237">
        <v>27390.407916455199</v>
      </c>
      <c r="AA30" s="238">
        <v>8.6683265442483961</v>
      </c>
      <c r="AB30" s="238">
        <v>7.1318762610557389</v>
      </c>
      <c r="AC30" s="238">
        <v>7.9480378920977461</v>
      </c>
      <c r="AD30" s="238">
        <v>5.8625632918570139</v>
      </c>
    </row>
    <row r="31" spans="1:30" x14ac:dyDescent="0.25">
      <c r="A31" s="26">
        <v>2</v>
      </c>
      <c r="B31" s="9" t="s">
        <v>19</v>
      </c>
      <c r="C31" s="29">
        <v>207</v>
      </c>
      <c r="D31" s="10" t="s">
        <v>26</v>
      </c>
      <c r="E31" s="32">
        <v>19475</v>
      </c>
      <c r="F31" s="42">
        <f t="shared" si="0"/>
        <v>0.47222424286510994</v>
      </c>
      <c r="G31" s="32">
        <v>21766</v>
      </c>
      <c r="H31" s="42">
        <f t="shared" si="2"/>
        <v>0.52777575713489</v>
      </c>
      <c r="I31" s="32">
        <f t="shared" si="5"/>
        <v>41241</v>
      </c>
      <c r="J31" s="55">
        <v>5566.32</v>
      </c>
      <c r="K31" s="55">
        <v>4126.68</v>
      </c>
      <c r="L31" s="55">
        <v>1810</v>
      </c>
      <c r="M31" s="231">
        <v>1700.28</v>
      </c>
      <c r="N31" s="232">
        <v>-133.30000000000001</v>
      </c>
      <c r="O31" s="232">
        <v>-2.3947599131921993</v>
      </c>
      <c r="P31" s="232">
        <v>-242</v>
      </c>
      <c r="Q31" s="233">
        <v>-7.44</v>
      </c>
      <c r="R31" s="232">
        <v>-25</v>
      </c>
      <c r="S31" s="232">
        <v>-1.39</v>
      </c>
      <c r="T31" s="234">
        <v>34985.239390322524</v>
      </c>
      <c r="U31" s="234">
        <v>37114.715597745395</v>
      </c>
      <c r="V31" s="235">
        <v>19.328861541614653</v>
      </c>
      <c r="W31" s="236">
        <v>21.828590348498714</v>
      </c>
      <c r="X31" s="233">
        <v>-69.172029180666712</v>
      </c>
      <c r="Y31" s="233">
        <v>-6.735872711771143</v>
      </c>
      <c r="Z31" s="237">
        <v>14389.335585724801</v>
      </c>
      <c r="AA31" s="238">
        <v>38.683648503702756</v>
      </c>
      <c r="AB31" s="238">
        <v>28.678739024572806</v>
      </c>
      <c r="AC31" s="238">
        <v>12.578760076981199</v>
      </c>
      <c r="AD31" s="238">
        <v>11.816250930215244</v>
      </c>
    </row>
    <row r="32" spans="1:30" x14ac:dyDescent="0.25">
      <c r="A32" s="26">
        <v>2</v>
      </c>
      <c r="B32" s="9" t="s">
        <v>19</v>
      </c>
      <c r="C32" s="29">
        <v>208</v>
      </c>
      <c r="D32" s="10" t="s">
        <v>27</v>
      </c>
      <c r="E32" s="32">
        <v>9305</v>
      </c>
      <c r="F32" s="42">
        <f t="shared" si="0"/>
        <v>0.48628168278024564</v>
      </c>
      <c r="G32" s="32">
        <v>9830</v>
      </c>
      <c r="H32" s="42">
        <f t="shared" si="2"/>
        <v>0.51371831721975436</v>
      </c>
      <c r="I32" s="32">
        <f t="shared" si="5"/>
        <v>19135</v>
      </c>
      <c r="J32" s="55">
        <v>5131.53</v>
      </c>
      <c r="K32" s="55">
        <v>4488.3</v>
      </c>
      <c r="L32" s="55">
        <v>2638</v>
      </c>
      <c r="M32" s="231">
        <v>2125.5300000000002</v>
      </c>
      <c r="N32" s="232">
        <v>-59.55833333333333</v>
      </c>
      <c r="O32" s="232">
        <v>-1.1606350022962613</v>
      </c>
      <c r="P32" s="232">
        <v>-161</v>
      </c>
      <c r="Q32" s="233">
        <v>-4.49</v>
      </c>
      <c r="R32" s="232">
        <v>-142</v>
      </c>
      <c r="S32" s="232">
        <v>-5.45</v>
      </c>
      <c r="T32" s="234">
        <v>16119.205922052459</v>
      </c>
      <c r="U32" s="234">
        <v>17148.330631840763</v>
      </c>
      <c r="V32" s="235">
        <v>6.1103889014603707</v>
      </c>
      <c r="W32" s="236">
        <v>8.0677904484249865</v>
      </c>
      <c r="X32" s="233">
        <v>-99.880850693605296</v>
      </c>
      <c r="Y32" s="233">
        <v>-82.806894180321279</v>
      </c>
      <c r="Z32" s="237">
        <v>14725.113746782499</v>
      </c>
      <c r="AA32" s="238">
        <v>34.848830971653861</v>
      </c>
      <c r="AB32" s="238">
        <v>30.480579486054655</v>
      </c>
      <c r="AC32" s="238">
        <v>17.914971968052974</v>
      </c>
      <c r="AD32" s="238">
        <v>14.434727205176515</v>
      </c>
    </row>
    <row r="33" spans="1:30" x14ac:dyDescent="0.25">
      <c r="A33" s="25">
        <v>3</v>
      </c>
      <c r="B33" s="304" t="s">
        <v>28</v>
      </c>
      <c r="C33" s="305"/>
      <c r="D33" s="306"/>
      <c r="E33" s="33">
        <f>SUM(E34:E49)</f>
        <v>172140</v>
      </c>
      <c r="F33" s="41">
        <f t="shared" si="0"/>
        <v>0.49203241342842036</v>
      </c>
      <c r="G33" s="33">
        <f>SUM(G34:G49)</f>
        <v>177715</v>
      </c>
      <c r="H33" s="41">
        <f t="shared" si="2"/>
        <v>0.5079675865715797</v>
      </c>
      <c r="I33" s="33">
        <f>G33+E33</f>
        <v>349855</v>
      </c>
      <c r="J33" s="54">
        <v>23973.66</v>
      </c>
      <c r="K33" s="54">
        <v>24045.93</v>
      </c>
      <c r="L33" s="54">
        <v>20963</v>
      </c>
      <c r="M33" s="223">
        <v>21633.390000000003</v>
      </c>
      <c r="N33" s="224">
        <v>6.6916666666666655</v>
      </c>
      <c r="O33" s="224">
        <v>2.7912578499347477E-2</v>
      </c>
      <c r="P33" s="224">
        <v>323</v>
      </c>
      <c r="Q33" s="225">
        <v>2.3356250000000003</v>
      </c>
      <c r="R33" s="224">
        <v>172</v>
      </c>
      <c r="S33" s="224">
        <v>-0.49187500000000012</v>
      </c>
      <c r="T33" s="226">
        <v>283891</v>
      </c>
      <c r="U33" s="226">
        <v>310037</v>
      </c>
      <c r="V33" s="227">
        <v>13.54247960692649</v>
      </c>
      <c r="W33" s="228">
        <v>14.331410842221212</v>
      </c>
      <c r="X33" s="225">
        <v>11.377606193926542</v>
      </c>
      <c r="Y33" s="225">
        <v>5.547724948957705</v>
      </c>
      <c r="Z33" s="240">
        <v>53597.657578242346</v>
      </c>
      <c r="AA33" s="230">
        <v>44.728932351200299</v>
      </c>
      <c r="AB33" s="230">
        <v>44.863770333428349</v>
      </c>
      <c r="AC33" s="230">
        <v>39.111783886073795</v>
      </c>
      <c r="AD33" s="230">
        <v>40.362566159574016</v>
      </c>
    </row>
    <row r="34" spans="1:30" x14ac:dyDescent="0.25">
      <c r="A34" s="27">
        <v>3</v>
      </c>
      <c r="B34" s="11" t="s">
        <v>28</v>
      </c>
      <c r="C34" s="28">
        <v>301</v>
      </c>
      <c r="D34" s="13" t="s">
        <v>29</v>
      </c>
      <c r="E34" s="32">
        <v>22564</v>
      </c>
      <c r="F34" s="42">
        <f t="shared" si="0"/>
        <v>0.4868071886259196</v>
      </c>
      <c r="G34" s="32">
        <v>23787</v>
      </c>
      <c r="H34" s="42">
        <f t="shared" si="2"/>
        <v>0.51319281137408035</v>
      </c>
      <c r="I34" s="32">
        <f>G34+E34</f>
        <v>46351</v>
      </c>
      <c r="J34" s="55">
        <v>3941.28</v>
      </c>
      <c r="K34" s="55">
        <v>3886.65</v>
      </c>
      <c r="L34" s="55">
        <v>3758</v>
      </c>
      <c r="M34" s="231">
        <v>3461.67</v>
      </c>
      <c r="N34" s="232">
        <v>-5.0583333333333327</v>
      </c>
      <c r="O34" s="232">
        <v>-0.12834239976183709</v>
      </c>
      <c r="P34" s="232">
        <v>88</v>
      </c>
      <c r="Q34" s="233">
        <v>2.74</v>
      </c>
      <c r="R34" s="232">
        <v>-39</v>
      </c>
      <c r="S34" s="232">
        <v>-1.0900000000000001</v>
      </c>
      <c r="T34" s="234">
        <v>43345.435779032232</v>
      </c>
      <c r="U34" s="234">
        <v>44786.155633827802</v>
      </c>
      <c r="V34" s="235">
        <v>11.534176630929279</v>
      </c>
      <c r="W34" s="236">
        <v>12.937731104879379</v>
      </c>
      <c r="X34" s="233">
        <v>20.302022212582948</v>
      </c>
      <c r="Y34" s="233">
        <v>-8.7080481564134491</v>
      </c>
      <c r="Z34" s="237">
        <v>6885.9383212675102</v>
      </c>
      <c r="AA34" s="238">
        <v>57.236643956382693</v>
      </c>
      <c r="AB34" s="238">
        <v>56.443288026497683</v>
      </c>
      <c r="AC34" s="238">
        <v>54.574987818192596</v>
      </c>
      <c r="AD34" s="238">
        <v>50.271580117243964</v>
      </c>
    </row>
    <row r="35" spans="1:30" x14ac:dyDescent="0.25">
      <c r="A35" s="27">
        <v>3</v>
      </c>
      <c r="B35" s="11" t="s">
        <v>28</v>
      </c>
      <c r="C35" s="28">
        <v>302</v>
      </c>
      <c r="D35" s="13" t="s">
        <v>30</v>
      </c>
      <c r="E35" s="32">
        <v>10074</v>
      </c>
      <c r="F35" s="42">
        <f t="shared" si="0"/>
        <v>0.47640215643620543</v>
      </c>
      <c r="G35" s="32">
        <v>11072</v>
      </c>
      <c r="H35" s="42">
        <f t="shared" si="2"/>
        <v>0.52359784356379457</v>
      </c>
      <c r="I35" s="32">
        <f t="shared" ref="I35:I49" si="6">G35+E35</f>
        <v>21146</v>
      </c>
      <c r="J35" s="55">
        <v>381.6</v>
      </c>
      <c r="K35" s="55">
        <v>373.23</v>
      </c>
      <c r="L35" s="55">
        <v>325</v>
      </c>
      <c r="M35" s="231">
        <v>315</v>
      </c>
      <c r="N35" s="232">
        <v>-0.77500000000000002</v>
      </c>
      <c r="O35" s="232">
        <v>-0.20309224318658278</v>
      </c>
      <c r="P35" s="232">
        <v>10</v>
      </c>
      <c r="Q35" s="233">
        <v>3.74</v>
      </c>
      <c r="R35" s="232">
        <v>-4</v>
      </c>
      <c r="S35" s="232">
        <v>-1.34</v>
      </c>
      <c r="T35" s="234">
        <v>19653.268448450461</v>
      </c>
      <c r="U35" s="234">
        <v>20356.525266991153</v>
      </c>
      <c r="V35" s="235">
        <v>60.471595226001419</v>
      </c>
      <c r="W35" s="236">
        <v>64.623889736479853</v>
      </c>
      <c r="X35" s="233">
        <v>5.088212185280784</v>
      </c>
      <c r="Y35" s="233">
        <v>-1.9649718935510794</v>
      </c>
      <c r="Z35" s="237">
        <v>994.71626842801004</v>
      </c>
      <c r="AA35" s="238">
        <v>38.362698199664294</v>
      </c>
      <c r="AB35" s="238">
        <v>37.521252225001845</v>
      </c>
      <c r="AC35" s="238">
        <v>32.672633424766495</v>
      </c>
      <c r="AD35" s="238">
        <v>31.667321627081368</v>
      </c>
    </row>
    <row r="36" spans="1:30" x14ac:dyDescent="0.25">
      <c r="A36" s="27">
        <v>3</v>
      </c>
      <c r="B36" s="11" t="s">
        <v>28</v>
      </c>
      <c r="C36" s="28">
        <v>303</v>
      </c>
      <c r="D36" s="13" t="s">
        <v>31</v>
      </c>
      <c r="E36" s="32">
        <v>8158</v>
      </c>
      <c r="F36" s="42">
        <f t="shared" si="0"/>
        <v>0.5045457356670171</v>
      </c>
      <c r="G36" s="32">
        <v>8011</v>
      </c>
      <c r="H36" s="42">
        <f t="shared" si="2"/>
        <v>0.49545426433298284</v>
      </c>
      <c r="I36" s="32">
        <f t="shared" si="6"/>
        <v>16169</v>
      </c>
      <c r="J36" s="55">
        <v>1314.27</v>
      </c>
      <c r="K36" s="55">
        <v>1313.46</v>
      </c>
      <c r="L36" s="55">
        <v>1609</v>
      </c>
      <c r="M36" s="231">
        <v>1127.3399999999999</v>
      </c>
      <c r="N36" s="232">
        <v>-7.4999999999998887E-2</v>
      </c>
      <c r="O36" s="232">
        <v>-5.7065899700973841E-3</v>
      </c>
      <c r="P36" s="232">
        <v>78</v>
      </c>
      <c r="Q36" s="233">
        <v>6.87</v>
      </c>
      <c r="R36" s="232">
        <v>-133</v>
      </c>
      <c r="S36" s="232">
        <v>-8.49</v>
      </c>
      <c r="T36" s="234">
        <v>13324.415482815268</v>
      </c>
      <c r="U36" s="234">
        <v>14481.373668269742</v>
      </c>
      <c r="V36" s="235">
        <v>8.281178050227016</v>
      </c>
      <c r="W36" s="236">
        <v>12.845613273963261</v>
      </c>
      <c r="X36" s="233">
        <v>58.539153256364578</v>
      </c>
      <c r="Y36" s="233">
        <v>-91.842115980625096</v>
      </c>
      <c r="Z36" s="237">
        <v>3915.7594694199802</v>
      </c>
      <c r="AA36" s="238">
        <v>33.563603951257903</v>
      </c>
      <c r="AB36" s="238">
        <v>33.542918308885703</v>
      </c>
      <c r="AC36" s="238">
        <v>41.090368613431004</v>
      </c>
      <c r="AD36" s="238">
        <v>28.789817372694408</v>
      </c>
    </row>
    <row r="37" spans="1:30" x14ac:dyDescent="0.25">
      <c r="A37" s="27">
        <v>3</v>
      </c>
      <c r="B37" s="11" t="s">
        <v>28</v>
      </c>
      <c r="C37" s="28">
        <v>304</v>
      </c>
      <c r="D37" s="13" t="s">
        <v>32</v>
      </c>
      <c r="E37" s="32">
        <v>20534</v>
      </c>
      <c r="F37" s="42">
        <f t="shared" si="0"/>
        <v>0.5013061204560435</v>
      </c>
      <c r="G37" s="32">
        <v>20427</v>
      </c>
      <c r="H37" s="42">
        <f t="shared" si="2"/>
        <v>0.49869387954395644</v>
      </c>
      <c r="I37" s="32">
        <f t="shared" si="6"/>
        <v>40961</v>
      </c>
      <c r="J37" s="55">
        <v>1828.98</v>
      </c>
      <c r="K37" s="55">
        <v>1784.16</v>
      </c>
      <c r="L37" s="55">
        <v>1503</v>
      </c>
      <c r="M37" s="231">
        <v>1191.33</v>
      </c>
      <c r="N37" s="232">
        <v>-4.1500000000000004</v>
      </c>
      <c r="O37" s="232">
        <v>-0.22690242648908138</v>
      </c>
      <c r="P37" s="232">
        <v>-25</v>
      </c>
      <c r="Q37" s="233">
        <v>-1.53</v>
      </c>
      <c r="R37" s="232">
        <v>-64</v>
      </c>
      <c r="S37" s="232">
        <v>-4.5599999999999996</v>
      </c>
      <c r="T37" s="234">
        <v>32615.063906471001</v>
      </c>
      <c r="U37" s="234">
        <v>35937.92731970235</v>
      </c>
      <c r="V37" s="235">
        <v>21.699975985675984</v>
      </c>
      <c r="W37" s="236">
        <v>30.166223732888749</v>
      </c>
      <c r="X37" s="233">
        <v>-7.6651697116680699</v>
      </c>
      <c r="Y37" s="233">
        <v>-17.808483897988491</v>
      </c>
      <c r="Z37" s="237">
        <v>5049.9313005189097</v>
      </c>
      <c r="AA37" s="238">
        <v>36.217918445980871</v>
      </c>
      <c r="AB37" s="238">
        <v>35.33038161958099</v>
      </c>
      <c r="AC37" s="238">
        <v>29.762781126261224</v>
      </c>
      <c r="AD37" s="238">
        <v>23.59101399810298</v>
      </c>
    </row>
    <row r="38" spans="1:30" x14ac:dyDescent="0.25">
      <c r="A38" s="27">
        <v>3</v>
      </c>
      <c r="B38" s="11" t="s">
        <v>28</v>
      </c>
      <c r="C38" s="28">
        <v>305</v>
      </c>
      <c r="D38" s="13" t="s">
        <v>33</v>
      </c>
      <c r="E38" s="32">
        <v>5348</v>
      </c>
      <c r="F38" s="42">
        <f t="shared" si="0"/>
        <v>0.48097850526126451</v>
      </c>
      <c r="G38" s="32">
        <v>5771</v>
      </c>
      <c r="H38" s="42">
        <f t="shared" si="2"/>
        <v>0.51902149473873549</v>
      </c>
      <c r="I38" s="32">
        <f t="shared" si="6"/>
        <v>11119</v>
      </c>
      <c r="J38" s="55">
        <v>1320.57</v>
      </c>
      <c r="K38" s="55">
        <v>1377.99</v>
      </c>
      <c r="L38" s="55">
        <v>961</v>
      </c>
      <c r="M38" s="231">
        <v>1191.69</v>
      </c>
      <c r="N38" s="232">
        <v>5.3166666666666664</v>
      </c>
      <c r="O38" s="232">
        <v>0.40260392608242401</v>
      </c>
      <c r="P38" s="232">
        <v>-43</v>
      </c>
      <c r="Q38" s="233">
        <v>-3.52</v>
      </c>
      <c r="R38" s="232">
        <v>62</v>
      </c>
      <c r="S38" s="232">
        <v>6.29</v>
      </c>
      <c r="T38" s="234">
        <v>9096.672660313252</v>
      </c>
      <c r="U38" s="234">
        <v>9915.2558470336644</v>
      </c>
      <c r="V38" s="235">
        <v>9.4658404373707103</v>
      </c>
      <c r="W38" s="236">
        <v>8.3203315015093384</v>
      </c>
      <c r="X38" s="233">
        <v>-47.270031148421317</v>
      </c>
      <c r="Y38" s="233">
        <v>62.529904378159308</v>
      </c>
      <c r="Z38" s="237">
        <v>2475.4858150074201</v>
      </c>
      <c r="AA38" s="238">
        <v>53.345892430251787</v>
      </c>
      <c r="AB38" s="238">
        <v>55.665437129393105</v>
      </c>
      <c r="AC38" s="238">
        <v>38.820662763406681</v>
      </c>
      <c r="AD38" s="238">
        <v>48.139641632179099</v>
      </c>
    </row>
    <row r="39" spans="1:30" x14ac:dyDescent="0.25">
      <c r="A39" s="27">
        <v>3</v>
      </c>
      <c r="B39" s="11" t="s">
        <v>28</v>
      </c>
      <c r="C39" s="28">
        <v>306</v>
      </c>
      <c r="D39" s="13" t="s">
        <v>34</v>
      </c>
      <c r="E39" s="32">
        <v>15886</v>
      </c>
      <c r="F39" s="42">
        <f t="shared" si="0"/>
        <v>0.49609643370182999</v>
      </c>
      <c r="G39" s="32">
        <v>16136</v>
      </c>
      <c r="H39" s="42">
        <f t="shared" si="2"/>
        <v>0.50390356629817001</v>
      </c>
      <c r="I39" s="32">
        <f t="shared" si="6"/>
        <v>32022</v>
      </c>
      <c r="J39" s="55">
        <v>2027.43</v>
      </c>
      <c r="K39" s="55">
        <v>2010.42</v>
      </c>
      <c r="L39" s="55">
        <v>1593</v>
      </c>
      <c r="M39" s="231">
        <v>1979.01</v>
      </c>
      <c r="N39" s="232">
        <v>-1.575</v>
      </c>
      <c r="O39" s="232">
        <v>-7.768455631020553E-2</v>
      </c>
      <c r="P39" s="232">
        <v>-14</v>
      </c>
      <c r="Q39" s="233">
        <v>-0.82</v>
      </c>
      <c r="R39" s="232">
        <v>113</v>
      </c>
      <c r="S39" s="232">
        <v>7.04</v>
      </c>
      <c r="T39" s="234">
        <v>25605.749194404401</v>
      </c>
      <c r="U39" s="234">
        <v>28166.726796525487</v>
      </c>
      <c r="V39" s="235">
        <v>16.073916631766732</v>
      </c>
      <c r="W39" s="236">
        <v>14.232735962185885</v>
      </c>
      <c r="X39" s="233">
        <v>-5.4675221153300235</v>
      </c>
      <c r="Y39" s="233">
        <v>40.118257551295997</v>
      </c>
      <c r="Z39" s="237">
        <v>4043.5643118707699</v>
      </c>
      <c r="AA39" s="238">
        <v>50.139674891482123</v>
      </c>
      <c r="AB39" s="238">
        <v>49.719006424553982</v>
      </c>
      <c r="AC39" s="238">
        <v>39.395935791682582</v>
      </c>
      <c r="AD39" s="238">
        <v>48.942216504141705</v>
      </c>
    </row>
    <row r="40" spans="1:30" x14ac:dyDescent="0.25">
      <c r="A40" s="27">
        <v>3</v>
      </c>
      <c r="B40" s="11" t="s">
        <v>28</v>
      </c>
      <c r="C40" s="28">
        <v>307</v>
      </c>
      <c r="D40" s="13" t="s">
        <v>35</v>
      </c>
      <c r="E40" s="32">
        <v>4802</v>
      </c>
      <c r="F40" s="42">
        <f t="shared" si="0"/>
        <v>0.47776340662620637</v>
      </c>
      <c r="G40" s="32">
        <v>5249</v>
      </c>
      <c r="H40" s="42">
        <f t="shared" si="2"/>
        <v>0.52223659337379369</v>
      </c>
      <c r="I40" s="32">
        <f t="shared" si="6"/>
        <v>10051</v>
      </c>
      <c r="J40" s="55">
        <v>239.04</v>
      </c>
      <c r="K40" s="55">
        <v>304.74</v>
      </c>
      <c r="L40" s="55">
        <v>446</v>
      </c>
      <c r="M40" s="231">
        <v>572.22</v>
      </c>
      <c r="N40" s="232">
        <v>6.0833333333333321</v>
      </c>
      <c r="O40" s="232">
        <v>2.5449018295403834</v>
      </c>
      <c r="P40" s="232">
        <v>17</v>
      </c>
      <c r="Q40" s="233">
        <v>5.08</v>
      </c>
      <c r="R40" s="232">
        <v>36</v>
      </c>
      <c r="S40" s="232">
        <v>7.93</v>
      </c>
      <c r="T40" s="234">
        <v>6798.6943343315179</v>
      </c>
      <c r="U40" s="234">
        <v>7996.2063290853439</v>
      </c>
      <c r="V40" s="235">
        <v>15.243709269801609</v>
      </c>
      <c r="W40" s="236">
        <v>13.974007076098955</v>
      </c>
      <c r="X40" s="233">
        <v>25.004801163297962</v>
      </c>
      <c r="Y40" s="233">
        <v>45.021349523028007</v>
      </c>
      <c r="Z40" s="237">
        <v>834.55998835138996</v>
      </c>
      <c r="AA40" s="238">
        <v>28.64263843659764</v>
      </c>
      <c r="AB40" s="238">
        <v>36.515050356295035</v>
      </c>
      <c r="AC40" s="238">
        <v>53.441335101750951</v>
      </c>
      <c r="AD40" s="238">
        <v>68.565472582789084</v>
      </c>
    </row>
    <row r="41" spans="1:30" x14ac:dyDescent="0.25">
      <c r="A41" s="27">
        <v>3</v>
      </c>
      <c r="B41" s="11" t="s">
        <v>28</v>
      </c>
      <c r="C41" s="28">
        <v>308</v>
      </c>
      <c r="D41" s="13" t="s">
        <v>36</v>
      </c>
      <c r="E41" s="32">
        <v>13379</v>
      </c>
      <c r="F41" s="42">
        <f t="shared" si="0"/>
        <v>0.4844304439133898</v>
      </c>
      <c r="G41" s="32">
        <v>14239</v>
      </c>
      <c r="H41" s="42">
        <f t="shared" si="2"/>
        <v>0.51556955608661015</v>
      </c>
      <c r="I41" s="32">
        <f t="shared" si="6"/>
        <v>27618</v>
      </c>
      <c r="J41" s="55">
        <v>1367.1</v>
      </c>
      <c r="K41" s="55">
        <v>1382.67</v>
      </c>
      <c r="L41" s="55">
        <v>1477</v>
      </c>
      <c r="M41" s="231">
        <v>1673.37</v>
      </c>
      <c r="N41" s="232">
        <v>1.4416666666666667</v>
      </c>
      <c r="O41" s="232">
        <v>0.1054543681271792</v>
      </c>
      <c r="P41" s="232">
        <v>41</v>
      </c>
      <c r="Q41" s="233">
        <v>3.3</v>
      </c>
      <c r="R41" s="232">
        <v>57</v>
      </c>
      <c r="S41" s="232">
        <v>3.86</v>
      </c>
      <c r="T41" s="234">
        <v>21637.484552581274</v>
      </c>
      <c r="U41" s="234">
        <v>23996.619193688333</v>
      </c>
      <c r="V41" s="235">
        <v>14.649617164916231</v>
      </c>
      <c r="W41" s="236">
        <v>14.340294850324995</v>
      </c>
      <c r="X41" s="233">
        <v>18.94859816092109</v>
      </c>
      <c r="Y41" s="233">
        <v>23.753346060928582</v>
      </c>
      <c r="Z41" s="237">
        <v>2326.1328467261401</v>
      </c>
      <c r="AA41" s="238">
        <v>58.771363893686988</v>
      </c>
      <c r="AB41" s="238">
        <v>59.440715174372173</v>
      </c>
      <c r="AC41" s="238">
        <v>63.495943582017176</v>
      </c>
      <c r="AD41" s="238">
        <v>71.937851802193691</v>
      </c>
    </row>
    <row r="42" spans="1:30" x14ac:dyDescent="0.25">
      <c r="A42" s="27">
        <v>3</v>
      </c>
      <c r="B42" s="11" t="s">
        <v>28</v>
      </c>
      <c r="C42" s="28">
        <v>309</v>
      </c>
      <c r="D42" s="13" t="s">
        <v>37</v>
      </c>
      <c r="E42" s="32">
        <v>8225</v>
      </c>
      <c r="F42" s="42">
        <f t="shared" si="0"/>
        <v>0.48539392151077015</v>
      </c>
      <c r="G42" s="32">
        <v>8720</v>
      </c>
      <c r="H42" s="42">
        <f t="shared" si="2"/>
        <v>0.5146060784892299</v>
      </c>
      <c r="I42" s="32">
        <f t="shared" si="6"/>
        <v>16945</v>
      </c>
      <c r="J42" s="55">
        <v>424.8</v>
      </c>
      <c r="K42" s="55">
        <v>428.4</v>
      </c>
      <c r="L42" s="55">
        <v>871</v>
      </c>
      <c r="M42" s="231">
        <v>485.28</v>
      </c>
      <c r="N42" s="232">
        <v>0.33333333333333326</v>
      </c>
      <c r="O42" s="232">
        <v>7.8468298807281844E-2</v>
      </c>
      <c r="P42" s="232">
        <v>18</v>
      </c>
      <c r="Q42" s="233">
        <v>2.3199999999999998</v>
      </c>
      <c r="R42" s="232">
        <v>7</v>
      </c>
      <c r="S42" s="232">
        <v>1.55</v>
      </c>
      <c r="T42" s="234">
        <v>12408.263423754748</v>
      </c>
      <c r="U42" s="234">
        <v>14138.364817484815</v>
      </c>
      <c r="V42" s="235">
        <v>14.245997042198333</v>
      </c>
      <c r="W42" s="236">
        <v>29.134447777540423</v>
      </c>
      <c r="X42" s="233">
        <v>14.50646185149508</v>
      </c>
      <c r="Y42" s="233">
        <v>4.9510676024876297</v>
      </c>
      <c r="Z42" s="237">
        <v>919.04750658610999</v>
      </c>
      <c r="AA42" s="238">
        <v>46.221767314070661</v>
      </c>
      <c r="AB42" s="238">
        <v>46.613477206562784</v>
      </c>
      <c r="AC42" s="238">
        <v>94.772032322400051</v>
      </c>
      <c r="AD42" s="238">
        <v>52.802493507938344</v>
      </c>
    </row>
    <row r="43" spans="1:30" x14ac:dyDescent="0.25">
      <c r="A43" s="27">
        <v>3</v>
      </c>
      <c r="B43" s="11" t="s">
        <v>28</v>
      </c>
      <c r="C43" s="28">
        <v>310</v>
      </c>
      <c r="D43" s="13" t="s">
        <v>38</v>
      </c>
      <c r="E43" s="32">
        <v>6022</v>
      </c>
      <c r="F43" s="42">
        <f t="shared" si="0"/>
        <v>0.51360341151385924</v>
      </c>
      <c r="G43" s="32">
        <v>5703</v>
      </c>
      <c r="H43" s="42">
        <f t="shared" si="2"/>
        <v>0.4863965884861407</v>
      </c>
      <c r="I43" s="32">
        <f t="shared" si="6"/>
        <v>11725</v>
      </c>
      <c r="J43" s="55">
        <v>765.36</v>
      </c>
      <c r="K43" s="55">
        <v>769.5</v>
      </c>
      <c r="L43" s="55">
        <v>464</v>
      </c>
      <c r="M43" s="231">
        <v>930.15</v>
      </c>
      <c r="N43" s="232">
        <v>0.38333333333333336</v>
      </c>
      <c r="O43" s="232">
        <v>5.0085362879342184E-2</v>
      </c>
      <c r="P43" s="232">
        <v>12</v>
      </c>
      <c r="Q43" s="233">
        <v>2.91</v>
      </c>
      <c r="R43" s="232">
        <v>9</v>
      </c>
      <c r="S43" s="232">
        <v>0.99</v>
      </c>
      <c r="T43" s="234">
        <v>9562.9290037711253</v>
      </c>
      <c r="U43" s="234">
        <v>10436.2692909373</v>
      </c>
      <c r="V43" s="235">
        <v>20.609760783989493</v>
      </c>
      <c r="W43" s="236">
        <v>11.219985261449551</v>
      </c>
      <c r="X43" s="233">
        <v>12.548456644682627</v>
      </c>
      <c r="Y43" s="233">
        <v>8.6237713392614985</v>
      </c>
      <c r="Z43" s="237">
        <v>1455.62016668243</v>
      </c>
      <c r="AA43" s="238">
        <v>52.579650757681293</v>
      </c>
      <c r="AB43" s="238">
        <v>52.864065613614187</v>
      </c>
      <c r="AC43" s="238">
        <v>31.876447621464564</v>
      </c>
      <c r="AD43" s="238">
        <v>63.900598610140655</v>
      </c>
    </row>
    <row r="44" spans="1:30" x14ac:dyDescent="0.25">
      <c r="A44" s="27">
        <v>3</v>
      </c>
      <c r="B44" s="11" t="s">
        <v>28</v>
      </c>
      <c r="C44" s="28">
        <v>311</v>
      </c>
      <c r="D44" s="13" t="s">
        <v>39</v>
      </c>
      <c r="E44" s="32">
        <v>8689</v>
      </c>
      <c r="F44" s="42">
        <f t="shared" si="0"/>
        <v>0.50455838801463326</v>
      </c>
      <c r="G44" s="32">
        <v>8532</v>
      </c>
      <c r="H44" s="42">
        <f t="shared" si="2"/>
        <v>0.49544161198536668</v>
      </c>
      <c r="I44" s="32">
        <f t="shared" si="6"/>
        <v>17221</v>
      </c>
      <c r="J44" s="55">
        <v>2223.36</v>
      </c>
      <c r="K44" s="55">
        <v>2318.31</v>
      </c>
      <c r="L44" s="55">
        <v>2267</v>
      </c>
      <c r="M44" s="231">
        <v>2813.13</v>
      </c>
      <c r="N44" s="232">
        <v>8.7916666666666643</v>
      </c>
      <c r="O44" s="232">
        <v>0.39542254365764717</v>
      </c>
      <c r="P44" s="232">
        <v>54</v>
      </c>
      <c r="Q44" s="233">
        <v>2.8</v>
      </c>
      <c r="R44" s="232">
        <v>103</v>
      </c>
      <c r="S44" s="232">
        <v>4.1500000000000004</v>
      </c>
      <c r="T44" s="234">
        <v>15573.690235767303</v>
      </c>
      <c r="U44" s="234">
        <v>16308.420812246595</v>
      </c>
      <c r="V44" s="235">
        <v>6.8697354370389512</v>
      </c>
      <c r="W44" s="236">
        <v>5.7972510378996329</v>
      </c>
      <c r="X44" s="233">
        <v>34.67386289473059</v>
      </c>
      <c r="Y44" s="233">
        <v>63.157555955787885</v>
      </c>
      <c r="Z44" s="237">
        <v>6077.2838339268701</v>
      </c>
      <c r="AA44" s="238">
        <v>36.584764851493929</v>
      </c>
      <c r="AB44" s="238">
        <v>38.147140455376942</v>
      </c>
      <c r="AC44" s="238">
        <v>37.30284880466354</v>
      </c>
      <c r="AD44" s="238">
        <v>46.289264692484849</v>
      </c>
    </row>
    <row r="45" spans="1:30" x14ac:dyDescent="0.25">
      <c r="A45" s="27">
        <v>3</v>
      </c>
      <c r="B45" s="11" t="s">
        <v>28</v>
      </c>
      <c r="C45" s="28">
        <v>312</v>
      </c>
      <c r="D45" s="13" t="s">
        <v>40</v>
      </c>
      <c r="E45" s="32">
        <v>19691</v>
      </c>
      <c r="F45" s="42">
        <f t="shared" si="0"/>
        <v>0.49558301663604559</v>
      </c>
      <c r="G45" s="32">
        <v>20042</v>
      </c>
      <c r="H45" s="42">
        <f t="shared" si="2"/>
        <v>0.50441698336395435</v>
      </c>
      <c r="I45" s="32">
        <f t="shared" si="6"/>
        <v>39733</v>
      </c>
      <c r="J45" s="55">
        <v>1454.94</v>
      </c>
      <c r="K45" s="55">
        <v>1411.65</v>
      </c>
      <c r="L45" s="55">
        <v>1161</v>
      </c>
      <c r="M45" s="231">
        <v>846.72</v>
      </c>
      <c r="N45" s="232">
        <v>-4.008333333333332</v>
      </c>
      <c r="O45" s="232">
        <v>-0.27549818778323032</v>
      </c>
      <c r="P45" s="232">
        <v>47</v>
      </c>
      <c r="Q45" s="233">
        <v>5.37</v>
      </c>
      <c r="R45" s="232">
        <v>-54</v>
      </c>
      <c r="S45" s="232">
        <v>-5.25</v>
      </c>
      <c r="T45" s="234">
        <v>30565.474903680846</v>
      </c>
      <c r="U45" s="234">
        <v>34146.881104670851</v>
      </c>
      <c r="V45" s="235">
        <v>26.326851768889618</v>
      </c>
      <c r="W45" s="236">
        <v>40.328421561638855</v>
      </c>
      <c r="X45" s="233">
        <v>15.376826353298384</v>
      </c>
      <c r="Y45" s="233">
        <v>-15.814035792748726</v>
      </c>
      <c r="Z45" s="237">
        <v>3571.0166038804</v>
      </c>
      <c r="AA45" s="238">
        <v>40.743019744545791</v>
      </c>
      <c r="AB45" s="238">
        <v>39.530759909266408</v>
      </c>
      <c r="AC45" s="238">
        <v>32.511750260091596</v>
      </c>
      <c r="AD45" s="238">
        <v>23.710895073406334</v>
      </c>
    </row>
    <row r="46" spans="1:30" x14ac:dyDescent="0.25">
      <c r="A46" s="27">
        <v>3</v>
      </c>
      <c r="B46" s="11" t="s">
        <v>28</v>
      </c>
      <c r="C46" s="28">
        <v>313</v>
      </c>
      <c r="D46" s="13" t="s">
        <v>41</v>
      </c>
      <c r="E46" s="32">
        <v>5675</v>
      </c>
      <c r="F46" s="42">
        <f t="shared" si="0"/>
        <v>0.47134551495016613</v>
      </c>
      <c r="G46" s="32">
        <v>6365</v>
      </c>
      <c r="H46" s="42">
        <f t="shared" si="2"/>
        <v>0.52865448504983392</v>
      </c>
      <c r="I46" s="32">
        <f t="shared" si="6"/>
        <v>12040</v>
      </c>
      <c r="J46" s="55">
        <v>2396.4299999999998</v>
      </c>
      <c r="K46" s="55">
        <v>2426.58</v>
      </c>
      <c r="L46" s="55">
        <v>1628</v>
      </c>
      <c r="M46" s="231">
        <v>1416.06</v>
      </c>
      <c r="N46" s="232">
        <v>2.7916666666666683</v>
      </c>
      <c r="O46" s="232">
        <v>0.11649272737641694</v>
      </c>
      <c r="P46" s="232">
        <v>3</v>
      </c>
      <c r="Q46" s="233">
        <v>0.19</v>
      </c>
      <c r="R46" s="232">
        <v>-26</v>
      </c>
      <c r="S46" s="232">
        <v>-1.7</v>
      </c>
      <c r="T46" s="234">
        <v>10109.516394084496</v>
      </c>
      <c r="U46" s="234">
        <v>10905.281393030975</v>
      </c>
      <c r="V46" s="235">
        <v>6.2097766548430569</v>
      </c>
      <c r="W46" s="236">
        <v>7.7011435906889361</v>
      </c>
      <c r="X46" s="233">
        <v>2.9675009991134953</v>
      </c>
      <c r="Y46" s="233">
        <v>-23.841658975086432</v>
      </c>
      <c r="Z46" s="237">
        <v>4473.7504678041696</v>
      </c>
      <c r="AA46" s="238">
        <v>53.566465480052329</v>
      </c>
      <c r="AB46" s="238">
        <v>54.240396675298406</v>
      </c>
      <c r="AC46" s="238">
        <v>36.390049282276216</v>
      </c>
      <c r="AD46" s="238">
        <v>31.652637092543028</v>
      </c>
    </row>
    <row r="47" spans="1:30" x14ac:dyDescent="0.25">
      <c r="A47" s="27">
        <v>3</v>
      </c>
      <c r="B47" s="11" t="s">
        <v>28</v>
      </c>
      <c r="C47" s="28">
        <v>314</v>
      </c>
      <c r="D47" s="13" t="s">
        <v>42</v>
      </c>
      <c r="E47" s="32">
        <v>16261</v>
      </c>
      <c r="F47" s="42">
        <f t="shared" si="0"/>
        <v>0.50089329719073439</v>
      </c>
      <c r="G47" s="32">
        <v>16203</v>
      </c>
      <c r="H47" s="42">
        <f t="shared" si="2"/>
        <v>0.49910670280926567</v>
      </c>
      <c r="I47" s="32">
        <f t="shared" si="6"/>
        <v>32464</v>
      </c>
      <c r="J47" s="55">
        <v>3966.66</v>
      </c>
      <c r="K47" s="55">
        <v>3934.71</v>
      </c>
      <c r="L47" s="55">
        <v>2561</v>
      </c>
      <c r="M47" s="231">
        <v>3425.85</v>
      </c>
      <c r="N47" s="232">
        <v>-2.9583333333333321</v>
      </c>
      <c r="O47" s="232">
        <v>-7.4579957277239095E-2</v>
      </c>
      <c r="P47" s="232">
        <v>27</v>
      </c>
      <c r="Q47" s="233">
        <v>1.1200000000000001</v>
      </c>
      <c r="R47" s="232">
        <v>141</v>
      </c>
      <c r="S47" s="232">
        <v>4.79</v>
      </c>
      <c r="T47" s="234">
        <v>20947.192544983198</v>
      </c>
      <c r="U47" s="234">
        <v>25106.647836170163</v>
      </c>
      <c r="V47" s="235">
        <v>8.1793020480215528</v>
      </c>
      <c r="W47" s="236">
        <v>7.3285893533488515</v>
      </c>
      <c r="X47" s="233">
        <v>12.889555458097146</v>
      </c>
      <c r="Y47" s="233">
        <v>56.160424489989794</v>
      </c>
      <c r="Z47" s="237">
        <v>9006.1264984123209</v>
      </c>
      <c r="AA47" s="238">
        <v>44.044018265780274</v>
      </c>
      <c r="AB47" s="238">
        <v>43.68925975771765</v>
      </c>
      <c r="AC47" s="238">
        <v>28.436198408399832</v>
      </c>
      <c r="AD47" s="238">
        <v>38.039105941982257</v>
      </c>
    </row>
    <row r="48" spans="1:30" x14ac:dyDescent="0.25">
      <c r="A48" s="27">
        <v>3</v>
      </c>
      <c r="B48" s="11" t="s">
        <v>28</v>
      </c>
      <c r="C48" s="28">
        <v>315</v>
      </c>
      <c r="D48" s="13" t="s">
        <v>43</v>
      </c>
      <c r="E48" s="32">
        <v>5052</v>
      </c>
      <c r="F48" s="42">
        <f t="shared" si="0"/>
        <v>0.47352141718998969</v>
      </c>
      <c r="G48" s="32">
        <v>5617</v>
      </c>
      <c r="H48" s="42">
        <f t="shared" si="2"/>
        <v>0.52647858281001036</v>
      </c>
      <c r="I48" s="32">
        <f t="shared" si="6"/>
        <v>10669</v>
      </c>
      <c r="J48" s="55">
        <v>127.89</v>
      </c>
      <c r="K48" s="55">
        <v>129.6</v>
      </c>
      <c r="L48" s="55">
        <v>158</v>
      </c>
      <c r="M48" s="231">
        <v>88.65</v>
      </c>
      <c r="N48" s="232">
        <v>0.15833333333333341</v>
      </c>
      <c r="O48" s="232">
        <v>0.12380431099642927</v>
      </c>
      <c r="P48" s="232">
        <v>5</v>
      </c>
      <c r="Q48" s="233">
        <v>3.46</v>
      </c>
      <c r="R48" s="232">
        <v>-24</v>
      </c>
      <c r="S48" s="232">
        <v>-14.1</v>
      </c>
      <c r="T48" s="234">
        <v>9429.5670285368615</v>
      </c>
      <c r="U48" s="234">
        <v>9965.2571372355487</v>
      </c>
      <c r="V48" s="235">
        <v>59.6808039780814</v>
      </c>
      <c r="W48" s="236">
        <v>112.41124802296163</v>
      </c>
      <c r="X48" s="233">
        <v>5.3024703943122882</v>
      </c>
      <c r="Y48" s="233">
        <v>-24.083673576593544</v>
      </c>
      <c r="Z48" s="237">
        <v>514.61128710237995</v>
      </c>
      <c r="AA48" s="238">
        <v>24.851767383515782</v>
      </c>
      <c r="AB48" s="238">
        <v>25.184057024815427</v>
      </c>
      <c r="AC48" s="238">
        <v>30.702785570376832</v>
      </c>
      <c r="AD48" s="238">
        <v>17.226594562113331</v>
      </c>
    </row>
    <row r="49" spans="1:30" x14ac:dyDescent="0.25">
      <c r="A49" s="27">
        <v>3</v>
      </c>
      <c r="B49" s="11" t="s">
        <v>28</v>
      </c>
      <c r="C49" s="28">
        <v>316</v>
      </c>
      <c r="D49" s="13" t="s">
        <v>44</v>
      </c>
      <c r="E49" s="32">
        <v>1780</v>
      </c>
      <c r="F49" s="42">
        <f t="shared" si="0"/>
        <v>0.49157691245512292</v>
      </c>
      <c r="G49" s="32">
        <v>1841</v>
      </c>
      <c r="H49" s="42">
        <f t="shared" si="2"/>
        <v>0.50842308754487708</v>
      </c>
      <c r="I49" s="32">
        <f t="shared" si="6"/>
        <v>3621</v>
      </c>
      <c r="J49" s="55">
        <v>193.95</v>
      </c>
      <c r="K49" s="55">
        <v>193.86</v>
      </c>
      <c r="L49" s="55">
        <v>181</v>
      </c>
      <c r="M49" s="231">
        <v>115.92</v>
      </c>
      <c r="N49" s="232">
        <v>-8.3333333333333193E-3</v>
      </c>
      <c r="O49" s="232">
        <v>-4.2966400274984887E-3</v>
      </c>
      <c r="P49" s="232">
        <v>5</v>
      </c>
      <c r="Q49" s="233">
        <v>3.34</v>
      </c>
      <c r="R49" s="232">
        <v>-12</v>
      </c>
      <c r="S49" s="232">
        <v>-7.94</v>
      </c>
      <c r="T49" s="234">
        <v>3217.5821070219727</v>
      </c>
      <c r="U49" s="234">
        <v>3393.087553099871</v>
      </c>
      <c r="V49" s="235">
        <v>17.776696723878302</v>
      </c>
      <c r="W49" s="236">
        <v>29.270941624395022</v>
      </c>
      <c r="X49" s="233">
        <v>15.539618986219876</v>
      </c>
      <c r="Y49" s="233">
        <v>-35.36601933256037</v>
      </c>
      <c r="Z49" s="237">
        <v>1054.1128922575399</v>
      </c>
      <c r="AA49" s="238">
        <v>18.399357547428068</v>
      </c>
      <c r="AB49" s="238">
        <v>18.39081956248727</v>
      </c>
      <c r="AC49" s="238">
        <v>17.170836380946021</v>
      </c>
      <c r="AD49" s="238">
        <v>10.996924603752834</v>
      </c>
    </row>
    <row r="50" spans="1:30" x14ac:dyDescent="0.25">
      <c r="A50" s="25">
        <v>4</v>
      </c>
      <c r="B50" s="304" t="s">
        <v>45</v>
      </c>
      <c r="C50" s="305"/>
      <c r="D50" s="306"/>
      <c r="E50" s="33">
        <f>SUM(E51:E66)</f>
        <v>345740</v>
      </c>
      <c r="F50" s="41">
        <f t="shared" si="0"/>
        <v>0.49084231403175271</v>
      </c>
      <c r="G50" s="33">
        <f>SUM(G51:G66)</f>
        <v>358641</v>
      </c>
      <c r="H50" s="41">
        <f t="shared" si="2"/>
        <v>0.50915768596824729</v>
      </c>
      <c r="I50" s="33">
        <f>G50+E50</f>
        <v>704381</v>
      </c>
      <c r="J50" s="54">
        <v>93773.069999999992</v>
      </c>
      <c r="K50" s="54">
        <v>92160.810000000012</v>
      </c>
      <c r="L50" s="54">
        <v>66189</v>
      </c>
      <c r="M50" s="223">
        <v>67581.62999999999</v>
      </c>
      <c r="N50" s="224">
        <v>-149.2833333333333</v>
      </c>
      <c r="O50" s="224">
        <v>-0.15919638051023957</v>
      </c>
      <c r="P50" s="224">
        <v>-901</v>
      </c>
      <c r="Q50" s="225">
        <v>-0.15124999999999991</v>
      </c>
      <c r="R50" s="224">
        <v>259</v>
      </c>
      <c r="S50" s="224">
        <v>-0.23312499999999994</v>
      </c>
      <c r="T50" s="226">
        <v>530951</v>
      </c>
      <c r="U50" s="226">
        <v>595769</v>
      </c>
      <c r="V50" s="227">
        <v>8.0217407726359369</v>
      </c>
      <c r="W50" s="228">
        <v>8.8155464732058118</v>
      </c>
      <c r="X50" s="225">
        <v>-16.969550862508971</v>
      </c>
      <c r="Y50" s="225">
        <v>4.3473225360836167</v>
      </c>
      <c r="Z50" s="240">
        <v>186337.99684265582</v>
      </c>
      <c r="AA50" s="230">
        <v>50.324180569131137</v>
      </c>
      <c r="AB50" s="230">
        <v>49.458946410066211</v>
      </c>
      <c r="AC50" s="230">
        <v>35.520935676844331</v>
      </c>
      <c r="AD50" s="230">
        <v>36.268303376184754</v>
      </c>
    </row>
    <row r="51" spans="1:30" x14ac:dyDescent="0.25">
      <c r="A51" s="27">
        <v>4</v>
      </c>
      <c r="B51" s="11" t="s">
        <v>45</v>
      </c>
      <c r="C51" s="28">
        <v>401</v>
      </c>
      <c r="D51" s="13" t="s">
        <v>45</v>
      </c>
      <c r="E51" s="32">
        <v>73688</v>
      </c>
      <c r="F51" s="42">
        <f t="shared" si="0"/>
        <v>0.50165771432850659</v>
      </c>
      <c r="G51" s="32">
        <v>73201</v>
      </c>
      <c r="H51" s="42">
        <f t="shared" si="2"/>
        <v>0.49834228567149347</v>
      </c>
      <c r="I51" s="32">
        <f>G51+E51</f>
        <v>146889</v>
      </c>
      <c r="J51" s="55">
        <v>2540.61</v>
      </c>
      <c r="K51" s="55">
        <v>2520.4499999999998</v>
      </c>
      <c r="L51" s="55">
        <v>1913</v>
      </c>
      <c r="M51" s="231">
        <v>1867.41</v>
      </c>
      <c r="N51" s="232">
        <v>-1.8666666666666663</v>
      </c>
      <c r="O51" s="232">
        <v>-7.3473168517272078E-2</v>
      </c>
      <c r="P51" s="232">
        <v>-4</v>
      </c>
      <c r="Q51" s="233">
        <v>-0.21</v>
      </c>
      <c r="R51" s="232">
        <v>-7</v>
      </c>
      <c r="S51" s="232">
        <v>-0.39</v>
      </c>
      <c r="T51" s="234">
        <v>96359.815818215066</v>
      </c>
      <c r="U51" s="234">
        <v>114439.53669676263</v>
      </c>
      <c r="V51" s="235">
        <v>50.371048519715139</v>
      </c>
      <c r="W51" s="236">
        <v>61.282491095561568</v>
      </c>
      <c r="X51" s="233">
        <v>-0.4151107975907809</v>
      </c>
      <c r="Y51" s="233">
        <v>-0.61167671611152397</v>
      </c>
      <c r="Z51" s="237">
        <v>4904.4172358138903</v>
      </c>
      <c r="AA51" s="238">
        <v>51.802484940463764</v>
      </c>
      <c r="AB51" s="238">
        <v>51.391426928254205</v>
      </c>
      <c r="AC51" s="238">
        <v>39.005653638735261</v>
      </c>
      <c r="AD51" s="238">
        <v>38.076083461322852</v>
      </c>
    </row>
    <row r="52" spans="1:30" x14ac:dyDescent="0.25">
      <c r="A52" s="26">
        <v>4</v>
      </c>
      <c r="B52" s="14" t="s">
        <v>45</v>
      </c>
      <c r="C52" s="29">
        <v>402</v>
      </c>
      <c r="D52" s="10" t="s">
        <v>46</v>
      </c>
      <c r="E52" s="32">
        <v>12382</v>
      </c>
      <c r="F52" s="42">
        <f t="shared" si="0"/>
        <v>0.22141950251247294</v>
      </c>
      <c r="G52" s="45">
        <v>13504</v>
      </c>
      <c r="H52" s="42">
        <f t="shared" si="2"/>
        <v>0.24148352139625542</v>
      </c>
      <c r="I52" s="32">
        <f t="shared" ref="I52:I63" si="7">G53+E52</f>
        <v>55921</v>
      </c>
      <c r="J52" s="55">
        <v>5967.45</v>
      </c>
      <c r="K52" s="55">
        <v>5811.84</v>
      </c>
      <c r="L52" s="55">
        <v>2692</v>
      </c>
      <c r="M52" s="231">
        <v>2552.67</v>
      </c>
      <c r="N52" s="232">
        <v>-14.408333333333333</v>
      </c>
      <c r="O52" s="232">
        <v>-0.24144874834868046</v>
      </c>
      <c r="P52" s="232">
        <v>-222</v>
      </c>
      <c r="Q52" s="233">
        <v>-5.52</v>
      </c>
      <c r="R52" s="232">
        <v>-11</v>
      </c>
      <c r="S52" s="232">
        <v>-0.42</v>
      </c>
      <c r="T52" s="234">
        <v>22128.244438353471</v>
      </c>
      <c r="U52" s="234">
        <v>23639.317429304705</v>
      </c>
      <c r="V52" s="235">
        <v>8.2200016487197143</v>
      </c>
      <c r="W52" s="236">
        <v>9.2606241422920732</v>
      </c>
      <c r="X52" s="233">
        <v>-100.32427137112676</v>
      </c>
      <c r="Y52" s="233">
        <v>-4.6532646439121566</v>
      </c>
      <c r="Z52" s="237">
        <v>9650.7189852653792</v>
      </c>
      <c r="AA52" s="238">
        <v>61.834253065611414</v>
      </c>
      <c r="AB52" s="238">
        <v>60.221834340772531</v>
      </c>
      <c r="AC52" s="238">
        <v>27.894294757832228</v>
      </c>
      <c r="AD52" s="238">
        <v>26.450568127591229</v>
      </c>
    </row>
    <row r="53" spans="1:30" x14ac:dyDescent="0.25">
      <c r="A53" s="26">
        <v>4</v>
      </c>
      <c r="B53" s="14" t="s">
        <v>45</v>
      </c>
      <c r="C53" s="29">
        <v>403</v>
      </c>
      <c r="D53" s="10" t="s">
        <v>47</v>
      </c>
      <c r="E53" s="32">
        <v>38850</v>
      </c>
      <c r="F53" s="42">
        <f t="shared" si="0"/>
        <v>0.62167957498559812</v>
      </c>
      <c r="G53" s="32">
        <v>43539</v>
      </c>
      <c r="H53" s="42">
        <f t="shared" si="2"/>
        <v>0.69671317928694876</v>
      </c>
      <c r="I53" s="32">
        <f t="shared" si="7"/>
        <v>62492</v>
      </c>
      <c r="J53" s="55">
        <v>23035.05</v>
      </c>
      <c r="K53" s="55">
        <v>22415.4</v>
      </c>
      <c r="L53" s="55">
        <v>11120</v>
      </c>
      <c r="M53" s="231">
        <v>10758.51</v>
      </c>
      <c r="N53" s="232">
        <v>-57.375</v>
      </c>
      <c r="O53" s="232">
        <v>-0.24907695012600364</v>
      </c>
      <c r="P53" s="232">
        <v>-577</v>
      </c>
      <c r="Q53" s="233">
        <v>-3.96</v>
      </c>
      <c r="R53" s="232">
        <v>-22</v>
      </c>
      <c r="S53" s="232">
        <v>-0.2</v>
      </c>
      <c r="T53" s="234">
        <v>66943.423184483006</v>
      </c>
      <c r="U53" s="234">
        <v>72981.980003726319</v>
      </c>
      <c r="V53" s="235">
        <v>6.0200920129930759</v>
      </c>
      <c r="W53" s="236">
        <v>6.7836512680404928</v>
      </c>
      <c r="X53" s="233">
        <v>-86.192186260015518</v>
      </c>
      <c r="Y53" s="233">
        <v>-3.0144427431095626</v>
      </c>
      <c r="Z53" s="237">
        <v>40970.354838048101</v>
      </c>
      <c r="AA53" s="238">
        <v>56.223701481364643</v>
      </c>
      <c r="AB53" s="238">
        <v>54.711266447669139</v>
      </c>
      <c r="AC53" s="238">
        <v>27.141576010157337</v>
      </c>
      <c r="AD53" s="238">
        <v>26.259255118798368</v>
      </c>
    </row>
    <row r="54" spans="1:30" x14ac:dyDescent="0.25">
      <c r="A54" s="26">
        <v>4</v>
      </c>
      <c r="B54" s="14" t="s">
        <v>45</v>
      </c>
      <c r="C54" s="29">
        <v>404</v>
      </c>
      <c r="D54" s="10" t="s">
        <v>48</v>
      </c>
      <c r="E54" s="32">
        <v>22787</v>
      </c>
      <c r="F54" s="42">
        <f t="shared" si="0"/>
        <v>0.71224955459006656</v>
      </c>
      <c r="G54" s="32">
        <v>23642</v>
      </c>
      <c r="H54" s="42">
        <f t="shared" si="2"/>
        <v>0.7389741505954428</v>
      </c>
      <c r="I54" s="32">
        <f t="shared" si="7"/>
        <v>31993</v>
      </c>
      <c r="J54" s="55">
        <v>4567.7700000000004</v>
      </c>
      <c r="K54" s="55">
        <v>4626.2700000000004</v>
      </c>
      <c r="L54" s="55">
        <v>3263</v>
      </c>
      <c r="M54" s="231">
        <v>3091.14</v>
      </c>
      <c r="N54" s="232">
        <v>5.4166666666666634</v>
      </c>
      <c r="O54" s="232">
        <v>0.11858448798137083</v>
      </c>
      <c r="P54" s="232">
        <v>-65</v>
      </c>
      <c r="Q54" s="233">
        <v>-1.78</v>
      </c>
      <c r="R54" s="232">
        <v>-39</v>
      </c>
      <c r="S54" s="232">
        <v>-1.21</v>
      </c>
      <c r="T54" s="234">
        <v>39418.113196897975</v>
      </c>
      <c r="U54" s="234">
        <v>42225.567005896657</v>
      </c>
      <c r="V54" s="235">
        <v>12.080328898834807</v>
      </c>
      <c r="W54" s="236">
        <v>13.660192358125695</v>
      </c>
      <c r="X54" s="233">
        <v>-16.489881104992921</v>
      </c>
      <c r="Y54" s="233">
        <v>-9.2361104338880242</v>
      </c>
      <c r="Z54" s="237">
        <v>8568.0017827812608</v>
      </c>
      <c r="AA54" s="238">
        <v>53.311963697062346</v>
      </c>
      <c r="AB54" s="238">
        <v>53.994736664238488</v>
      </c>
      <c r="AC54" s="238">
        <v>38.083558835824576</v>
      </c>
      <c r="AD54" s="238">
        <v>36.077723585587115</v>
      </c>
    </row>
    <row r="55" spans="1:30" x14ac:dyDescent="0.25">
      <c r="A55" s="27">
        <v>4</v>
      </c>
      <c r="B55" s="11" t="s">
        <v>45</v>
      </c>
      <c r="C55" s="28">
        <v>405</v>
      </c>
      <c r="D55" s="13" t="s">
        <v>49</v>
      </c>
      <c r="E55" s="32">
        <v>8847</v>
      </c>
      <c r="F55" s="42">
        <f t="shared" si="0"/>
        <v>0.15240572619683371</v>
      </c>
      <c r="G55" s="32">
        <v>9206</v>
      </c>
      <c r="H55" s="42">
        <f t="shared" si="2"/>
        <v>0.15859015659184483</v>
      </c>
      <c r="I55" s="32">
        <f t="shared" si="7"/>
        <v>58049</v>
      </c>
      <c r="J55" s="55">
        <v>2871.63</v>
      </c>
      <c r="K55" s="55">
        <v>2827.8</v>
      </c>
      <c r="L55" s="55">
        <v>1639</v>
      </c>
      <c r="M55" s="231">
        <v>1701.18</v>
      </c>
      <c r="N55" s="232">
        <v>-4.0583333333333318</v>
      </c>
      <c r="O55" s="232">
        <v>-0.14132507785938062</v>
      </c>
      <c r="P55" s="232">
        <v>-102</v>
      </c>
      <c r="Q55" s="233">
        <v>-4.55</v>
      </c>
      <c r="R55" s="232">
        <v>34</v>
      </c>
      <c r="S55" s="232">
        <v>2.14</v>
      </c>
      <c r="T55" s="234">
        <v>13965.18979125903</v>
      </c>
      <c r="U55" s="234">
        <v>15527.20849971717</v>
      </c>
      <c r="V55" s="235">
        <v>8.5205550892367476</v>
      </c>
      <c r="W55" s="236">
        <v>9.1273166271159845</v>
      </c>
      <c r="X55" s="233">
        <v>-73.038749579932627</v>
      </c>
      <c r="Y55" s="233">
        <v>21.897046079222363</v>
      </c>
      <c r="Z55" s="237">
        <v>4610.8118030178402</v>
      </c>
      <c r="AA55" s="238">
        <v>62.280355882677284</v>
      </c>
      <c r="AB55" s="238">
        <v>61.329764059100519</v>
      </c>
      <c r="AC55" s="238">
        <v>35.546885668316627</v>
      </c>
      <c r="AD55" s="238">
        <v>36.895455131926099</v>
      </c>
    </row>
    <row r="56" spans="1:30" x14ac:dyDescent="0.25">
      <c r="A56" s="27">
        <v>4</v>
      </c>
      <c r="B56" s="11" t="s">
        <v>45</v>
      </c>
      <c r="C56" s="28">
        <v>406</v>
      </c>
      <c r="D56" s="13" t="s">
        <v>50</v>
      </c>
      <c r="E56" s="32">
        <v>47008</v>
      </c>
      <c r="F56" s="42">
        <f t="shared" si="0"/>
        <v>0.61750256154270555</v>
      </c>
      <c r="G56" s="32">
        <v>49202</v>
      </c>
      <c r="H56" s="42">
        <f t="shared" si="2"/>
        <v>0.64632320100885376</v>
      </c>
      <c r="I56" s="32">
        <f t="shared" si="7"/>
        <v>76126</v>
      </c>
      <c r="J56" s="55">
        <v>14802.12</v>
      </c>
      <c r="K56" s="55">
        <v>13932.54</v>
      </c>
      <c r="L56" s="55">
        <v>9611</v>
      </c>
      <c r="M56" s="231">
        <v>9838.17</v>
      </c>
      <c r="N56" s="232">
        <v>-80.516666666666652</v>
      </c>
      <c r="O56" s="232">
        <v>-0.54395361385170937</v>
      </c>
      <c r="P56" s="232">
        <v>-274</v>
      </c>
      <c r="Q56" s="233">
        <v>-2.4300000000000002</v>
      </c>
      <c r="R56" s="232">
        <v>150</v>
      </c>
      <c r="S56" s="232">
        <v>1.6</v>
      </c>
      <c r="T56" s="234">
        <v>71956.240211002238</v>
      </c>
      <c r="U56" s="234">
        <v>81091.088893029257</v>
      </c>
      <c r="V56" s="235">
        <v>7.4868629914683424</v>
      </c>
      <c r="W56" s="236">
        <v>8.2424972218440278</v>
      </c>
      <c r="X56" s="233">
        <v>-38.078698830918754</v>
      </c>
      <c r="Y56" s="233">
        <v>18.497716832717767</v>
      </c>
      <c r="Z56" s="237">
        <v>24773.009806500701</v>
      </c>
      <c r="AA56" s="238">
        <v>59.750995602140222</v>
      </c>
      <c r="AB56" s="238">
        <v>56.240804443325878</v>
      </c>
      <c r="AC56" s="238">
        <v>38.796254775138273</v>
      </c>
      <c r="AD56" s="238">
        <v>39.713260830415365</v>
      </c>
    </row>
    <row r="57" spans="1:30" x14ac:dyDescent="0.25">
      <c r="A57" s="27">
        <v>4</v>
      </c>
      <c r="B57" s="11" t="s">
        <v>45</v>
      </c>
      <c r="C57" s="28">
        <v>407</v>
      </c>
      <c r="D57" s="13" t="s">
        <v>51</v>
      </c>
      <c r="E57" s="32">
        <v>28047</v>
      </c>
      <c r="F57" s="42">
        <f t="shared" si="0"/>
        <v>0.82883654954342623</v>
      </c>
      <c r="G57" s="32">
        <v>29118</v>
      </c>
      <c r="H57" s="42">
        <f t="shared" si="2"/>
        <v>0.86048642099352812</v>
      </c>
      <c r="I57" s="32">
        <f t="shared" si="7"/>
        <v>33839</v>
      </c>
      <c r="J57" s="55">
        <v>8603.4599999999991</v>
      </c>
      <c r="K57" s="55">
        <v>8608.14</v>
      </c>
      <c r="L57" s="55">
        <v>8952</v>
      </c>
      <c r="M57" s="231">
        <v>8886.33</v>
      </c>
      <c r="N57" s="232">
        <v>0.43333333333333396</v>
      </c>
      <c r="O57" s="232">
        <v>5.0367332832759607E-3</v>
      </c>
      <c r="P57" s="232">
        <v>157</v>
      </c>
      <c r="Q57" s="233">
        <v>1.96</v>
      </c>
      <c r="R57" s="232">
        <v>-114</v>
      </c>
      <c r="S57" s="232">
        <v>-1.23</v>
      </c>
      <c r="T57" s="234">
        <v>47628.002387347042</v>
      </c>
      <c r="U57" s="234">
        <v>51405.690276805632</v>
      </c>
      <c r="V57" s="235">
        <v>5.320375601803736</v>
      </c>
      <c r="W57" s="236">
        <v>5.7848054570115712</v>
      </c>
      <c r="X57" s="233">
        <v>32.963801152766585</v>
      </c>
      <c r="Y57" s="233">
        <v>-22.176533256559939</v>
      </c>
      <c r="Z57" s="237">
        <v>18406.698646546702</v>
      </c>
      <c r="AA57" s="238">
        <v>46.740918429791876</v>
      </c>
      <c r="AB57" s="238">
        <v>46.766343956062869</v>
      </c>
      <c r="AC57" s="238">
        <v>48.634468200409707</v>
      </c>
      <c r="AD57" s="238">
        <v>48.277695911902015</v>
      </c>
    </row>
    <row r="58" spans="1:30" x14ac:dyDescent="0.25">
      <c r="A58" s="27">
        <v>4</v>
      </c>
      <c r="B58" s="11" t="s">
        <v>45</v>
      </c>
      <c r="C58" s="28">
        <v>408</v>
      </c>
      <c r="D58" s="13" t="s">
        <v>52</v>
      </c>
      <c r="E58" s="32">
        <v>6147</v>
      </c>
      <c r="F58" s="42">
        <f t="shared" si="0"/>
        <v>0.23641398407753547</v>
      </c>
      <c r="G58" s="32">
        <v>5792</v>
      </c>
      <c r="H58" s="42">
        <f t="shared" si="2"/>
        <v>0.22276066305142109</v>
      </c>
      <c r="I58" s="32">
        <f t="shared" si="7"/>
        <v>26001</v>
      </c>
      <c r="J58" s="55">
        <v>5268.42</v>
      </c>
      <c r="K58" s="55">
        <v>5226.21</v>
      </c>
      <c r="L58" s="55">
        <v>4825</v>
      </c>
      <c r="M58" s="231">
        <v>5425.65</v>
      </c>
      <c r="N58" s="232">
        <v>-3.908333333333331</v>
      </c>
      <c r="O58" s="232">
        <v>-7.4184164006159931E-2</v>
      </c>
      <c r="P58" s="232">
        <v>75</v>
      </c>
      <c r="Q58" s="233">
        <v>1.71</v>
      </c>
      <c r="R58" s="232">
        <v>24</v>
      </c>
      <c r="S58" s="232">
        <v>0.45</v>
      </c>
      <c r="T58" s="234">
        <v>10626.496570123798</v>
      </c>
      <c r="U58" s="234">
        <v>11170.14999303412</v>
      </c>
      <c r="V58" s="235">
        <v>2.2023827088339476</v>
      </c>
      <c r="W58" s="236">
        <v>2.0587671510388841</v>
      </c>
      <c r="X58" s="233">
        <v>70.578294083170491</v>
      </c>
      <c r="Y58" s="233">
        <v>21.485835029043276</v>
      </c>
      <c r="Z58" s="237">
        <v>12942.9337234629</v>
      </c>
      <c r="AA58" s="238">
        <v>40.704990943818473</v>
      </c>
      <c r="AB58" s="238">
        <v>40.378867045621561</v>
      </c>
      <c r="AC58" s="238">
        <v>37.279028874676676</v>
      </c>
      <c r="AD58" s="238">
        <v>41.919785080598864</v>
      </c>
    </row>
    <row r="59" spans="1:30" x14ac:dyDescent="0.25">
      <c r="A59" s="27">
        <v>4</v>
      </c>
      <c r="B59" s="11" t="s">
        <v>45</v>
      </c>
      <c r="C59" s="28">
        <v>409</v>
      </c>
      <c r="D59" s="13" t="s">
        <v>53</v>
      </c>
      <c r="E59" s="32">
        <v>18673</v>
      </c>
      <c r="F59" s="42">
        <f t="shared" si="0"/>
        <v>0.81119944393761678</v>
      </c>
      <c r="G59" s="32">
        <v>19854</v>
      </c>
      <c r="H59" s="42">
        <f t="shared" si="2"/>
        <v>0.86250488726704022</v>
      </c>
      <c r="I59" s="32">
        <f t="shared" si="7"/>
        <v>23019</v>
      </c>
      <c r="J59" s="55">
        <v>1995.12</v>
      </c>
      <c r="K59" s="55">
        <v>1997.55</v>
      </c>
      <c r="L59" s="55">
        <v>1865</v>
      </c>
      <c r="M59" s="231">
        <v>1719.9</v>
      </c>
      <c r="N59" s="232">
        <v>0.22499999999999931</v>
      </c>
      <c r="O59" s="232">
        <v>1.1277517141826022E-2</v>
      </c>
      <c r="P59" s="232">
        <v>34</v>
      </c>
      <c r="Q59" s="233">
        <v>2.02</v>
      </c>
      <c r="R59" s="232">
        <v>-36</v>
      </c>
      <c r="S59" s="232">
        <v>-1.95</v>
      </c>
      <c r="T59" s="234">
        <v>28385.685717936107</v>
      </c>
      <c r="U59" s="234">
        <v>32181.432133019785</v>
      </c>
      <c r="V59" s="235">
        <v>15.220206819268689</v>
      </c>
      <c r="W59" s="236">
        <v>18.71122282285004</v>
      </c>
      <c r="X59" s="233">
        <v>11.97786811911201</v>
      </c>
      <c r="Y59" s="233">
        <v>-11.186574870626149</v>
      </c>
      <c r="Z59" s="237">
        <v>6469.17525188534</v>
      </c>
      <c r="AA59" s="238">
        <v>30.84040735205857</v>
      </c>
      <c r="AB59" s="238">
        <v>30.877970100096537</v>
      </c>
      <c r="AC59" s="238">
        <v>28.829022671112131</v>
      </c>
      <c r="AD59" s="238">
        <v>26.586078333536602</v>
      </c>
    </row>
    <row r="60" spans="1:30" x14ac:dyDescent="0.25">
      <c r="A60" s="27">
        <v>4</v>
      </c>
      <c r="B60" s="11" t="s">
        <v>45</v>
      </c>
      <c r="C60" s="28">
        <v>410</v>
      </c>
      <c r="D60" s="13" t="s">
        <v>54</v>
      </c>
      <c r="E60" s="32">
        <v>4158</v>
      </c>
      <c r="F60" s="42">
        <f t="shared" si="0"/>
        <v>0.25352112676056338</v>
      </c>
      <c r="G60" s="32">
        <v>4346</v>
      </c>
      <c r="H60" s="42">
        <f t="shared" si="2"/>
        <v>0.26498384244863116</v>
      </c>
      <c r="I60" s="32">
        <f t="shared" si="7"/>
        <v>16401</v>
      </c>
      <c r="J60" s="55">
        <v>478.98</v>
      </c>
      <c r="K60" s="55">
        <v>471.06</v>
      </c>
      <c r="L60" s="55">
        <v>426</v>
      </c>
      <c r="M60" s="231">
        <v>389.52</v>
      </c>
      <c r="N60" s="232">
        <v>-0.73333333333333339</v>
      </c>
      <c r="O60" s="232">
        <v>-0.15310312191184045</v>
      </c>
      <c r="P60" s="232">
        <v>13</v>
      </c>
      <c r="Q60" s="233">
        <v>3.82</v>
      </c>
      <c r="R60" s="232">
        <v>-9</v>
      </c>
      <c r="S60" s="232">
        <v>-2.15</v>
      </c>
      <c r="T60" s="234">
        <v>7228.9715654193424</v>
      </c>
      <c r="U60" s="234">
        <v>7740.1039342958002</v>
      </c>
      <c r="V60" s="235">
        <v>16.969416820233199</v>
      </c>
      <c r="W60" s="236">
        <v>19.870876808112037</v>
      </c>
      <c r="X60" s="233">
        <v>17.983194265401551</v>
      </c>
      <c r="Y60" s="233">
        <v>-11.627750836938633</v>
      </c>
      <c r="Z60" s="237">
        <v>1979.73896542544</v>
      </c>
      <c r="AA60" s="238">
        <v>24.194098735490041</v>
      </c>
      <c r="AB60" s="238">
        <v>23.794045994279383</v>
      </c>
      <c r="AC60" s="238">
        <v>21.517988352997531</v>
      </c>
      <c r="AD60" s="238">
        <v>19.675321181360559</v>
      </c>
    </row>
    <row r="61" spans="1:30" x14ac:dyDescent="0.25">
      <c r="A61" s="27">
        <v>4</v>
      </c>
      <c r="B61" s="11" t="s">
        <v>45</v>
      </c>
      <c r="C61" s="28">
        <v>411</v>
      </c>
      <c r="D61" s="13" t="s">
        <v>55</v>
      </c>
      <c r="E61" s="32">
        <v>11722</v>
      </c>
      <c r="F61" s="42">
        <f t="shared" si="0"/>
        <v>0.41160153095263174</v>
      </c>
      <c r="G61" s="32">
        <v>12243</v>
      </c>
      <c r="H61" s="42">
        <f t="shared" si="2"/>
        <v>0.42989571263035919</v>
      </c>
      <c r="I61" s="32">
        <f t="shared" si="7"/>
        <v>28479</v>
      </c>
      <c r="J61" s="55">
        <v>6114.15</v>
      </c>
      <c r="K61" s="55">
        <v>6174</v>
      </c>
      <c r="L61" s="55">
        <v>4408</v>
      </c>
      <c r="M61" s="231">
        <v>4447.62</v>
      </c>
      <c r="N61" s="232">
        <v>5.5416666666666634</v>
      </c>
      <c r="O61" s="232">
        <v>9.0636746999446585E-2</v>
      </c>
      <c r="P61" s="232">
        <v>97</v>
      </c>
      <c r="Q61" s="233">
        <v>2.52</v>
      </c>
      <c r="R61" s="232">
        <v>4</v>
      </c>
      <c r="S61" s="232">
        <v>0.08</v>
      </c>
      <c r="T61" s="234">
        <v>20375.754211122858</v>
      </c>
      <c r="U61" s="234">
        <v>21814.292922833152</v>
      </c>
      <c r="V61" s="235">
        <v>4.6224487774779623</v>
      </c>
      <c r="W61" s="236">
        <v>4.9047114912769416</v>
      </c>
      <c r="X61" s="233">
        <v>47.605599770657307</v>
      </c>
      <c r="Y61" s="233">
        <v>1.833660166822632</v>
      </c>
      <c r="Z61" s="237">
        <v>13088.071738184</v>
      </c>
      <c r="AA61" s="238">
        <v>46.715437707773077</v>
      </c>
      <c r="AB61" s="238">
        <v>47.172724321089767</v>
      </c>
      <c r="AC61" s="238">
        <v>33.679521996657549</v>
      </c>
      <c r="AD61" s="238">
        <v>33.98224038629175</v>
      </c>
    </row>
    <row r="62" spans="1:30" x14ac:dyDescent="0.25">
      <c r="A62" s="27">
        <v>4</v>
      </c>
      <c r="B62" s="11" t="s">
        <v>45</v>
      </c>
      <c r="C62" s="28">
        <v>412</v>
      </c>
      <c r="D62" s="13" t="s">
        <v>56</v>
      </c>
      <c r="E62" s="32">
        <v>18551</v>
      </c>
      <c r="F62" s="42">
        <f t="shared" si="0"/>
        <v>0.49088407292741659</v>
      </c>
      <c r="G62" s="32">
        <v>16757</v>
      </c>
      <c r="H62" s="42">
        <f t="shared" si="2"/>
        <v>0.44341245270037838</v>
      </c>
      <c r="I62" s="32">
        <f t="shared" si="7"/>
        <v>37791</v>
      </c>
      <c r="J62" s="55">
        <v>10003.049999999999</v>
      </c>
      <c r="K62" s="55">
        <v>9859.14</v>
      </c>
      <c r="L62" s="55">
        <v>8751</v>
      </c>
      <c r="M62" s="231">
        <v>10145.969999999999</v>
      </c>
      <c r="N62" s="232">
        <v>-13.324999999999999</v>
      </c>
      <c r="O62" s="232">
        <v>-0.13320937114180176</v>
      </c>
      <c r="P62" s="232">
        <v>-93</v>
      </c>
      <c r="Q62" s="233">
        <v>-1</v>
      </c>
      <c r="R62" s="232">
        <v>331</v>
      </c>
      <c r="S62" s="232">
        <v>3.67</v>
      </c>
      <c r="T62" s="234">
        <v>27543.551656531941</v>
      </c>
      <c r="U62" s="234">
        <v>30521.409842201821</v>
      </c>
      <c r="V62" s="235">
        <v>3.1474747636306639</v>
      </c>
      <c r="W62" s="236">
        <v>3.0082298530551363</v>
      </c>
      <c r="X62" s="233">
        <v>-33.764708763673582</v>
      </c>
      <c r="Y62" s="233">
        <v>108.44846345935427</v>
      </c>
      <c r="Z62" s="237">
        <v>20532.287351608298</v>
      </c>
      <c r="AA62" s="238">
        <v>48.718634357201601</v>
      </c>
      <c r="AB62" s="238">
        <v>48.0177382634757</v>
      </c>
      <c r="AC62" s="238">
        <v>42.620677619313234</v>
      </c>
      <c r="AD62" s="238">
        <v>49.414708776736774</v>
      </c>
    </row>
    <row r="63" spans="1:30" x14ac:dyDescent="0.25">
      <c r="A63" s="27">
        <v>4</v>
      </c>
      <c r="B63" s="11" t="s">
        <v>45</v>
      </c>
      <c r="C63" s="28">
        <v>413</v>
      </c>
      <c r="D63" s="13" t="s">
        <v>57</v>
      </c>
      <c r="E63" s="32">
        <v>18185</v>
      </c>
      <c r="F63" s="42">
        <f t="shared" si="0"/>
        <v>0.65481977602535013</v>
      </c>
      <c r="G63" s="32">
        <v>19240</v>
      </c>
      <c r="H63" s="42">
        <f t="shared" si="2"/>
        <v>0.69280904540707933</v>
      </c>
      <c r="I63" s="32">
        <f t="shared" si="7"/>
        <v>27771</v>
      </c>
      <c r="J63" s="55">
        <v>2751.66</v>
      </c>
      <c r="K63" s="55">
        <v>2872.53</v>
      </c>
      <c r="L63" s="55">
        <v>3030</v>
      </c>
      <c r="M63" s="231">
        <v>3161.88</v>
      </c>
      <c r="N63" s="232">
        <v>11.191666666666665</v>
      </c>
      <c r="O63" s="232">
        <v>0.4067241834625886</v>
      </c>
      <c r="P63" s="232">
        <v>44</v>
      </c>
      <c r="Q63" s="233">
        <v>1.58</v>
      </c>
      <c r="R63" s="232">
        <v>-30</v>
      </c>
      <c r="S63" s="232">
        <v>-0.91</v>
      </c>
      <c r="T63" s="234">
        <v>26363.017739676019</v>
      </c>
      <c r="U63" s="234">
        <v>30430.408620235296</v>
      </c>
      <c r="V63" s="235">
        <v>8.7006659206851555</v>
      </c>
      <c r="W63" s="236">
        <v>9.6241503852882762</v>
      </c>
      <c r="X63" s="233">
        <v>16.690046805142696</v>
      </c>
      <c r="Y63" s="233">
        <v>-9.8585596974372915</v>
      </c>
      <c r="Z63" s="237">
        <v>6760.4487208700102</v>
      </c>
      <c r="AA63" s="238">
        <v>40.702327813025484</v>
      </c>
      <c r="AB63" s="238">
        <v>42.490226885861667</v>
      </c>
      <c r="AC63" s="238">
        <v>44.819510140594126</v>
      </c>
      <c r="AD63" s="238">
        <v>46.770268225525328</v>
      </c>
    </row>
    <row r="64" spans="1:30" x14ac:dyDescent="0.25">
      <c r="A64" s="27">
        <v>4</v>
      </c>
      <c r="B64" s="11" t="s">
        <v>45</v>
      </c>
      <c r="C64" s="28">
        <v>414</v>
      </c>
      <c r="D64" s="13" t="s">
        <v>58</v>
      </c>
      <c r="E64" s="32">
        <v>8996</v>
      </c>
      <c r="F64" s="42">
        <f t="shared" si="0"/>
        <v>0.48412442148315576</v>
      </c>
      <c r="G64" s="32">
        <v>9586</v>
      </c>
      <c r="H64" s="42">
        <f t="shared" si="2"/>
        <v>0.51587557851684429</v>
      </c>
      <c r="I64" s="32">
        <f>G64+E64</f>
        <v>18582</v>
      </c>
      <c r="J64" s="55">
        <v>650.70000000000005</v>
      </c>
      <c r="K64" s="55">
        <v>680.58</v>
      </c>
      <c r="L64" s="55">
        <v>779</v>
      </c>
      <c r="M64" s="231">
        <v>647.1</v>
      </c>
      <c r="N64" s="232">
        <v>2.7666666666666666</v>
      </c>
      <c r="O64" s="232">
        <v>0.42518313610983044</v>
      </c>
      <c r="P64" s="232">
        <v>29</v>
      </c>
      <c r="Q64" s="233">
        <v>4.7699999999999996</v>
      </c>
      <c r="R64" s="232">
        <v>-33</v>
      </c>
      <c r="S64" s="232">
        <v>-4.34</v>
      </c>
      <c r="T64" s="234">
        <v>12323.877361188965</v>
      </c>
      <c r="U64" s="234">
        <v>14572.195675782739</v>
      </c>
      <c r="V64" s="235">
        <v>15.820124982270814</v>
      </c>
      <c r="W64" s="236">
        <v>22.519233002291358</v>
      </c>
      <c r="X64" s="233">
        <v>23.531555167311549</v>
      </c>
      <c r="Y64" s="233">
        <v>-22.645866645094593</v>
      </c>
      <c r="Z64" s="237">
        <v>2941.53074234314</v>
      </c>
      <c r="AA64" s="238">
        <v>22.121135456217292</v>
      </c>
      <c r="AB64" s="238">
        <v>23.136933100956451</v>
      </c>
      <c r="AC64" s="238">
        <v>26.482810082055124</v>
      </c>
      <c r="AD64" s="238">
        <v>21.998750197814982</v>
      </c>
    </row>
    <row r="65" spans="1:30" x14ac:dyDescent="0.25">
      <c r="A65" s="27">
        <v>4</v>
      </c>
      <c r="B65" s="11" t="s">
        <v>45</v>
      </c>
      <c r="C65" s="28">
        <v>415</v>
      </c>
      <c r="D65" s="13" t="s">
        <v>59</v>
      </c>
      <c r="E65" s="32">
        <v>13737</v>
      </c>
      <c r="F65" s="42">
        <f t="shared" si="0"/>
        <v>0.48679967397852508</v>
      </c>
      <c r="G65" s="32">
        <v>14482</v>
      </c>
      <c r="H65" s="42">
        <f t="shared" si="2"/>
        <v>0.51320032602147492</v>
      </c>
      <c r="I65" s="32">
        <f t="shared" ref="I65:I66" si="8">G65+E65</f>
        <v>28219</v>
      </c>
      <c r="J65" s="55">
        <v>2288.6999999999998</v>
      </c>
      <c r="K65" s="55">
        <v>2307.6</v>
      </c>
      <c r="L65" s="55">
        <v>1822</v>
      </c>
      <c r="M65" s="231">
        <v>1825.65</v>
      </c>
      <c r="N65" s="232">
        <v>1.75</v>
      </c>
      <c r="O65" s="232">
        <v>7.6462620701708395E-2</v>
      </c>
      <c r="P65" s="232">
        <v>33</v>
      </c>
      <c r="Q65" s="233">
        <v>2.0099999999999998</v>
      </c>
      <c r="R65" s="232">
        <v>12</v>
      </c>
      <c r="S65" s="232">
        <v>0.65</v>
      </c>
      <c r="T65" s="234">
        <v>21365.915921997712</v>
      </c>
      <c r="U65" s="234">
        <v>23960.321739758056</v>
      </c>
      <c r="V65" s="235">
        <v>11.726627838637603</v>
      </c>
      <c r="W65" s="236">
        <v>13.124269021859641</v>
      </c>
      <c r="X65" s="233">
        <v>15.445160469822959</v>
      </c>
      <c r="Y65" s="233">
        <v>5.0082799932056226</v>
      </c>
      <c r="Z65" s="237">
        <v>5187.81688153094</v>
      </c>
      <c r="AA65" s="238">
        <v>44.116823169837829</v>
      </c>
      <c r="AB65" s="238">
        <v>44.481138264830591</v>
      </c>
      <c r="AC65" s="238">
        <v>35.120746194540359</v>
      </c>
      <c r="AD65" s="238">
        <v>35.191103342515156</v>
      </c>
    </row>
    <row r="66" spans="1:30" x14ac:dyDescent="0.25">
      <c r="A66" s="27">
        <v>4</v>
      </c>
      <c r="B66" s="11" t="s">
        <v>45</v>
      </c>
      <c r="C66" s="28">
        <v>416</v>
      </c>
      <c r="D66" s="13" t="s">
        <v>60</v>
      </c>
      <c r="E66" s="32">
        <v>13962</v>
      </c>
      <c r="F66" s="42">
        <f t="shared" si="0"/>
        <v>0.4832646845038247</v>
      </c>
      <c r="G66" s="32">
        <v>14929</v>
      </c>
      <c r="H66" s="42">
        <f t="shared" si="2"/>
        <v>0.51673531549617524</v>
      </c>
      <c r="I66" s="32">
        <f t="shared" si="8"/>
        <v>28891</v>
      </c>
      <c r="J66" s="55">
        <v>1834.2</v>
      </c>
      <c r="K66" s="55">
        <v>1829.7</v>
      </c>
      <c r="L66" s="55">
        <v>1093</v>
      </c>
      <c r="M66" s="231">
        <v>1122.93</v>
      </c>
      <c r="N66" s="232">
        <v>-0.41666666666666663</v>
      </c>
      <c r="O66" s="232">
        <v>-2.2716534002108092E-2</v>
      </c>
      <c r="P66" s="232">
        <v>-46</v>
      </c>
      <c r="Q66" s="233">
        <v>-3.36</v>
      </c>
      <c r="R66" s="232">
        <v>5</v>
      </c>
      <c r="S66" s="232">
        <v>0.48</v>
      </c>
      <c r="T66" s="234">
        <v>18338.700228445399</v>
      </c>
      <c r="U66" s="234">
        <v>22068.29633359686</v>
      </c>
      <c r="V66" s="235">
        <v>16.778316768934491</v>
      </c>
      <c r="W66" s="236">
        <v>19.65242386755796</v>
      </c>
      <c r="X66" s="233">
        <v>-25.083566134446539</v>
      </c>
      <c r="Y66" s="233">
        <v>2.2656937012341913</v>
      </c>
      <c r="Z66" s="237">
        <v>4551.9803693718604</v>
      </c>
      <c r="AA66" s="238">
        <v>40.294549869798892</v>
      </c>
      <c r="AB66" s="238">
        <v>40.195691798479459</v>
      </c>
      <c r="AC66" s="238">
        <v>24.011527100474421</v>
      </c>
      <c r="AD66" s="238">
        <v>24.669043117050087</v>
      </c>
    </row>
    <row r="67" spans="1:30" x14ac:dyDescent="0.25">
      <c r="A67" s="25">
        <v>5</v>
      </c>
      <c r="B67" s="304" t="s">
        <v>61</v>
      </c>
      <c r="C67" s="305"/>
      <c r="D67" s="306"/>
      <c r="E67" s="33">
        <f>SUM(E68:E81)</f>
        <v>389476</v>
      </c>
      <c r="F67" s="41">
        <f t="shared" si="0"/>
        <v>0.50157887958789438</v>
      </c>
      <c r="G67" s="33">
        <f>SUM(G68:G81)</f>
        <v>387024</v>
      </c>
      <c r="H67" s="41">
        <f t="shared" si="2"/>
        <v>0.49842112041210562</v>
      </c>
      <c r="I67" s="33">
        <f>G67+E67</f>
        <v>776500</v>
      </c>
      <c r="J67" s="54">
        <v>43043.76</v>
      </c>
      <c r="K67" s="54">
        <v>39482.640000000007</v>
      </c>
      <c r="L67" s="54">
        <v>34084</v>
      </c>
      <c r="M67" s="223">
        <v>36621.18</v>
      </c>
      <c r="N67" s="224">
        <v>-329.73333333333318</v>
      </c>
      <c r="O67" s="224">
        <v>-0.76604212395323534</v>
      </c>
      <c r="P67" s="224">
        <v>348</v>
      </c>
      <c r="Q67" s="225">
        <v>0.53076923076923066</v>
      </c>
      <c r="R67" s="224">
        <v>722</v>
      </c>
      <c r="S67" s="224">
        <v>16.545384615384616</v>
      </c>
      <c r="T67" s="226">
        <v>624527.21617646469</v>
      </c>
      <c r="U67" s="226">
        <v>685830.10350744356</v>
      </c>
      <c r="V67" s="227">
        <v>18.323178505353383</v>
      </c>
      <c r="W67" s="228">
        <v>18.727689918987963</v>
      </c>
      <c r="X67" s="225">
        <v>5.5722151250758314</v>
      </c>
      <c r="Y67" s="225">
        <v>10.527388580751674</v>
      </c>
      <c r="Z67" s="229">
        <v>450412.75434577547</v>
      </c>
      <c r="AA67" s="230">
        <v>9.5565144602801197</v>
      </c>
      <c r="AB67" s="230">
        <v>8.7658796557278986</v>
      </c>
      <c r="AC67" s="230">
        <v>7.5672812705996764</v>
      </c>
      <c r="AD67" s="230">
        <v>8.1305823706507301</v>
      </c>
    </row>
    <row r="68" spans="1:30" x14ac:dyDescent="0.25">
      <c r="A68" s="27">
        <v>5</v>
      </c>
      <c r="B68" s="11" t="s">
        <v>61</v>
      </c>
      <c r="C68" s="28">
        <v>501</v>
      </c>
      <c r="D68" s="13" t="s">
        <v>61</v>
      </c>
      <c r="E68" s="32">
        <v>80687</v>
      </c>
      <c r="F68" s="42">
        <f t="shared" si="0"/>
        <v>0.49351356310590538</v>
      </c>
      <c r="G68" s="32">
        <v>82808</v>
      </c>
      <c r="H68" s="42">
        <f t="shared" si="2"/>
        <v>0.50648643689409467</v>
      </c>
      <c r="I68" s="32">
        <f t="shared" ref="I68:I81" si="9">G68+E68</f>
        <v>163495</v>
      </c>
      <c r="J68" s="55">
        <v>10093.59</v>
      </c>
      <c r="K68" s="55">
        <v>9185.1299999999992</v>
      </c>
      <c r="L68" s="55">
        <v>6651</v>
      </c>
      <c r="M68" s="231">
        <v>7740.36</v>
      </c>
      <c r="N68" s="232">
        <v>-84.11666666666666</v>
      </c>
      <c r="O68" s="232">
        <v>-0.83336718319910619</v>
      </c>
      <c r="P68" s="232">
        <v>-31</v>
      </c>
      <c r="Q68" s="233">
        <v>-0.46</v>
      </c>
      <c r="R68" s="232">
        <v>97</v>
      </c>
      <c r="S68" s="232">
        <v>1.31</v>
      </c>
      <c r="T68" s="234">
        <v>136091.23100934297</v>
      </c>
      <c r="U68" s="234">
        <v>147617.31371219843</v>
      </c>
      <c r="V68" s="235">
        <v>20.461769810456016</v>
      </c>
      <c r="W68" s="236">
        <v>19.071117326868315</v>
      </c>
      <c r="X68" s="233">
        <v>-2.2778837232996869</v>
      </c>
      <c r="Y68" s="233">
        <v>6.5710449242502609</v>
      </c>
      <c r="Z68" s="237">
        <v>54615.013299031001</v>
      </c>
      <c r="AA68" s="238">
        <v>18.481346776819489</v>
      </c>
      <c r="AB68" s="238">
        <v>16.817958003066099</v>
      </c>
      <c r="AC68" s="238">
        <v>12.177970118919673</v>
      </c>
      <c r="AD68" s="238">
        <v>14.17258649671945</v>
      </c>
    </row>
    <row r="69" spans="1:30" x14ac:dyDescent="0.25">
      <c r="A69" s="27">
        <v>5</v>
      </c>
      <c r="B69" s="11" t="s">
        <v>61</v>
      </c>
      <c r="C69" s="28">
        <v>502</v>
      </c>
      <c r="D69" s="13" t="s">
        <v>342</v>
      </c>
      <c r="E69" s="32">
        <v>74807</v>
      </c>
      <c r="F69" s="42">
        <f t="shared" si="0"/>
        <v>0.51567917829938303</v>
      </c>
      <c r="G69" s="32">
        <v>70258</v>
      </c>
      <c r="H69" s="42">
        <f t="shared" si="2"/>
        <v>0.48432082170061697</v>
      </c>
      <c r="I69" s="32">
        <f t="shared" si="9"/>
        <v>145065</v>
      </c>
      <c r="J69" s="55">
        <v>5580.09</v>
      </c>
      <c r="K69" s="55">
        <v>4540.7700000000004</v>
      </c>
      <c r="L69" s="55">
        <v>4183</v>
      </c>
      <c r="M69" s="231">
        <v>2484.63</v>
      </c>
      <c r="N69" s="232">
        <v>-96.23333333333332</v>
      </c>
      <c r="O69" s="232">
        <v>-1.72458389261344</v>
      </c>
      <c r="P69" s="232">
        <v>242</v>
      </c>
      <c r="Q69" s="233">
        <v>8.82</v>
      </c>
      <c r="R69" s="232">
        <v>-95</v>
      </c>
      <c r="S69" s="232">
        <v>-3.4</v>
      </c>
      <c r="T69" s="234">
        <v>106763.19118847405</v>
      </c>
      <c r="U69" s="234">
        <v>121651.08262714704</v>
      </c>
      <c r="V69" s="235">
        <v>25.523115273362194</v>
      </c>
      <c r="W69" s="236">
        <v>48.961448033367958</v>
      </c>
      <c r="X69" s="233">
        <v>22.666988248111288</v>
      </c>
      <c r="Y69" s="233">
        <v>-7.8092194453516752</v>
      </c>
      <c r="Z69" s="237">
        <v>45457.134442318398</v>
      </c>
      <c r="AA69" s="238">
        <v>12.275498815440521</v>
      </c>
      <c r="AB69" s="238">
        <v>9.989125042102879</v>
      </c>
      <c r="AC69" s="238">
        <v>9.2020758706378736</v>
      </c>
      <c r="AD69" s="238">
        <v>5.4658746761804888</v>
      </c>
    </row>
    <row r="70" spans="1:30" x14ac:dyDescent="0.25">
      <c r="A70" s="27">
        <v>5</v>
      </c>
      <c r="B70" s="11" t="s">
        <v>61</v>
      </c>
      <c r="C70" s="28">
        <v>503</v>
      </c>
      <c r="D70" s="13" t="s">
        <v>62</v>
      </c>
      <c r="E70" s="32">
        <v>14254</v>
      </c>
      <c r="F70" s="42">
        <f t="shared" ref="F70:F133" si="10">E70/I70</f>
        <v>0.51172141446777952</v>
      </c>
      <c r="G70" s="32">
        <v>13601</v>
      </c>
      <c r="H70" s="42">
        <f t="shared" si="2"/>
        <v>0.48827858553222042</v>
      </c>
      <c r="I70" s="32">
        <f t="shared" si="9"/>
        <v>27855</v>
      </c>
      <c r="J70" s="55">
        <v>991.98</v>
      </c>
      <c r="K70" s="55">
        <v>556.38</v>
      </c>
      <c r="L70" s="55">
        <v>39</v>
      </c>
      <c r="M70" s="231">
        <v>339.03</v>
      </c>
      <c r="N70" s="232">
        <v>-40.333333333333336</v>
      </c>
      <c r="O70" s="232">
        <v>-4.0659421896946855</v>
      </c>
      <c r="P70" s="232">
        <v>-26</v>
      </c>
      <c r="Q70" s="233">
        <v>-13.38</v>
      </c>
      <c r="R70" s="232">
        <v>82</v>
      </c>
      <c r="S70" s="232">
        <v>124.22</v>
      </c>
      <c r="T70" s="234">
        <v>21784.452483724646</v>
      </c>
      <c r="U70" s="234">
        <v>24226.215599878866</v>
      </c>
      <c r="V70" s="235">
        <v>558.57570471088832</v>
      </c>
      <c r="W70" s="236">
        <v>71.457439164318401</v>
      </c>
      <c r="X70" s="233">
        <v>-11.935117496951014</v>
      </c>
      <c r="Y70" s="233">
        <v>33.847630746095568</v>
      </c>
      <c r="Z70" s="237">
        <v>29063.355415300699</v>
      </c>
      <c r="AA70" s="238">
        <v>3.4131640542707675</v>
      </c>
      <c r="AB70" s="238">
        <v>1.9143694595810092</v>
      </c>
      <c r="AC70" s="238">
        <v>0.13418959869811883</v>
      </c>
      <c r="AD70" s="238">
        <v>1.1665205037595701</v>
      </c>
    </row>
    <row r="71" spans="1:30" x14ac:dyDescent="0.25">
      <c r="A71" s="27">
        <v>5</v>
      </c>
      <c r="B71" s="11" t="s">
        <v>61</v>
      </c>
      <c r="C71" s="28">
        <v>504</v>
      </c>
      <c r="D71" s="13" t="s">
        <v>63</v>
      </c>
      <c r="E71" s="32">
        <v>13341</v>
      </c>
      <c r="F71" s="42">
        <f t="shared" si="10"/>
        <v>0.51093408908123017</v>
      </c>
      <c r="G71" s="32">
        <v>12770</v>
      </c>
      <c r="H71" s="42">
        <f t="shared" si="2"/>
        <v>0.48906591091876989</v>
      </c>
      <c r="I71" s="32">
        <f t="shared" si="9"/>
        <v>26111</v>
      </c>
      <c r="J71" s="55">
        <v>5427.45</v>
      </c>
      <c r="K71" s="55">
        <v>5155.6499999999996</v>
      </c>
      <c r="L71" s="55">
        <v>4580</v>
      </c>
      <c r="M71" s="231">
        <v>5160.6000000000004</v>
      </c>
      <c r="N71" s="232">
        <v>-25.166666666666664</v>
      </c>
      <c r="O71" s="232">
        <v>-0.46369228029123555</v>
      </c>
      <c r="P71" s="232">
        <v>164</v>
      </c>
      <c r="Q71" s="233">
        <v>4.54</v>
      </c>
      <c r="R71" s="232">
        <v>98</v>
      </c>
      <c r="S71" s="232">
        <v>2.02</v>
      </c>
      <c r="T71" s="234">
        <v>18737.185152832928</v>
      </c>
      <c r="U71" s="234">
        <v>21567.191936043404</v>
      </c>
      <c r="V71" s="235">
        <v>4.0910884613172334</v>
      </c>
      <c r="W71" s="236">
        <v>4.1792024059302024</v>
      </c>
      <c r="X71" s="233">
        <v>87.526487389811791</v>
      </c>
      <c r="Y71" s="233">
        <v>45.439387886292685</v>
      </c>
      <c r="Z71" s="237">
        <v>18434.9235555661</v>
      </c>
      <c r="AA71" s="238">
        <v>29.441131033935193</v>
      </c>
      <c r="AB71" s="238">
        <v>27.966755514119519</v>
      </c>
      <c r="AC71" s="238">
        <v>24.844149671654861</v>
      </c>
      <c r="AD71" s="238">
        <v>27.993606723917487</v>
      </c>
    </row>
    <row r="72" spans="1:30" x14ac:dyDescent="0.25">
      <c r="A72" s="27">
        <v>5</v>
      </c>
      <c r="B72" s="11" t="s">
        <v>61</v>
      </c>
      <c r="C72" s="28">
        <v>505</v>
      </c>
      <c r="D72" s="13" t="s">
        <v>64</v>
      </c>
      <c r="E72" s="32">
        <v>25208</v>
      </c>
      <c r="F72" s="42">
        <f t="shared" si="10"/>
        <v>0.51158826155781956</v>
      </c>
      <c r="G72" s="32">
        <v>24066</v>
      </c>
      <c r="H72" s="42">
        <f t="shared" ref="H72:H135" si="11">G72/I72</f>
        <v>0.48841173844218044</v>
      </c>
      <c r="I72" s="32">
        <f t="shared" si="9"/>
        <v>49274</v>
      </c>
      <c r="J72" s="55">
        <v>1370.61</v>
      </c>
      <c r="K72" s="55">
        <v>1023.48</v>
      </c>
      <c r="L72" s="55">
        <v>281</v>
      </c>
      <c r="M72" s="231">
        <v>384.93</v>
      </c>
      <c r="N72" s="232">
        <v>-32.141666666666666</v>
      </c>
      <c r="O72" s="232">
        <v>-2.3450629038651893</v>
      </c>
      <c r="P72" s="232">
        <v>4</v>
      </c>
      <c r="Q72" s="233">
        <v>1.51</v>
      </c>
      <c r="R72" s="232">
        <v>76</v>
      </c>
      <c r="S72" s="232">
        <v>56.87</v>
      </c>
      <c r="T72" s="234">
        <v>38371.522806812303</v>
      </c>
      <c r="U72" s="234">
        <v>42745.380410171805</v>
      </c>
      <c r="V72" s="235">
        <v>136.55346194595126</v>
      </c>
      <c r="W72" s="236">
        <v>111.04715249570521</v>
      </c>
      <c r="X72" s="233">
        <v>1.0424397332726807</v>
      </c>
      <c r="Y72" s="233">
        <v>17.779699062384491</v>
      </c>
      <c r="Z72" s="237">
        <v>47325.043805586603</v>
      </c>
      <c r="AA72" s="238">
        <v>2.8961621369660575</v>
      </c>
      <c r="AB72" s="238">
        <v>2.16266043874043</v>
      </c>
      <c r="AC72" s="238">
        <v>0.59376595857863457</v>
      </c>
      <c r="AD72" s="238">
        <v>0.81337484140809191</v>
      </c>
    </row>
    <row r="73" spans="1:30" x14ac:dyDescent="0.25">
      <c r="A73" s="26">
        <v>5</v>
      </c>
      <c r="B73" s="14" t="s">
        <v>61</v>
      </c>
      <c r="C73" s="29">
        <v>506</v>
      </c>
      <c r="D73" s="10" t="s">
        <v>65</v>
      </c>
      <c r="E73" s="32">
        <v>30475</v>
      </c>
      <c r="F73" s="42">
        <f t="shared" si="10"/>
        <v>0.49561710224593014</v>
      </c>
      <c r="G73" s="32">
        <v>31014</v>
      </c>
      <c r="H73" s="42">
        <f t="shared" si="11"/>
        <v>0.50438289775406986</v>
      </c>
      <c r="I73" s="32">
        <f t="shared" si="9"/>
        <v>61489</v>
      </c>
      <c r="J73" s="55">
        <v>469.17</v>
      </c>
      <c r="K73" s="55">
        <v>450.63</v>
      </c>
      <c r="L73" s="55">
        <v>621</v>
      </c>
      <c r="M73" s="231">
        <v>829.98</v>
      </c>
      <c r="N73" s="232">
        <v>-1.7166666666666672</v>
      </c>
      <c r="O73" s="232">
        <v>-0.36589438085697451</v>
      </c>
      <c r="P73" s="232">
        <v>-8</v>
      </c>
      <c r="Q73" s="233">
        <v>-1.26</v>
      </c>
      <c r="R73" s="232">
        <v>119</v>
      </c>
      <c r="S73" s="232">
        <v>27.25</v>
      </c>
      <c r="T73" s="234">
        <v>51108.687411195424</v>
      </c>
      <c r="U73" s="234">
        <v>55469.493647720665</v>
      </c>
      <c r="V73" s="235">
        <v>82.300623850556235</v>
      </c>
      <c r="W73" s="236">
        <v>66.832325655703343</v>
      </c>
      <c r="X73" s="233">
        <v>-1.5652916177705611</v>
      </c>
      <c r="Y73" s="233">
        <v>21.453233511694389</v>
      </c>
      <c r="Z73" s="237">
        <v>47154.302962870497</v>
      </c>
      <c r="AA73" s="238">
        <v>0.99496752262338928</v>
      </c>
      <c r="AB73" s="238">
        <v>0.95564979585177623</v>
      </c>
      <c r="AC73" s="238">
        <v>1.3169529840977146</v>
      </c>
      <c r="AD73" s="238">
        <v>1.7601362926592934</v>
      </c>
    </row>
    <row r="74" spans="1:30" x14ac:dyDescent="0.25">
      <c r="A74" s="26">
        <v>5</v>
      </c>
      <c r="B74" s="14" t="s">
        <v>61</v>
      </c>
      <c r="C74" s="29">
        <v>507</v>
      </c>
      <c r="D74" s="10" t="s">
        <v>66</v>
      </c>
      <c r="E74" s="32">
        <v>28037</v>
      </c>
      <c r="F74" s="42">
        <f t="shared" si="10"/>
        <v>0.5137522217946604</v>
      </c>
      <c r="G74" s="32">
        <v>26536</v>
      </c>
      <c r="H74" s="42">
        <f t="shared" si="11"/>
        <v>0.48624777820533965</v>
      </c>
      <c r="I74" s="32">
        <f t="shared" si="9"/>
        <v>54573</v>
      </c>
      <c r="J74" s="55">
        <v>2966.58</v>
      </c>
      <c r="K74" s="55">
        <v>2718.81</v>
      </c>
      <c r="L74" s="55">
        <v>2859</v>
      </c>
      <c r="M74" s="231">
        <v>2934.9</v>
      </c>
      <c r="N74" s="232">
        <v>-22.941666666666663</v>
      </c>
      <c r="O74" s="232">
        <v>-0.77333719861479089</v>
      </c>
      <c r="P74" s="232">
        <v>3</v>
      </c>
      <c r="Q74" s="233">
        <v>0.11</v>
      </c>
      <c r="R74" s="232">
        <v>-25</v>
      </c>
      <c r="S74" s="232">
        <v>-0.84</v>
      </c>
      <c r="T74" s="234">
        <v>53990.11618317083</v>
      </c>
      <c r="U74" s="234">
        <v>58272.518593087654</v>
      </c>
      <c r="V74" s="235">
        <v>18.884265891280457</v>
      </c>
      <c r="W74" s="236">
        <v>19.855026949159306</v>
      </c>
      <c r="X74" s="233">
        <v>0.55565725952912937</v>
      </c>
      <c r="Y74" s="233">
        <v>-4.2901869703921678</v>
      </c>
      <c r="Z74" s="237">
        <v>78604.032711553402</v>
      </c>
      <c r="AA74" s="238">
        <v>3.7740811732728892</v>
      </c>
      <c r="AB74" s="238">
        <v>3.4588683381894509</v>
      </c>
      <c r="AC74" s="238">
        <v>3.6372179662733481</v>
      </c>
      <c r="AD74" s="238">
        <v>3.7337778975920428</v>
      </c>
    </row>
    <row r="75" spans="1:30" x14ac:dyDescent="0.25">
      <c r="A75" s="27">
        <v>5</v>
      </c>
      <c r="B75" s="11" t="s">
        <v>61</v>
      </c>
      <c r="C75" s="28">
        <v>508</v>
      </c>
      <c r="D75" s="13" t="s">
        <v>67</v>
      </c>
      <c r="E75" s="32">
        <v>9809</v>
      </c>
      <c r="F75" s="42">
        <f t="shared" si="10"/>
        <v>0.51746148976577333</v>
      </c>
      <c r="G75" s="32">
        <v>9147</v>
      </c>
      <c r="H75" s="42">
        <f t="shared" si="11"/>
        <v>0.48253851023422661</v>
      </c>
      <c r="I75" s="32">
        <f t="shared" si="9"/>
        <v>18956</v>
      </c>
      <c r="J75" s="55">
        <v>2184.5700000000002</v>
      </c>
      <c r="K75" s="55">
        <v>2225.61</v>
      </c>
      <c r="L75" s="55">
        <v>1605</v>
      </c>
      <c r="M75" s="231">
        <v>2741.22</v>
      </c>
      <c r="N75" s="232">
        <v>3.8</v>
      </c>
      <c r="O75" s="232">
        <v>0.17394727566523385</v>
      </c>
      <c r="P75" s="232">
        <v>-52</v>
      </c>
      <c r="Q75" s="233">
        <v>-2.73</v>
      </c>
      <c r="R75" s="232">
        <v>106</v>
      </c>
      <c r="S75" s="232">
        <v>4.4400000000000004</v>
      </c>
      <c r="T75" s="234">
        <v>14981.85654144758</v>
      </c>
      <c r="U75" s="234">
        <v>16591.147652009837</v>
      </c>
      <c r="V75" s="235">
        <v>9.3344900569766853</v>
      </c>
      <c r="W75" s="236">
        <v>6.0524684819203998</v>
      </c>
      <c r="X75" s="233">
        <v>-34.708648995630845</v>
      </c>
      <c r="Y75" s="233">
        <v>63.889492290281233</v>
      </c>
      <c r="Z75" s="237">
        <v>22734.933140487701</v>
      </c>
      <c r="AA75" s="238">
        <v>9.6088692520040446</v>
      </c>
      <c r="AB75" s="238">
        <v>9.7893844078938734</v>
      </c>
      <c r="AC75" s="238">
        <v>7.0596204971534409</v>
      </c>
      <c r="AD75" s="238">
        <v>12.057303987044829</v>
      </c>
    </row>
    <row r="76" spans="1:30" x14ac:dyDescent="0.25">
      <c r="A76" s="26">
        <v>5</v>
      </c>
      <c r="B76" s="14" t="s">
        <v>61</v>
      </c>
      <c r="C76" s="29">
        <v>509</v>
      </c>
      <c r="D76" s="10" t="s">
        <v>68</v>
      </c>
      <c r="E76" s="32">
        <v>28083</v>
      </c>
      <c r="F76" s="42">
        <f t="shared" si="10"/>
        <v>0.51134377276037868</v>
      </c>
      <c r="G76" s="32">
        <v>26837</v>
      </c>
      <c r="H76" s="42">
        <f t="shared" si="11"/>
        <v>0.48865622723962127</v>
      </c>
      <c r="I76" s="32">
        <f t="shared" si="9"/>
        <v>54920</v>
      </c>
      <c r="J76" s="55">
        <v>925.83</v>
      </c>
      <c r="K76" s="55">
        <v>798.03</v>
      </c>
      <c r="L76" s="55">
        <v>1296</v>
      </c>
      <c r="M76" s="231">
        <v>384.48</v>
      </c>
      <c r="N76" s="232">
        <v>-11.833333333333334</v>
      </c>
      <c r="O76" s="232">
        <v>-1.2781324145181441</v>
      </c>
      <c r="P76" s="232">
        <v>2</v>
      </c>
      <c r="Q76" s="233">
        <v>0.19</v>
      </c>
      <c r="R76" s="232">
        <v>-25</v>
      </c>
      <c r="S76" s="232">
        <v>-5.33</v>
      </c>
      <c r="T76" s="234">
        <v>46739.784793809195</v>
      </c>
      <c r="U76" s="234">
        <v>50250.447201102666</v>
      </c>
      <c r="V76" s="235">
        <v>36.064648760655245</v>
      </c>
      <c r="W76" s="236">
        <v>130.6971681260473</v>
      </c>
      <c r="X76" s="233">
        <v>0.42790098602784005</v>
      </c>
      <c r="Y76" s="233">
        <v>-4.9750801022625355</v>
      </c>
      <c r="Z76" s="237">
        <v>22011.107514549101</v>
      </c>
      <c r="AA76" s="238">
        <v>4.2061945287761482</v>
      </c>
      <c r="AB76" s="238">
        <v>3.6255785833244007</v>
      </c>
      <c r="AC76" s="238">
        <v>5.8879363482430769</v>
      </c>
      <c r="AD76" s="238">
        <v>1.7467544499787799</v>
      </c>
    </row>
    <row r="77" spans="1:30" x14ac:dyDescent="0.25">
      <c r="A77" s="26">
        <v>5</v>
      </c>
      <c r="B77" s="14" t="s">
        <v>61</v>
      </c>
      <c r="C77" s="29">
        <v>510</v>
      </c>
      <c r="D77" s="10" t="s">
        <v>69</v>
      </c>
      <c r="E77" s="32">
        <v>5766</v>
      </c>
      <c r="F77" s="42">
        <f t="shared" si="10"/>
        <v>0.48400906572651725</v>
      </c>
      <c r="G77" s="32">
        <v>6147</v>
      </c>
      <c r="H77" s="42">
        <f t="shared" si="11"/>
        <v>0.51599093427348275</v>
      </c>
      <c r="I77" s="32">
        <f t="shared" si="9"/>
        <v>11913</v>
      </c>
      <c r="J77" s="55">
        <v>795.42</v>
      </c>
      <c r="K77" s="55">
        <v>766.08</v>
      </c>
      <c r="L77" s="55">
        <v>919</v>
      </c>
      <c r="M77" s="231">
        <v>784.35</v>
      </c>
      <c r="N77" s="232">
        <v>-2.7166666666666663</v>
      </c>
      <c r="O77" s="232">
        <v>-0.34153864205912182</v>
      </c>
      <c r="P77" s="232">
        <v>7</v>
      </c>
      <c r="Q77" s="233">
        <v>0.86</v>
      </c>
      <c r="R77" s="232">
        <v>-31</v>
      </c>
      <c r="S77" s="232">
        <v>-3.54</v>
      </c>
      <c r="T77" s="234">
        <v>11400.975883463454</v>
      </c>
      <c r="U77" s="234">
        <v>11695.104079938223</v>
      </c>
      <c r="V77" s="235">
        <v>12.405849709971115</v>
      </c>
      <c r="W77" s="236">
        <v>14.910568088147157</v>
      </c>
      <c r="X77" s="233">
        <v>6.1398252847400112</v>
      </c>
      <c r="Y77" s="233">
        <v>-26.506818398630063</v>
      </c>
      <c r="Z77" s="237">
        <v>6516.0378960123098</v>
      </c>
      <c r="AA77" s="238">
        <v>12.207111325837772</v>
      </c>
      <c r="AB77" s="238">
        <v>11.756837701463128</v>
      </c>
      <c r="AC77" s="238">
        <v>14.103662603963835</v>
      </c>
      <c r="AD77" s="238">
        <v>12.037222811119733</v>
      </c>
    </row>
    <row r="78" spans="1:30" x14ac:dyDescent="0.25">
      <c r="A78" s="27">
        <v>5</v>
      </c>
      <c r="B78" s="11" t="s">
        <v>61</v>
      </c>
      <c r="C78" s="28">
        <v>511</v>
      </c>
      <c r="D78" s="13" t="s">
        <v>70</v>
      </c>
      <c r="E78" s="32">
        <v>34897</v>
      </c>
      <c r="F78" s="42">
        <f t="shared" si="10"/>
        <v>0.49676151973693577</v>
      </c>
      <c r="G78" s="32">
        <v>35352</v>
      </c>
      <c r="H78" s="42">
        <f t="shared" si="11"/>
        <v>0.50323848026306428</v>
      </c>
      <c r="I78" s="32">
        <f t="shared" si="9"/>
        <v>70249</v>
      </c>
      <c r="J78" s="55">
        <v>4012.29</v>
      </c>
      <c r="K78" s="55">
        <v>4002.03</v>
      </c>
      <c r="L78" s="55">
        <v>3796</v>
      </c>
      <c r="M78" s="231">
        <v>4863.42</v>
      </c>
      <c r="N78" s="232">
        <v>-0.94999999999999907</v>
      </c>
      <c r="O78" s="232">
        <v>-2.3677251644322796E-2</v>
      </c>
      <c r="P78" s="232">
        <v>79</v>
      </c>
      <c r="Q78" s="233">
        <v>2.37</v>
      </c>
      <c r="R78" s="232">
        <v>188</v>
      </c>
      <c r="S78" s="232">
        <v>4.43</v>
      </c>
      <c r="T78" s="234">
        <v>48249.524121556358</v>
      </c>
      <c r="U78" s="234">
        <v>56518.502983321792</v>
      </c>
      <c r="V78" s="235">
        <v>12.710622792823067</v>
      </c>
      <c r="W78" s="236">
        <v>11.621143759601637</v>
      </c>
      <c r="X78" s="233">
        <v>16.373218480035806</v>
      </c>
      <c r="Y78" s="233">
        <v>33.263442956986573</v>
      </c>
      <c r="Z78" s="237">
        <v>11094.130010663601</v>
      </c>
      <c r="AA78" s="238">
        <v>36.165882283184118</v>
      </c>
      <c r="AB78" s="238">
        <v>36.07340094404227</v>
      </c>
      <c r="AC78" s="238">
        <v>34.216292727336992</v>
      </c>
      <c r="AD78" s="238">
        <v>43.837777232872831</v>
      </c>
    </row>
    <row r="79" spans="1:30" x14ac:dyDescent="0.25">
      <c r="A79" s="27">
        <v>5</v>
      </c>
      <c r="B79" s="11" t="s">
        <v>61</v>
      </c>
      <c r="C79" s="28">
        <v>512</v>
      </c>
      <c r="D79" s="13" t="s">
        <v>71</v>
      </c>
      <c r="E79" s="32">
        <v>9218</v>
      </c>
      <c r="F79" s="42">
        <f t="shared" si="10"/>
        <v>0.4980279863850019</v>
      </c>
      <c r="G79" s="32">
        <v>9291</v>
      </c>
      <c r="H79" s="42">
        <f t="shared" si="11"/>
        <v>0.5019720136149981</v>
      </c>
      <c r="I79" s="32">
        <f t="shared" si="9"/>
        <v>18509</v>
      </c>
      <c r="J79" s="55">
        <v>7155.45</v>
      </c>
      <c r="K79" s="55">
        <v>7110.99</v>
      </c>
      <c r="L79" s="55">
        <v>5920</v>
      </c>
      <c r="M79" s="231">
        <v>7263.9</v>
      </c>
      <c r="N79" s="232">
        <v>-4.1166666666666645</v>
      </c>
      <c r="O79" s="232">
        <v>-5.7531904585548979E-2</v>
      </c>
      <c r="P79" s="232">
        <v>-108</v>
      </c>
      <c r="Q79" s="233">
        <v>-1.65</v>
      </c>
      <c r="R79" s="232">
        <v>95</v>
      </c>
      <c r="S79" s="232">
        <v>1.36</v>
      </c>
      <c r="T79" s="234">
        <v>14801.145696199368</v>
      </c>
      <c r="U79" s="234">
        <v>16314.14518684157</v>
      </c>
      <c r="V79" s="235">
        <v>2.5001935297634068</v>
      </c>
      <c r="W79" s="236">
        <v>2.2459209497434669</v>
      </c>
      <c r="X79" s="233">
        <v>-72.967324433359366</v>
      </c>
      <c r="Y79" s="233">
        <v>58.231674974073265</v>
      </c>
      <c r="Z79" s="237">
        <v>14996.036677895299</v>
      </c>
      <c r="AA79" s="238">
        <v>47.715607488126459</v>
      </c>
      <c r="AB79" s="238">
        <v>47.419129152183629</v>
      </c>
      <c r="AC79" s="238">
        <v>39.477097363507347</v>
      </c>
      <c r="AD79" s="238">
        <v>48.438798570740033</v>
      </c>
    </row>
    <row r="80" spans="1:30" x14ac:dyDescent="0.25">
      <c r="A80" s="26">
        <v>5</v>
      </c>
      <c r="B80" s="14" t="s">
        <v>61</v>
      </c>
      <c r="C80" s="29">
        <v>513</v>
      </c>
      <c r="D80" s="10" t="s">
        <v>72</v>
      </c>
      <c r="E80" s="32">
        <v>29609</v>
      </c>
      <c r="F80" s="42">
        <f t="shared" si="10"/>
        <v>0.46406908766045485</v>
      </c>
      <c r="G80" s="32">
        <v>34194</v>
      </c>
      <c r="H80" s="42">
        <f t="shared" si="11"/>
        <v>0.53593091233954515</v>
      </c>
      <c r="I80" s="32">
        <f t="shared" si="9"/>
        <v>63803</v>
      </c>
      <c r="J80" s="55">
        <v>1070.73</v>
      </c>
      <c r="K80" s="55">
        <v>949.05</v>
      </c>
      <c r="L80" s="55">
        <v>1334</v>
      </c>
      <c r="M80" s="231">
        <v>709.38</v>
      </c>
      <c r="N80" s="232">
        <v>-11.266666666666666</v>
      </c>
      <c r="O80" s="232">
        <v>-1.0522416170898981</v>
      </c>
      <c r="P80" s="232">
        <v>72</v>
      </c>
      <c r="Q80" s="233">
        <v>7.98</v>
      </c>
      <c r="R80" s="232">
        <v>37</v>
      </c>
      <c r="S80" s="232">
        <v>6.3</v>
      </c>
      <c r="T80" s="234">
        <v>61507.542904435715</v>
      </c>
      <c r="U80" s="234">
        <v>62911.55987798149</v>
      </c>
      <c r="V80" s="235">
        <v>46.107603376638465</v>
      </c>
      <c r="W80" s="236">
        <v>88.685274293018537</v>
      </c>
      <c r="X80" s="233">
        <v>11.70588136025307</v>
      </c>
      <c r="Y80" s="233">
        <v>5.8812720701509242</v>
      </c>
      <c r="Z80" s="237">
        <v>52406.702913940797</v>
      </c>
      <c r="AA80" s="238">
        <v>2.0431165107987996</v>
      </c>
      <c r="AB80" s="238">
        <v>1.8109324709063914</v>
      </c>
      <c r="AC80" s="238">
        <v>2.5454759140078251</v>
      </c>
      <c r="AD80" s="238">
        <v>1.3536054751715674</v>
      </c>
    </row>
    <row r="81" spans="1:30" s="38" customFormat="1" x14ac:dyDescent="0.25">
      <c r="A81" s="35">
        <v>5</v>
      </c>
      <c r="B81" s="34" t="s">
        <v>61</v>
      </c>
      <c r="C81" s="36">
        <v>514</v>
      </c>
      <c r="D81" s="37" t="s">
        <v>345</v>
      </c>
      <c r="E81" s="44">
        <v>5285</v>
      </c>
      <c r="F81" s="42">
        <f t="shared" si="10"/>
        <v>0.51370528771384139</v>
      </c>
      <c r="G81" s="44">
        <v>5003</v>
      </c>
      <c r="H81" s="42">
        <f t="shared" si="11"/>
        <v>0.48629471228615861</v>
      </c>
      <c r="I81" s="44">
        <f t="shared" si="9"/>
        <v>10288</v>
      </c>
      <c r="M81" s="241"/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241"/>
      <c r="Y81" s="241"/>
      <c r="Z81" s="241"/>
      <c r="AA81" s="241"/>
      <c r="AB81" s="241"/>
      <c r="AC81" s="241"/>
      <c r="AD81" s="241"/>
    </row>
    <row r="82" spans="1:30" x14ac:dyDescent="0.25">
      <c r="A82" s="25">
        <v>6</v>
      </c>
      <c r="B82" s="304" t="s">
        <v>73</v>
      </c>
      <c r="C82" s="305"/>
      <c r="D82" s="306"/>
      <c r="E82" s="33">
        <f>SUM(E83:E96)</f>
        <v>184448</v>
      </c>
      <c r="F82" s="41">
        <f t="shared" si="10"/>
        <v>0.48202544348389659</v>
      </c>
      <c r="G82" s="33">
        <f>SUM(G83:G96)</f>
        <v>198204</v>
      </c>
      <c r="H82" s="41">
        <f t="shared" si="11"/>
        <v>0.51797455651610336</v>
      </c>
      <c r="I82" s="33">
        <f>G82+E82</f>
        <v>382652</v>
      </c>
      <c r="J82" s="54">
        <v>76044.239999999991</v>
      </c>
      <c r="K82" s="54">
        <v>73353.06</v>
      </c>
      <c r="L82" s="54">
        <v>49448</v>
      </c>
      <c r="M82" s="223">
        <v>45991.89</v>
      </c>
      <c r="N82" s="224">
        <v>-258.83813306852028</v>
      </c>
      <c r="O82" s="224">
        <v>-0.34037835484781009</v>
      </c>
      <c r="P82" s="224">
        <v>161</v>
      </c>
      <c r="Q82" s="225">
        <v>0.53357142857142859</v>
      </c>
      <c r="R82" s="224">
        <v>-1320</v>
      </c>
      <c r="S82" s="224">
        <v>-3.1421428571428569</v>
      </c>
      <c r="T82" s="226">
        <v>319963.11783504329</v>
      </c>
      <c r="U82" s="226">
        <v>340380.5805197538</v>
      </c>
      <c r="V82" s="227">
        <v>6.4706988722505114</v>
      </c>
      <c r="W82" s="228">
        <v>7.4008826451740468</v>
      </c>
      <c r="X82" s="225">
        <v>5.0318299524448129</v>
      </c>
      <c r="Y82" s="225">
        <v>-38.780120710305752</v>
      </c>
      <c r="Z82" s="240">
        <v>315931.24927318533</v>
      </c>
      <c r="AA82" s="230">
        <v>24.069869686820578</v>
      </c>
      <c r="AB82" s="230">
        <v>23.218045118598479</v>
      </c>
      <c r="AC82" s="230">
        <v>15.651506495086334</v>
      </c>
      <c r="AD82" s="230">
        <v>14.557562794375833</v>
      </c>
    </row>
    <row r="83" spans="1:30" x14ac:dyDescent="0.25">
      <c r="A83" s="27">
        <v>6</v>
      </c>
      <c r="B83" s="11" t="s">
        <v>73</v>
      </c>
      <c r="C83" s="28">
        <v>601</v>
      </c>
      <c r="D83" s="13" t="s">
        <v>74</v>
      </c>
      <c r="E83" s="32">
        <v>22746</v>
      </c>
      <c r="F83" s="42">
        <f t="shared" si="10"/>
        <v>0.48726462586491293</v>
      </c>
      <c r="G83" s="32">
        <v>23935</v>
      </c>
      <c r="H83" s="42">
        <f t="shared" si="11"/>
        <v>0.51273537413508707</v>
      </c>
      <c r="I83" s="32">
        <f t="shared" ref="I83:I96" si="12">G83+E83</f>
        <v>46681</v>
      </c>
      <c r="J83" s="55">
        <v>6305.67</v>
      </c>
      <c r="K83" s="55">
        <v>6352.11</v>
      </c>
      <c r="L83" s="55">
        <v>3903</v>
      </c>
      <c r="M83" s="231">
        <v>2944.26</v>
      </c>
      <c r="N83" s="232">
        <v>4.2897302217808644</v>
      </c>
      <c r="O83" s="232">
        <v>6.8029729145053008E-2</v>
      </c>
      <c r="P83" s="232">
        <v>-46</v>
      </c>
      <c r="Q83" s="233">
        <v>-1.1000000000000001</v>
      </c>
      <c r="R83" s="232">
        <v>-229</v>
      </c>
      <c r="S83" s="232">
        <v>-6.15</v>
      </c>
      <c r="T83" s="234">
        <v>35105.884202460205</v>
      </c>
      <c r="U83" s="234">
        <v>38978.753569599801</v>
      </c>
      <c r="V83" s="235">
        <v>8.9945898545888312</v>
      </c>
      <c r="W83" s="236">
        <v>13.238896554516177</v>
      </c>
      <c r="X83" s="233">
        <v>-13.103216467846817</v>
      </c>
      <c r="Y83" s="233">
        <v>-58.749954533846619</v>
      </c>
      <c r="Z83" s="237">
        <v>21356.872533795799</v>
      </c>
      <c r="AA83" s="238">
        <v>29.52524996355017</v>
      </c>
      <c r="AB83" s="238">
        <v>29.742697531898539</v>
      </c>
      <c r="AC83" s="238">
        <v>18.275147701629852</v>
      </c>
      <c r="AD83" s="238">
        <v>13.786007269280223</v>
      </c>
    </row>
    <row r="84" spans="1:30" x14ac:dyDescent="0.25">
      <c r="A84" s="27">
        <v>6</v>
      </c>
      <c r="B84" s="11" t="s">
        <v>73</v>
      </c>
      <c r="C84" s="28">
        <v>602</v>
      </c>
      <c r="D84" s="13" t="s">
        <v>75</v>
      </c>
      <c r="E84" s="32">
        <v>23472</v>
      </c>
      <c r="F84" s="42">
        <f t="shared" si="10"/>
        <v>0.47380851450372435</v>
      </c>
      <c r="G84" s="32">
        <v>26067</v>
      </c>
      <c r="H84" s="42">
        <f t="shared" si="11"/>
        <v>0.5261914854962757</v>
      </c>
      <c r="I84" s="32">
        <f t="shared" si="12"/>
        <v>49539</v>
      </c>
      <c r="J84" s="55">
        <v>7433.82</v>
      </c>
      <c r="K84" s="55">
        <v>7479.27</v>
      </c>
      <c r="L84" s="55">
        <v>4221</v>
      </c>
      <c r="M84" s="231">
        <v>5473.08</v>
      </c>
      <c r="N84" s="232">
        <v>4.2083333333333321</v>
      </c>
      <c r="O84" s="232">
        <v>5.6610643428726182E-2</v>
      </c>
      <c r="P84" s="232">
        <v>-58</v>
      </c>
      <c r="Q84" s="233">
        <v>-1.26</v>
      </c>
      <c r="R84" s="232">
        <v>126</v>
      </c>
      <c r="S84" s="232">
        <v>2.48</v>
      </c>
      <c r="T84" s="234">
        <v>41367.35813398422</v>
      </c>
      <c r="U84" s="234">
        <v>44046.851550274332</v>
      </c>
      <c r="V84" s="235">
        <v>9.8003691385890122</v>
      </c>
      <c r="W84" s="236">
        <v>8.0479093216752418</v>
      </c>
      <c r="X84" s="233">
        <v>-14.020716481856184</v>
      </c>
      <c r="Y84" s="233">
        <v>28.605903842227118</v>
      </c>
      <c r="Z84" s="237">
        <v>22432.045715086799</v>
      </c>
      <c r="AA84" s="238">
        <v>33.139286957677442</v>
      </c>
      <c r="AB84" s="238">
        <v>33.341898884281321</v>
      </c>
      <c r="AC84" s="238">
        <v>18.816830411330443</v>
      </c>
      <c r="AD84" s="238">
        <v>24.398488080465391</v>
      </c>
    </row>
    <row r="85" spans="1:30" x14ac:dyDescent="0.25">
      <c r="A85" s="27">
        <v>6</v>
      </c>
      <c r="B85" s="11" t="s">
        <v>73</v>
      </c>
      <c r="C85" s="28">
        <v>603</v>
      </c>
      <c r="D85" s="13" t="s">
        <v>76</v>
      </c>
      <c r="E85" s="32">
        <v>9197</v>
      </c>
      <c r="F85" s="42">
        <f t="shared" si="10"/>
        <v>0.46597760551248923</v>
      </c>
      <c r="G85" s="32">
        <v>10540</v>
      </c>
      <c r="H85" s="42">
        <f t="shared" si="11"/>
        <v>0.53402239448751077</v>
      </c>
      <c r="I85" s="32">
        <f t="shared" si="12"/>
        <v>19737</v>
      </c>
      <c r="J85" s="55">
        <v>4177.08</v>
      </c>
      <c r="K85" s="55">
        <v>4203.18</v>
      </c>
      <c r="L85" s="55">
        <v>5031</v>
      </c>
      <c r="M85" s="231">
        <v>2881.98</v>
      </c>
      <c r="N85" s="232">
        <v>2.4166666666666687</v>
      </c>
      <c r="O85" s="232">
        <v>5.785540776491397E-2</v>
      </c>
      <c r="P85" s="232">
        <v>376</v>
      </c>
      <c r="Q85" s="233">
        <v>13.46</v>
      </c>
      <c r="R85" s="232">
        <v>-339</v>
      </c>
      <c r="S85" s="232">
        <v>-8.4499999999999993</v>
      </c>
      <c r="T85" s="234">
        <v>16031.98429558647</v>
      </c>
      <c r="U85" s="234">
        <v>17260.333691089651</v>
      </c>
      <c r="V85" s="235">
        <v>3.1866396930205663</v>
      </c>
      <c r="W85" s="236">
        <v>5.9890539459294132</v>
      </c>
      <c r="X85" s="233">
        <v>234.53116786267751</v>
      </c>
      <c r="Y85" s="233">
        <v>-196.40408237008936</v>
      </c>
      <c r="Z85" s="237">
        <v>13397.883281001201</v>
      </c>
      <c r="AA85" s="238">
        <v>31.177163678708013</v>
      </c>
      <c r="AB85" s="238">
        <v>31.371970570607211</v>
      </c>
      <c r="AC85" s="238">
        <v>37.550707783327113</v>
      </c>
      <c r="AD85" s="238">
        <v>21.510711353089459</v>
      </c>
    </row>
    <row r="86" spans="1:30" x14ac:dyDescent="0.25">
      <c r="A86" s="27">
        <v>6</v>
      </c>
      <c r="B86" s="11" t="s">
        <v>73</v>
      </c>
      <c r="C86" s="28">
        <v>604</v>
      </c>
      <c r="D86" s="13" t="s">
        <v>77</v>
      </c>
      <c r="E86" s="32">
        <v>12368</v>
      </c>
      <c r="F86" s="42">
        <f t="shared" si="10"/>
        <v>0.4762784966112138</v>
      </c>
      <c r="G86" s="32">
        <v>13600</v>
      </c>
      <c r="H86" s="42">
        <f t="shared" si="11"/>
        <v>0.5237215033887862</v>
      </c>
      <c r="I86" s="32">
        <f t="shared" si="12"/>
        <v>25968</v>
      </c>
      <c r="J86" s="55">
        <v>9019.17</v>
      </c>
      <c r="K86" s="55">
        <v>8565.2999999999993</v>
      </c>
      <c r="L86" s="55">
        <v>4716</v>
      </c>
      <c r="M86" s="231">
        <v>3673.62</v>
      </c>
      <c r="N86" s="232">
        <v>-43.596880172128436</v>
      </c>
      <c r="O86" s="232">
        <v>-0.48338017990711379</v>
      </c>
      <c r="P86" s="232">
        <v>59</v>
      </c>
      <c r="Q86" s="233">
        <v>-1.35</v>
      </c>
      <c r="R86" s="232">
        <v>-223</v>
      </c>
      <c r="S86" s="232">
        <v>-4.8</v>
      </c>
      <c r="T86" s="234">
        <v>21685.37617579303</v>
      </c>
      <c r="U86" s="234">
        <v>23089.446384331924</v>
      </c>
      <c r="V86" s="235">
        <v>4.5982561865549254</v>
      </c>
      <c r="W86" s="236">
        <v>6.2852027113125271</v>
      </c>
      <c r="X86" s="233">
        <v>27.20727531849808</v>
      </c>
      <c r="Y86" s="233">
        <v>-96.580921122181479</v>
      </c>
      <c r="Z86" s="237">
        <v>20431.838122604098</v>
      </c>
      <c r="AA86" s="238">
        <v>44.142724437611584</v>
      </c>
      <c r="AB86" s="238">
        <v>41.92133839649042</v>
      </c>
      <c r="AC86" s="238">
        <v>23.081623746727942</v>
      </c>
      <c r="AD86" s="238">
        <v>17.979880116296588</v>
      </c>
    </row>
    <row r="87" spans="1:30" x14ac:dyDescent="0.25">
      <c r="A87" s="27">
        <v>6</v>
      </c>
      <c r="B87" s="11" t="s">
        <v>73</v>
      </c>
      <c r="C87" s="28">
        <v>605</v>
      </c>
      <c r="D87" s="13" t="s">
        <v>78</v>
      </c>
      <c r="E87" s="32">
        <v>7354</v>
      </c>
      <c r="F87" s="42">
        <f t="shared" si="10"/>
        <v>0.48824857256672421</v>
      </c>
      <c r="G87" s="32">
        <v>7708</v>
      </c>
      <c r="H87" s="42">
        <f t="shared" si="11"/>
        <v>0.51175142743327584</v>
      </c>
      <c r="I87" s="32">
        <f t="shared" si="12"/>
        <v>15062</v>
      </c>
      <c r="J87" s="55">
        <v>2562.5700000000002</v>
      </c>
      <c r="K87" s="55">
        <v>2193.75</v>
      </c>
      <c r="L87" s="55">
        <v>1456</v>
      </c>
      <c r="M87" s="231">
        <v>611.82000000000005</v>
      </c>
      <c r="N87" s="232">
        <v>-34.670738166170139</v>
      </c>
      <c r="O87" s="232">
        <v>-1.3529674571297619</v>
      </c>
      <c r="P87" s="232">
        <v>65</v>
      </c>
      <c r="Q87" s="233">
        <v>5.92</v>
      </c>
      <c r="R87" s="232">
        <v>-140</v>
      </c>
      <c r="S87" s="232">
        <v>-11.57</v>
      </c>
      <c r="T87" s="234">
        <v>10675.316675202093</v>
      </c>
      <c r="U87" s="234">
        <v>12137.234647088941</v>
      </c>
      <c r="V87" s="235">
        <v>7.3319482659355035</v>
      </c>
      <c r="W87" s="236">
        <v>19.837917438280769</v>
      </c>
      <c r="X87" s="233">
        <v>60.888123488635983</v>
      </c>
      <c r="Y87" s="233">
        <v>-115.34752690439115</v>
      </c>
      <c r="Z87" s="237">
        <v>8506.8780477974597</v>
      </c>
      <c r="AA87" s="238">
        <v>30.123506950513796</v>
      </c>
      <c r="AB87" s="238">
        <v>25.787956376875414</v>
      </c>
      <c r="AC87" s="238">
        <v>17.115562158281758</v>
      </c>
      <c r="AD87" s="238">
        <v>7.1920626646153476</v>
      </c>
    </row>
    <row r="88" spans="1:30" x14ac:dyDescent="0.25">
      <c r="A88" s="27">
        <v>6</v>
      </c>
      <c r="B88" s="11" t="s">
        <v>73</v>
      </c>
      <c r="C88" s="28">
        <v>606</v>
      </c>
      <c r="D88" s="13" t="s">
        <v>79</v>
      </c>
      <c r="E88" s="32">
        <v>13486</v>
      </c>
      <c r="F88" s="42">
        <f t="shared" si="10"/>
        <v>0.50762223811495466</v>
      </c>
      <c r="G88" s="32">
        <v>13081</v>
      </c>
      <c r="H88" s="42">
        <f t="shared" si="11"/>
        <v>0.49237776188504534</v>
      </c>
      <c r="I88" s="32">
        <f t="shared" si="12"/>
        <v>26567</v>
      </c>
      <c r="J88" s="55">
        <v>5630.67</v>
      </c>
      <c r="K88" s="55">
        <v>4727.97</v>
      </c>
      <c r="L88" s="55">
        <v>2193</v>
      </c>
      <c r="M88" s="231">
        <v>1476.81</v>
      </c>
      <c r="N88" s="232">
        <v>-89.335013240648763</v>
      </c>
      <c r="O88" s="232">
        <v>-1.5865787417953594</v>
      </c>
      <c r="P88" s="232">
        <v>-107</v>
      </c>
      <c r="Q88" s="233">
        <v>-3.96</v>
      </c>
      <c r="R88" s="232">
        <v>-152</v>
      </c>
      <c r="S88" s="232">
        <v>-6.7</v>
      </c>
      <c r="T88" s="234">
        <v>21309.952287091597</v>
      </c>
      <c r="U88" s="234">
        <v>23058.445785002623</v>
      </c>
      <c r="V88" s="235">
        <v>9.7172605048297296</v>
      </c>
      <c r="W88" s="236">
        <v>15.613684756334683</v>
      </c>
      <c r="X88" s="233">
        <v>-50.211280888139171</v>
      </c>
      <c r="Y88" s="233">
        <v>-65.919447224349298</v>
      </c>
      <c r="Z88" s="237">
        <v>31005.877562199301</v>
      </c>
      <c r="AA88" s="238">
        <v>18.160008497436017</v>
      </c>
      <c r="AB88" s="238">
        <v>15.24862500832451</v>
      </c>
      <c r="AC88" s="238">
        <v>7.0728525441691987</v>
      </c>
      <c r="AD88" s="238">
        <v>4.7630001667827244</v>
      </c>
    </row>
    <row r="89" spans="1:30" x14ac:dyDescent="0.25">
      <c r="A89" s="27">
        <v>6</v>
      </c>
      <c r="B89" s="11" t="s">
        <v>73</v>
      </c>
      <c r="C89" s="28">
        <v>607</v>
      </c>
      <c r="D89" s="13" t="s">
        <v>80</v>
      </c>
      <c r="E89" s="32">
        <v>5507</v>
      </c>
      <c r="F89" s="42">
        <f t="shared" si="10"/>
        <v>0.50962428280584859</v>
      </c>
      <c r="G89" s="32">
        <v>5299</v>
      </c>
      <c r="H89" s="42">
        <f t="shared" si="11"/>
        <v>0.49037571719415141</v>
      </c>
      <c r="I89" s="32">
        <f t="shared" si="12"/>
        <v>10806</v>
      </c>
      <c r="J89" s="55">
        <v>760.68</v>
      </c>
      <c r="K89" s="55">
        <v>744.66</v>
      </c>
      <c r="L89" s="55">
        <v>145</v>
      </c>
      <c r="M89" s="231">
        <v>284.39999999999998</v>
      </c>
      <c r="N89" s="232">
        <v>-1.4833333333333329</v>
      </c>
      <c r="O89" s="232">
        <v>-0.19500096404970987</v>
      </c>
      <c r="P89" s="232">
        <v>-63</v>
      </c>
      <c r="Q89" s="233">
        <v>-12.22</v>
      </c>
      <c r="R89" s="232">
        <v>31</v>
      </c>
      <c r="S89" s="232">
        <v>17.739999999999998</v>
      </c>
      <c r="T89" s="234">
        <v>8629.7228013310414</v>
      </c>
      <c r="U89" s="234">
        <v>9354.180842784046</v>
      </c>
      <c r="V89" s="235">
        <v>59.515329664352009</v>
      </c>
      <c r="W89" s="236">
        <v>32.890931233417888</v>
      </c>
      <c r="X89" s="233">
        <v>-73.003503647049854</v>
      </c>
      <c r="Y89" s="233">
        <v>33.14026158037543</v>
      </c>
      <c r="Z89" s="237">
        <v>3361.7643962235902</v>
      </c>
      <c r="AA89" s="238">
        <v>22.62740365905783</v>
      </c>
      <c r="AB89" s="238">
        <v>22.150868182092342</v>
      </c>
      <c r="AC89" s="238">
        <v>4.3132112459422949</v>
      </c>
      <c r="AD89" s="238">
        <v>8.4598432989378534</v>
      </c>
    </row>
    <row r="90" spans="1:30" x14ac:dyDescent="0.25">
      <c r="A90" s="26">
        <v>6</v>
      </c>
      <c r="B90" s="14" t="s">
        <v>73</v>
      </c>
      <c r="C90" s="29">
        <v>608</v>
      </c>
      <c r="D90" s="10" t="s">
        <v>81</v>
      </c>
      <c r="E90" s="32">
        <v>23761</v>
      </c>
      <c r="F90" s="42">
        <f t="shared" si="10"/>
        <v>0.46774542805960745</v>
      </c>
      <c r="G90" s="32">
        <v>27038</v>
      </c>
      <c r="H90" s="42">
        <f t="shared" si="11"/>
        <v>0.5322545719403925</v>
      </c>
      <c r="I90" s="32">
        <f t="shared" si="12"/>
        <v>50799</v>
      </c>
      <c r="J90" s="55">
        <v>7192.35</v>
      </c>
      <c r="K90" s="55">
        <v>6810.21</v>
      </c>
      <c r="L90" s="55">
        <v>5639</v>
      </c>
      <c r="M90" s="231">
        <v>6351.21</v>
      </c>
      <c r="N90" s="232">
        <v>-36.730486593843096</v>
      </c>
      <c r="O90" s="232">
        <v>-0.51068825340595347</v>
      </c>
      <c r="P90" s="232">
        <v>-185</v>
      </c>
      <c r="Q90" s="233">
        <v>-2.75</v>
      </c>
      <c r="R90" s="232">
        <v>102</v>
      </c>
      <c r="S90" s="232">
        <v>1.71</v>
      </c>
      <c r="T90" s="234">
        <v>44804.537437676729</v>
      </c>
      <c r="U90" s="234">
        <v>46673.902338599495</v>
      </c>
      <c r="V90" s="235">
        <v>7.9454756938600335</v>
      </c>
      <c r="W90" s="236">
        <v>7.348820514295622</v>
      </c>
      <c r="X90" s="233">
        <v>-41.290460872927362</v>
      </c>
      <c r="Y90" s="233">
        <v>21.853754430052362</v>
      </c>
      <c r="Z90" s="237">
        <v>59993.799792412399</v>
      </c>
      <c r="AA90" s="238">
        <v>11.9884888519924</v>
      </c>
      <c r="AB90" s="238">
        <v>11.351523029987023</v>
      </c>
      <c r="AC90" s="238">
        <v>9.3993046273311425</v>
      </c>
      <c r="AD90" s="238">
        <v>10.586443969170389</v>
      </c>
    </row>
    <row r="91" spans="1:30" x14ac:dyDescent="0.25">
      <c r="A91" s="26">
        <v>6</v>
      </c>
      <c r="B91" s="14" t="s">
        <v>73</v>
      </c>
      <c r="C91" s="29">
        <v>609</v>
      </c>
      <c r="D91" s="10" t="s">
        <v>82</v>
      </c>
      <c r="E91" s="32">
        <v>12295</v>
      </c>
      <c r="F91" s="42">
        <f t="shared" si="10"/>
        <v>0.5191706781521831</v>
      </c>
      <c r="G91" s="32">
        <v>11387</v>
      </c>
      <c r="H91" s="42">
        <f t="shared" si="11"/>
        <v>0.4808293218478169</v>
      </c>
      <c r="I91" s="32">
        <f t="shared" si="12"/>
        <v>23682</v>
      </c>
      <c r="J91" s="55">
        <v>8471.9699999999993</v>
      </c>
      <c r="K91" s="55">
        <v>7866.18</v>
      </c>
      <c r="L91" s="55">
        <v>7556</v>
      </c>
      <c r="M91" s="231">
        <v>8848.7999999999993</v>
      </c>
      <c r="N91" s="232">
        <v>-56.091666666666669</v>
      </c>
      <c r="O91" s="232">
        <v>-0.66208528437502345</v>
      </c>
      <c r="P91" s="232">
        <v>270</v>
      </c>
      <c r="Q91" s="233">
        <v>4.53</v>
      </c>
      <c r="R91" s="232">
        <v>146</v>
      </c>
      <c r="S91" s="232">
        <v>1.74</v>
      </c>
      <c r="T91" s="234">
        <v>22703.915480593823</v>
      </c>
      <c r="U91" s="234">
        <v>22948.443658350254</v>
      </c>
      <c r="V91" s="235">
        <v>3.0047532398880126</v>
      </c>
      <c r="W91" s="236">
        <v>2.5933961281021443</v>
      </c>
      <c r="X91" s="233">
        <v>118.92221860620586</v>
      </c>
      <c r="Y91" s="233">
        <v>63.620872148719748</v>
      </c>
      <c r="Z91" s="237">
        <v>63968.906475564203</v>
      </c>
      <c r="AA91" s="238">
        <v>13.243887486549809</v>
      </c>
      <c r="AB91" s="238">
        <v>12.296880521171392</v>
      </c>
      <c r="AC91" s="238">
        <v>11.811988693110385</v>
      </c>
      <c r="AD91" s="238">
        <v>13.832970559501742</v>
      </c>
    </row>
    <row r="92" spans="1:30" x14ac:dyDescent="0.25">
      <c r="A92" s="27">
        <v>6</v>
      </c>
      <c r="B92" s="11" t="s">
        <v>73</v>
      </c>
      <c r="C92" s="28">
        <v>610</v>
      </c>
      <c r="D92" s="13" t="s">
        <v>83</v>
      </c>
      <c r="E92" s="32">
        <v>10363</v>
      </c>
      <c r="F92" s="42">
        <f t="shared" si="10"/>
        <v>0.46724378916993553</v>
      </c>
      <c r="G92" s="32">
        <v>11816</v>
      </c>
      <c r="H92" s="42">
        <f t="shared" si="11"/>
        <v>0.53275621083006452</v>
      </c>
      <c r="I92" s="32">
        <f t="shared" si="12"/>
        <v>22179</v>
      </c>
      <c r="J92" s="55">
        <v>5427.45</v>
      </c>
      <c r="K92" s="55">
        <v>5411.61</v>
      </c>
      <c r="L92" s="55">
        <v>3077</v>
      </c>
      <c r="M92" s="231">
        <v>2392.56</v>
      </c>
      <c r="N92" s="232">
        <v>-1.9197451175107592</v>
      </c>
      <c r="O92" s="232">
        <v>-3.5371032759597215E-2</v>
      </c>
      <c r="P92" s="232">
        <v>-160</v>
      </c>
      <c r="Q92" s="233">
        <v>-4.0199999999999996</v>
      </c>
      <c r="R92" s="232">
        <v>-209</v>
      </c>
      <c r="S92" s="232">
        <v>-6.52</v>
      </c>
      <c r="T92" s="234">
        <v>19833.384408435089</v>
      </c>
      <c r="U92" s="234">
        <v>20547.397239329031</v>
      </c>
      <c r="V92" s="235">
        <v>6.4456887905216407</v>
      </c>
      <c r="W92" s="236">
        <v>8.5880384355372623</v>
      </c>
      <c r="X92" s="233">
        <v>-80.672061159643732</v>
      </c>
      <c r="Y92" s="233">
        <v>-101.71604586490432</v>
      </c>
      <c r="Z92" s="237">
        <v>16461.421497646101</v>
      </c>
      <c r="AA92" s="238">
        <v>32.970724920542843</v>
      </c>
      <c r="AB92" s="238">
        <v>32.874499937771667</v>
      </c>
      <c r="AC92" s="238">
        <v>18.692188888061672</v>
      </c>
      <c r="AD92" s="238">
        <v>14.534346261300241</v>
      </c>
    </row>
    <row r="93" spans="1:30" x14ac:dyDescent="0.25">
      <c r="A93" s="26">
        <v>6</v>
      </c>
      <c r="B93" s="14" t="s">
        <v>73</v>
      </c>
      <c r="C93" s="29">
        <v>611</v>
      </c>
      <c r="D93" s="10" t="s">
        <v>84</v>
      </c>
      <c r="E93" s="32">
        <v>7387</v>
      </c>
      <c r="F93" s="42">
        <f t="shared" si="10"/>
        <v>0.46267067518476762</v>
      </c>
      <c r="G93" s="32">
        <v>8579</v>
      </c>
      <c r="H93" s="42">
        <f t="shared" si="11"/>
        <v>0.53732932481523232</v>
      </c>
      <c r="I93" s="32">
        <f t="shared" si="12"/>
        <v>15966</v>
      </c>
      <c r="J93" s="55">
        <v>965.79</v>
      </c>
      <c r="K93" s="55">
        <v>936.27</v>
      </c>
      <c r="L93" s="55">
        <v>780</v>
      </c>
      <c r="M93" s="231">
        <v>766.35</v>
      </c>
      <c r="N93" s="232">
        <v>-2.7333333333333329</v>
      </c>
      <c r="O93" s="232">
        <v>-0.28301528627686484</v>
      </c>
      <c r="P93" s="232">
        <v>28</v>
      </c>
      <c r="Q93" s="233">
        <v>4.51</v>
      </c>
      <c r="R93" s="232">
        <v>-23</v>
      </c>
      <c r="S93" s="232">
        <v>-2.76</v>
      </c>
      <c r="T93" s="234">
        <v>14249.728772263605</v>
      </c>
      <c r="U93" s="234">
        <v>14774.285628746149</v>
      </c>
      <c r="V93" s="235">
        <v>18.268883041363594</v>
      </c>
      <c r="W93" s="236">
        <v>19.278770312189142</v>
      </c>
      <c r="X93" s="233">
        <v>19.649496806213339</v>
      </c>
      <c r="Y93" s="233">
        <v>-15.567588564315541</v>
      </c>
      <c r="Z93" s="237">
        <v>10947.0997491903</v>
      </c>
      <c r="AA93" s="238">
        <v>8.8223367113415989</v>
      </c>
      <c r="AB93" s="238">
        <v>8.5526762471425464</v>
      </c>
      <c r="AC93" s="238">
        <v>7.125174867048166</v>
      </c>
      <c r="AD93" s="238">
        <v>7.0004843068748226</v>
      </c>
    </row>
    <row r="94" spans="1:30" x14ac:dyDescent="0.25">
      <c r="A94" s="27">
        <v>6</v>
      </c>
      <c r="B94" s="11" t="s">
        <v>73</v>
      </c>
      <c r="C94" s="28">
        <v>612</v>
      </c>
      <c r="D94" s="13" t="s">
        <v>85</v>
      </c>
      <c r="E94" s="32">
        <v>7235</v>
      </c>
      <c r="F94" s="42">
        <f t="shared" si="10"/>
        <v>0.49284741144414168</v>
      </c>
      <c r="G94" s="32">
        <v>7445</v>
      </c>
      <c r="H94" s="42">
        <f t="shared" si="11"/>
        <v>0.50715258855585832</v>
      </c>
      <c r="I94" s="32">
        <f t="shared" si="12"/>
        <v>14680</v>
      </c>
      <c r="J94" s="55">
        <v>1961.37</v>
      </c>
      <c r="K94" s="55">
        <v>1980.27</v>
      </c>
      <c r="L94" s="55">
        <v>630</v>
      </c>
      <c r="M94" s="231">
        <v>513.99</v>
      </c>
      <c r="N94" s="232">
        <v>1.75</v>
      </c>
      <c r="O94" s="232">
        <v>8.922334898565798E-2</v>
      </c>
      <c r="P94" s="232">
        <v>19</v>
      </c>
      <c r="Q94" s="233">
        <v>3.66</v>
      </c>
      <c r="R94" s="232">
        <v>-63</v>
      </c>
      <c r="S94" s="232">
        <v>-8.74</v>
      </c>
      <c r="T94" s="234">
        <v>12067.307185180902</v>
      </c>
      <c r="U94" s="234">
        <v>12930.249978319191</v>
      </c>
      <c r="V94" s="235">
        <v>19.154455849493495</v>
      </c>
      <c r="W94" s="236">
        <v>25.156617790850387</v>
      </c>
      <c r="X94" s="233">
        <v>15.745020582000846</v>
      </c>
      <c r="Y94" s="233">
        <v>-48.722955941018398</v>
      </c>
      <c r="Z94" s="237">
        <v>5842.3681492723699</v>
      </c>
      <c r="AA94" s="238">
        <v>33.571489332528216</v>
      </c>
      <c r="AB94" s="238">
        <v>33.894988289066141</v>
      </c>
      <c r="AC94" s="238">
        <v>10.783298551264055</v>
      </c>
      <c r="AD94" s="238">
        <v>8.7976311466098593</v>
      </c>
    </row>
    <row r="95" spans="1:30" x14ac:dyDescent="0.25">
      <c r="A95" s="27">
        <v>6</v>
      </c>
      <c r="B95" s="11" t="s">
        <v>73</v>
      </c>
      <c r="C95" s="28">
        <v>613</v>
      </c>
      <c r="D95" s="13" t="s">
        <v>86</v>
      </c>
      <c r="E95" s="32">
        <v>13781</v>
      </c>
      <c r="F95" s="42">
        <f t="shared" si="10"/>
        <v>0.51129744369828967</v>
      </c>
      <c r="G95" s="32">
        <v>13172</v>
      </c>
      <c r="H95" s="42">
        <f t="shared" si="11"/>
        <v>0.48870255630171039</v>
      </c>
      <c r="I95" s="32">
        <f t="shared" si="12"/>
        <v>26953</v>
      </c>
      <c r="J95" s="55">
        <v>11968.83</v>
      </c>
      <c r="K95" s="55">
        <v>11912.31</v>
      </c>
      <c r="L95" s="55">
        <v>7585</v>
      </c>
      <c r="M95" s="231">
        <v>8278.4699999999993</v>
      </c>
      <c r="N95" s="232">
        <v>-5.2333333333333316</v>
      </c>
      <c r="O95" s="232">
        <v>-4.3724685982951816E-2</v>
      </c>
      <c r="P95" s="232">
        <v>-107</v>
      </c>
      <c r="Q95" s="233">
        <v>-1.3</v>
      </c>
      <c r="R95" s="232">
        <v>-91</v>
      </c>
      <c r="S95" s="232">
        <v>-1.06</v>
      </c>
      <c r="T95" s="234">
        <v>21842.104203521474</v>
      </c>
      <c r="U95" s="234">
        <v>23537.455045607021</v>
      </c>
      <c r="V95" s="235">
        <v>2.8796445884669049</v>
      </c>
      <c r="W95" s="236">
        <v>2.8432131837896404</v>
      </c>
      <c r="X95" s="233">
        <v>-48.987954183804788</v>
      </c>
      <c r="Y95" s="233">
        <v>-38.661783877515695</v>
      </c>
      <c r="Z95" s="237">
        <v>25032.406494451701</v>
      </c>
      <c r="AA95" s="238">
        <v>47.813341488573329</v>
      </c>
      <c r="AB95" s="238">
        <v>47.587554167595911</v>
      </c>
      <c r="AC95" s="238">
        <v>30.30072239231643</v>
      </c>
      <c r="AD95" s="238">
        <v>33.071011378130493</v>
      </c>
    </row>
    <row r="96" spans="1:30" x14ac:dyDescent="0.25">
      <c r="A96" s="27">
        <v>6</v>
      </c>
      <c r="B96" s="11" t="s">
        <v>73</v>
      </c>
      <c r="C96" s="28">
        <v>614</v>
      </c>
      <c r="D96" s="13" t="s">
        <v>87</v>
      </c>
      <c r="E96" s="32">
        <v>15496</v>
      </c>
      <c r="F96" s="42">
        <f t="shared" si="10"/>
        <v>0.45532277495372137</v>
      </c>
      <c r="G96" s="32">
        <v>18537</v>
      </c>
      <c r="H96" s="42">
        <f t="shared" si="11"/>
        <v>0.54467722504627858</v>
      </c>
      <c r="I96" s="32">
        <f t="shared" si="12"/>
        <v>34033</v>
      </c>
      <c r="J96" s="55">
        <v>4166.82</v>
      </c>
      <c r="K96" s="55">
        <v>4169.97</v>
      </c>
      <c r="L96" s="55">
        <v>2516</v>
      </c>
      <c r="M96" s="231">
        <v>1494.54</v>
      </c>
      <c r="N96" s="232">
        <v>0.29166666666666452</v>
      </c>
      <c r="O96" s="232">
        <v>6.9997424094792801E-3</v>
      </c>
      <c r="P96" s="232">
        <v>70</v>
      </c>
      <c r="Q96" s="233">
        <v>3.35</v>
      </c>
      <c r="R96" s="232">
        <v>-256</v>
      </c>
      <c r="S96" s="232">
        <v>-10.91</v>
      </c>
      <c r="T96" s="234">
        <v>29656.545775923059</v>
      </c>
      <c r="U96" s="234">
        <v>31043.600160631293</v>
      </c>
      <c r="V96" s="235">
        <v>11.787180356090246</v>
      </c>
      <c r="W96" s="236">
        <v>20.771341122105326</v>
      </c>
      <c r="X96" s="233">
        <v>23.603558057267122</v>
      </c>
      <c r="Y96" s="233">
        <v>-82.464662176860756</v>
      </c>
      <c r="Z96" s="237">
        <v>13192.08745594</v>
      </c>
      <c r="AA96" s="238">
        <v>31.585751791872834</v>
      </c>
      <c r="AB96" s="238">
        <v>31.609629741518948</v>
      </c>
      <c r="AC96" s="238">
        <v>19.072038510987287</v>
      </c>
      <c r="AD96" s="238">
        <v>11.329063766379548</v>
      </c>
    </row>
    <row r="97" spans="1:30" x14ac:dyDescent="0.25">
      <c r="A97" s="25"/>
      <c r="B97" s="304" t="s">
        <v>88</v>
      </c>
      <c r="C97" s="305"/>
      <c r="D97" s="306"/>
      <c r="E97" s="33">
        <f>SUM(E98:E116)</f>
        <v>249626</v>
      </c>
      <c r="F97" s="41">
        <f t="shared" si="10"/>
        <v>0.49381607267202632</v>
      </c>
      <c r="G97" s="33">
        <f>SUM(G98:G116)</f>
        <v>255878</v>
      </c>
      <c r="H97" s="41">
        <f t="shared" si="11"/>
        <v>0.50618392732797368</v>
      </c>
      <c r="I97" s="33">
        <f>G97+E97</f>
        <v>505504</v>
      </c>
      <c r="J97" s="54">
        <v>44777.43</v>
      </c>
      <c r="K97" s="54">
        <v>44764.65</v>
      </c>
      <c r="L97" s="54">
        <v>39767</v>
      </c>
      <c r="M97" s="223">
        <v>40537.62000000001</v>
      </c>
      <c r="N97" s="224">
        <v>-1.1833333333333407</v>
      </c>
      <c r="O97" s="224">
        <v>-2.642700425936327E-3</v>
      </c>
      <c r="P97" s="224">
        <v>616</v>
      </c>
      <c r="Q97" s="225">
        <v>1.0221052631578946</v>
      </c>
      <c r="R97" s="224">
        <v>-106</v>
      </c>
      <c r="S97" s="224">
        <v>-0.67052631578947341</v>
      </c>
      <c r="T97" s="226">
        <v>373934.92842607084</v>
      </c>
      <c r="U97" s="226">
        <v>424068.02207279758</v>
      </c>
      <c r="V97" s="227">
        <v>9.4031465392428615</v>
      </c>
      <c r="W97" s="228">
        <v>10.461098161973926</v>
      </c>
      <c r="X97" s="225">
        <v>16.473454421409762</v>
      </c>
      <c r="Y97" s="225">
        <v>-2.499598990791235</v>
      </c>
      <c r="Z97" s="240">
        <v>103955.98657923091</v>
      </c>
      <c r="AA97" s="230">
        <v>43.073450095028932</v>
      </c>
      <c r="AB97" s="230">
        <v>43.061156430738365</v>
      </c>
      <c r="AC97" s="230">
        <v>38.253689189598767</v>
      </c>
      <c r="AD97" s="230">
        <v>38.994983679082232</v>
      </c>
    </row>
    <row r="98" spans="1:30" x14ac:dyDescent="0.25">
      <c r="A98" s="27">
        <v>7</v>
      </c>
      <c r="B98" s="12" t="s">
        <v>88</v>
      </c>
      <c r="C98" s="28">
        <v>701</v>
      </c>
      <c r="D98" s="13" t="s">
        <v>88</v>
      </c>
      <c r="E98" s="32">
        <v>69441</v>
      </c>
      <c r="F98" s="42">
        <f t="shared" si="10"/>
        <v>0.48458816879392042</v>
      </c>
      <c r="G98" s="32">
        <v>73858</v>
      </c>
      <c r="H98" s="42">
        <f t="shared" si="11"/>
        <v>0.51541183120607958</v>
      </c>
      <c r="I98" s="32">
        <f t="shared" ref="I98:I116" si="13">G98+E98</f>
        <v>143299</v>
      </c>
      <c r="J98" s="55">
        <v>5839.02</v>
      </c>
      <c r="K98" s="55">
        <v>5596.83</v>
      </c>
      <c r="L98" s="55">
        <v>4862</v>
      </c>
      <c r="M98" s="231">
        <v>4595.67</v>
      </c>
      <c r="N98" s="232">
        <v>-22.425000000000001</v>
      </c>
      <c r="O98" s="232">
        <v>-0.38405417347431592</v>
      </c>
      <c r="P98" s="232">
        <v>87</v>
      </c>
      <c r="Q98" s="233">
        <v>2</v>
      </c>
      <c r="R98" s="232">
        <v>5</v>
      </c>
      <c r="S98" s="232">
        <v>0.12</v>
      </c>
      <c r="T98" s="234">
        <v>87865.227690331696</v>
      </c>
      <c r="U98" s="234">
        <v>107646.03633449091</v>
      </c>
      <c r="V98" s="235">
        <v>18.071827990607094</v>
      </c>
      <c r="W98" s="236">
        <v>23.423360757950618</v>
      </c>
      <c r="X98" s="233">
        <v>9.9015278611260111</v>
      </c>
      <c r="Y98" s="233">
        <v>0.46448528624531882</v>
      </c>
      <c r="Z98" s="237">
        <v>15130.0114033803</v>
      </c>
      <c r="AA98" s="238">
        <v>38.592304026257807</v>
      </c>
      <c r="AB98" s="238">
        <v>36.991578200328213</v>
      </c>
      <c r="AC98" s="238">
        <v>32.134807240883816</v>
      </c>
      <c r="AD98" s="238">
        <v>30.374530973408586</v>
      </c>
    </row>
    <row r="99" spans="1:30" x14ac:dyDescent="0.25">
      <c r="A99" s="27">
        <v>7</v>
      </c>
      <c r="B99" s="12" t="s">
        <v>88</v>
      </c>
      <c r="C99" s="28">
        <v>702</v>
      </c>
      <c r="D99" s="13" t="s">
        <v>89</v>
      </c>
      <c r="E99" s="32">
        <v>2691</v>
      </c>
      <c r="F99" s="42">
        <f t="shared" si="10"/>
        <v>0.48036415565869334</v>
      </c>
      <c r="G99" s="32">
        <v>2911</v>
      </c>
      <c r="H99" s="42">
        <f t="shared" si="11"/>
        <v>0.51963584434130672</v>
      </c>
      <c r="I99" s="32">
        <f t="shared" si="13"/>
        <v>5602</v>
      </c>
      <c r="J99" s="55">
        <v>654.57000000000005</v>
      </c>
      <c r="K99" s="55">
        <v>658.8</v>
      </c>
      <c r="L99" s="55">
        <v>734</v>
      </c>
      <c r="M99" s="231">
        <v>714.6</v>
      </c>
      <c r="N99" s="232">
        <v>0.39166666666666633</v>
      </c>
      <c r="O99" s="232">
        <v>5.9835719123495779E-2</v>
      </c>
      <c r="P99" s="232">
        <v>33</v>
      </c>
      <c r="Q99" s="233">
        <v>6.05</v>
      </c>
      <c r="R99" s="232">
        <v>-2</v>
      </c>
      <c r="S99" s="232">
        <v>-0.33</v>
      </c>
      <c r="T99" s="234">
        <v>3385.8466476563681</v>
      </c>
      <c r="U99" s="234">
        <v>4172.0789230007813</v>
      </c>
      <c r="V99" s="235">
        <v>4.6128700921748882</v>
      </c>
      <c r="W99" s="236">
        <v>5.8383416218874631</v>
      </c>
      <c r="X99" s="233">
        <v>97.464544127661839</v>
      </c>
      <c r="Y99" s="233">
        <v>-4.793773168992435</v>
      </c>
      <c r="Z99" s="237">
        <v>1578.4821445719101</v>
      </c>
      <c r="AA99" s="238">
        <v>41.468318298749061</v>
      </c>
      <c r="AB99" s="238">
        <v>41.736297256543807</v>
      </c>
      <c r="AC99" s="238">
        <v>46.500367617339336</v>
      </c>
      <c r="AD99" s="238">
        <v>45.271338827453263</v>
      </c>
    </row>
    <row r="100" spans="1:30" x14ac:dyDescent="0.25">
      <c r="A100" s="27">
        <v>7</v>
      </c>
      <c r="B100" s="12" t="s">
        <v>88</v>
      </c>
      <c r="C100" s="28">
        <v>703</v>
      </c>
      <c r="D100" s="13" t="s">
        <v>90</v>
      </c>
      <c r="E100" s="32">
        <v>1480</v>
      </c>
      <c r="F100" s="42">
        <f t="shared" si="10"/>
        <v>0.52612868823320302</v>
      </c>
      <c r="G100" s="32">
        <v>1333</v>
      </c>
      <c r="H100" s="42">
        <f t="shared" si="11"/>
        <v>0.47387131176679703</v>
      </c>
      <c r="I100" s="32">
        <f t="shared" si="13"/>
        <v>2813</v>
      </c>
      <c r="J100" s="55">
        <v>1176.3</v>
      </c>
      <c r="K100" s="55">
        <v>1169.73</v>
      </c>
      <c r="L100" s="55">
        <v>1170</v>
      </c>
      <c r="M100" s="231">
        <v>1244.6099999999999</v>
      </c>
      <c r="N100" s="232">
        <v>-0.60833333333333328</v>
      </c>
      <c r="O100" s="232">
        <v>-5.1715832128992036E-2</v>
      </c>
      <c r="P100" s="232">
        <v>-5</v>
      </c>
      <c r="Q100" s="233">
        <v>-0.45</v>
      </c>
      <c r="R100" s="232">
        <v>22</v>
      </c>
      <c r="S100" s="232">
        <v>1.84</v>
      </c>
      <c r="T100" s="234">
        <v>2245.8683460511788</v>
      </c>
      <c r="U100" s="234">
        <v>2476.0468392497446</v>
      </c>
      <c r="V100" s="235">
        <v>1.9195455949155376</v>
      </c>
      <c r="W100" s="236">
        <v>1.989415832469404</v>
      </c>
      <c r="X100" s="233">
        <v>-22.263103751345451</v>
      </c>
      <c r="Y100" s="233">
        <v>88.851307864055258</v>
      </c>
      <c r="Z100" s="237">
        <v>2075.1545845303699</v>
      </c>
      <c r="AA100" s="238">
        <v>56.684933680071339</v>
      </c>
      <c r="AB100" s="238">
        <v>56.36833076051164</v>
      </c>
      <c r="AC100" s="238">
        <v>56.381341839397656</v>
      </c>
      <c r="AD100" s="238">
        <v>59.976736638233085</v>
      </c>
    </row>
    <row r="101" spans="1:30" x14ac:dyDescent="0.25">
      <c r="A101" s="27">
        <v>7</v>
      </c>
      <c r="B101" s="12" t="s">
        <v>88</v>
      </c>
      <c r="C101" s="28">
        <v>704</v>
      </c>
      <c r="D101" s="13" t="s">
        <v>91</v>
      </c>
      <c r="E101" s="32">
        <v>13546</v>
      </c>
      <c r="F101" s="42">
        <f t="shared" si="10"/>
        <v>0.51240732334695116</v>
      </c>
      <c r="G101" s="32">
        <v>12890</v>
      </c>
      <c r="H101" s="42">
        <f t="shared" si="11"/>
        <v>0.4875926766530489</v>
      </c>
      <c r="I101" s="32">
        <f t="shared" si="13"/>
        <v>26436</v>
      </c>
      <c r="J101" s="55">
        <v>1880.64</v>
      </c>
      <c r="K101" s="55">
        <v>1910.43</v>
      </c>
      <c r="L101" s="55">
        <v>2429</v>
      </c>
      <c r="M101" s="231">
        <v>2367.27</v>
      </c>
      <c r="N101" s="232">
        <v>2.7583333333333337</v>
      </c>
      <c r="O101" s="232">
        <v>0.14666992796778403</v>
      </c>
      <c r="P101" s="232">
        <v>110</v>
      </c>
      <c r="Q101" s="233">
        <v>6.17</v>
      </c>
      <c r="R101" s="232">
        <v>-12</v>
      </c>
      <c r="S101" s="232">
        <v>-0.49</v>
      </c>
      <c r="T101" s="234">
        <v>21096.419149822988</v>
      </c>
      <c r="U101" s="234">
        <v>23260.440016538392</v>
      </c>
      <c r="V101" s="235">
        <v>8.6852281390790402</v>
      </c>
      <c r="W101" s="236">
        <v>9.8258500367674131</v>
      </c>
      <c r="X101" s="233">
        <v>52.141550288131704</v>
      </c>
      <c r="Y101" s="233">
        <v>-5.1589737732682126</v>
      </c>
      <c r="Z101" s="237">
        <v>5105.1111817679403</v>
      </c>
      <c r="AA101" s="238">
        <v>36.838374974405937</v>
      </c>
      <c r="AB101" s="238">
        <v>37.421907809232138</v>
      </c>
      <c r="AC101" s="238">
        <v>47.579766894691176</v>
      </c>
      <c r="AD101" s="238">
        <v>46.370586569285955</v>
      </c>
    </row>
    <row r="102" spans="1:30" x14ac:dyDescent="0.25">
      <c r="A102" s="27">
        <v>7</v>
      </c>
      <c r="B102" s="12" t="s">
        <v>88</v>
      </c>
      <c r="C102" s="28">
        <v>705</v>
      </c>
      <c r="D102" s="13" t="s">
        <v>92</v>
      </c>
      <c r="E102" s="32">
        <v>34645</v>
      </c>
      <c r="F102" s="42">
        <f t="shared" si="10"/>
        <v>0.48962661465841317</v>
      </c>
      <c r="G102" s="32">
        <v>36113</v>
      </c>
      <c r="H102" s="42">
        <f t="shared" si="11"/>
        <v>0.51037338534158683</v>
      </c>
      <c r="I102" s="32">
        <f t="shared" si="13"/>
        <v>70758</v>
      </c>
      <c r="J102" s="55">
        <v>5834.7</v>
      </c>
      <c r="K102" s="55">
        <v>5883.48</v>
      </c>
      <c r="L102" s="55">
        <v>6485</v>
      </c>
      <c r="M102" s="231">
        <v>6133.05</v>
      </c>
      <c r="N102" s="232">
        <v>4.5166666666666639</v>
      </c>
      <c r="O102" s="232">
        <v>7.7410435269451114E-2</v>
      </c>
      <c r="P102" s="232">
        <v>189</v>
      </c>
      <c r="Q102" s="233">
        <v>3.53</v>
      </c>
      <c r="R102" s="232">
        <v>-171</v>
      </c>
      <c r="S102" s="232">
        <v>-2.5499999999999998</v>
      </c>
      <c r="T102" s="234">
        <v>59124.977793556231</v>
      </c>
      <c r="U102" s="234">
        <v>64000.21068866898</v>
      </c>
      <c r="V102" s="235">
        <v>9.1171900992376607</v>
      </c>
      <c r="W102" s="236">
        <v>10.435299025553189</v>
      </c>
      <c r="X102" s="233">
        <v>31.966185367531466</v>
      </c>
      <c r="Y102" s="233">
        <v>-26.718662041885274</v>
      </c>
      <c r="Z102" s="237">
        <v>18619.094580749301</v>
      </c>
      <c r="AA102" s="238">
        <v>31.337184387218414</v>
      </c>
      <c r="AB102" s="238">
        <v>31.599173496240045</v>
      </c>
      <c r="AC102" s="238">
        <v>34.829835424462516</v>
      </c>
      <c r="AD102" s="238">
        <v>32.939571649961422</v>
      </c>
    </row>
    <row r="103" spans="1:30" x14ac:dyDescent="0.25">
      <c r="A103" s="27">
        <v>7</v>
      </c>
      <c r="B103" s="12" t="s">
        <v>88</v>
      </c>
      <c r="C103" s="28">
        <v>706</v>
      </c>
      <c r="D103" s="13" t="s">
        <v>93</v>
      </c>
      <c r="E103" s="32">
        <v>26669</v>
      </c>
      <c r="F103" s="42">
        <f t="shared" si="10"/>
        <v>0.50547763457164518</v>
      </c>
      <c r="G103" s="32">
        <v>26091</v>
      </c>
      <c r="H103" s="42">
        <f t="shared" si="11"/>
        <v>0.49452236542835482</v>
      </c>
      <c r="I103" s="32">
        <f t="shared" si="13"/>
        <v>52760</v>
      </c>
      <c r="J103" s="55">
        <v>7765.2</v>
      </c>
      <c r="K103" s="55">
        <v>7750.35</v>
      </c>
      <c r="L103" s="55">
        <v>6366</v>
      </c>
      <c r="M103" s="231">
        <v>6068.61</v>
      </c>
      <c r="N103" s="232">
        <v>-1.375</v>
      </c>
      <c r="O103" s="232">
        <v>-1.7707206511100811E-2</v>
      </c>
      <c r="P103" s="232">
        <v>12</v>
      </c>
      <c r="Q103" s="233">
        <v>0.19</v>
      </c>
      <c r="R103" s="232">
        <v>-73</v>
      </c>
      <c r="S103" s="232">
        <v>-1.1599999999999999</v>
      </c>
      <c r="T103" s="234">
        <v>45803.247833869136</v>
      </c>
      <c r="U103" s="234">
        <v>48827.923675301805</v>
      </c>
      <c r="V103" s="235">
        <v>7.194980809593015</v>
      </c>
      <c r="W103" s="236">
        <v>8.0459814809819399</v>
      </c>
      <c r="X103" s="233">
        <v>2.6199015501094269</v>
      </c>
      <c r="Y103" s="233">
        <v>-14.950461642694208</v>
      </c>
      <c r="Z103" s="237">
        <v>18973.5085991138</v>
      </c>
      <c r="AA103" s="238">
        <v>40.926536910325012</v>
      </c>
      <c r="AB103" s="238">
        <v>40.848269889112643</v>
      </c>
      <c r="AC103" s="238">
        <v>33.552044244981332</v>
      </c>
      <c r="AD103" s="238">
        <v>31.984648323207061</v>
      </c>
    </row>
    <row r="104" spans="1:30" x14ac:dyDescent="0.25">
      <c r="A104" s="27">
        <v>7</v>
      </c>
      <c r="B104" s="12" t="s">
        <v>88</v>
      </c>
      <c r="C104" s="28">
        <v>707</v>
      </c>
      <c r="D104" s="13" t="s">
        <v>94</v>
      </c>
      <c r="E104" s="32">
        <v>5618</v>
      </c>
      <c r="F104" s="42">
        <f t="shared" si="10"/>
        <v>0.51418634449935929</v>
      </c>
      <c r="G104" s="32">
        <v>5308</v>
      </c>
      <c r="H104" s="42">
        <f t="shared" si="11"/>
        <v>0.48581365550064065</v>
      </c>
      <c r="I104" s="32">
        <f t="shared" si="13"/>
        <v>10926</v>
      </c>
      <c r="J104" s="55">
        <v>491.85</v>
      </c>
      <c r="K104" s="55">
        <v>502.65</v>
      </c>
      <c r="L104" s="55">
        <v>510</v>
      </c>
      <c r="M104" s="231">
        <v>556.47</v>
      </c>
      <c r="N104" s="232">
        <v>1</v>
      </c>
      <c r="O104" s="232">
        <v>0.20331401850157568</v>
      </c>
      <c r="P104" s="232">
        <v>1</v>
      </c>
      <c r="Q104" s="233">
        <v>0.21</v>
      </c>
      <c r="R104" s="232">
        <v>14</v>
      </c>
      <c r="S104" s="232">
        <v>2.74</v>
      </c>
      <c r="T104" s="234">
        <v>8313.1137595617056</v>
      </c>
      <c r="U104" s="234">
        <v>9342.1767254729857</v>
      </c>
      <c r="V104" s="235">
        <v>16.300223057964129</v>
      </c>
      <c r="W104" s="236">
        <v>16.788284589417191</v>
      </c>
      <c r="X104" s="233">
        <v>1.2029187004085016</v>
      </c>
      <c r="Y104" s="233">
        <v>14.985800859265154</v>
      </c>
      <c r="Z104" s="237">
        <v>1435.3555351295099</v>
      </c>
      <c r="AA104" s="238">
        <v>34.266771399994717</v>
      </c>
      <c r="AB104" s="238">
        <v>35.019198219390759</v>
      </c>
      <c r="AC104" s="238">
        <v>35.531266471479725</v>
      </c>
      <c r="AD104" s="238">
        <v>38.768791869381033</v>
      </c>
    </row>
    <row r="105" spans="1:30" x14ac:dyDescent="0.25">
      <c r="A105" s="27">
        <v>7</v>
      </c>
      <c r="B105" s="12" t="s">
        <v>88</v>
      </c>
      <c r="C105" s="28">
        <v>708</v>
      </c>
      <c r="D105" s="13" t="s">
        <v>95</v>
      </c>
      <c r="E105" s="32">
        <v>3599</v>
      </c>
      <c r="F105" s="42">
        <f t="shared" si="10"/>
        <v>0.47492742148324096</v>
      </c>
      <c r="G105" s="32">
        <v>3979</v>
      </c>
      <c r="H105" s="42">
        <f t="shared" si="11"/>
        <v>0.52507257851675904</v>
      </c>
      <c r="I105" s="32">
        <f t="shared" si="13"/>
        <v>7578</v>
      </c>
      <c r="J105" s="55">
        <v>933.12</v>
      </c>
      <c r="K105" s="55">
        <v>778.68</v>
      </c>
      <c r="L105" s="55">
        <v>718</v>
      </c>
      <c r="M105" s="231">
        <v>621</v>
      </c>
      <c r="N105" s="232">
        <v>-14.3</v>
      </c>
      <c r="O105" s="232">
        <v>-1.5324931412894376</v>
      </c>
      <c r="P105" s="232">
        <v>35</v>
      </c>
      <c r="Q105" s="233">
        <v>-12.22</v>
      </c>
      <c r="R105" s="232">
        <v>-18</v>
      </c>
      <c r="S105" s="232">
        <v>-2.64</v>
      </c>
      <c r="T105" s="234">
        <v>5420.6940119074106</v>
      </c>
      <c r="U105" s="234">
        <v>6244.1181196588868</v>
      </c>
      <c r="V105" s="235">
        <v>7.5497131085061433</v>
      </c>
      <c r="W105" s="236">
        <v>10.054940611366968</v>
      </c>
      <c r="X105" s="233">
        <v>64.567378131134078</v>
      </c>
      <c r="Y105" s="233">
        <v>-28.827129235958996</v>
      </c>
      <c r="Z105" s="237">
        <v>1496.77951359337</v>
      </c>
      <c r="AA105" s="238">
        <v>62.341847381370606</v>
      </c>
      <c r="AB105" s="238">
        <v>52.023694400426159</v>
      </c>
      <c r="AC105" s="238">
        <v>47.96965708571684</v>
      </c>
      <c r="AD105" s="238">
        <v>41.489076671629746</v>
      </c>
    </row>
    <row r="106" spans="1:30" x14ac:dyDescent="0.25">
      <c r="A106" s="27">
        <v>7</v>
      </c>
      <c r="B106" s="12" t="s">
        <v>88</v>
      </c>
      <c r="C106" s="28">
        <v>709</v>
      </c>
      <c r="D106" s="13" t="s">
        <v>96</v>
      </c>
      <c r="E106" s="32">
        <v>7022</v>
      </c>
      <c r="F106" s="42">
        <f t="shared" si="10"/>
        <v>0.48967921896792188</v>
      </c>
      <c r="G106" s="32">
        <v>7318</v>
      </c>
      <c r="H106" s="42">
        <f t="shared" si="11"/>
        <v>0.51032078103207812</v>
      </c>
      <c r="I106" s="32">
        <f t="shared" si="13"/>
        <v>14340</v>
      </c>
      <c r="J106" s="55">
        <v>2402.8200000000002</v>
      </c>
      <c r="K106" s="55">
        <v>2175.0300000000002</v>
      </c>
      <c r="L106" s="55">
        <v>2147</v>
      </c>
      <c r="M106" s="231">
        <v>1825.38</v>
      </c>
      <c r="N106" s="232">
        <v>-21.091666666666665</v>
      </c>
      <c r="O106" s="232">
        <v>-0.87778804349333961</v>
      </c>
      <c r="P106" s="232">
        <v>91</v>
      </c>
      <c r="Q106" s="233">
        <v>5.92</v>
      </c>
      <c r="R106" s="232">
        <v>-84</v>
      </c>
      <c r="S106" s="232">
        <v>-3.98</v>
      </c>
      <c r="T106" s="234">
        <v>11181.633058895646</v>
      </c>
      <c r="U106" s="234">
        <v>12443.235388039004</v>
      </c>
      <c r="V106" s="235">
        <v>5.2080265761041664</v>
      </c>
      <c r="W106" s="236">
        <v>6.8167917847456438</v>
      </c>
      <c r="X106" s="233">
        <v>81.383461181999849</v>
      </c>
      <c r="Y106" s="233">
        <v>-67.50655868870291</v>
      </c>
      <c r="Z106" s="237">
        <v>5294.5168518710398</v>
      </c>
      <c r="AA106" s="238">
        <v>45.383177865433801</v>
      </c>
      <c r="AB106" s="238">
        <v>41.080802287584788</v>
      </c>
      <c r="AC106" s="238">
        <v>40.551386652802272</v>
      </c>
      <c r="AD106" s="238">
        <v>34.476800264691299</v>
      </c>
    </row>
    <row r="107" spans="1:30" x14ac:dyDescent="0.25">
      <c r="A107" s="27">
        <v>7</v>
      </c>
      <c r="B107" s="12" t="s">
        <v>88</v>
      </c>
      <c r="C107" s="28">
        <v>710</v>
      </c>
      <c r="D107" s="13" t="s">
        <v>97</v>
      </c>
      <c r="E107" s="32">
        <v>9858</v>
      </c>
      <c r="F107" s="42">
        <f t="shared" si="10"/>
        <v>0.49868474301902066</v>
      </c>
      <c r="G107" s="32">
        <v>9910</v>
      </c>
      <c r="H107" s="42">
        <f t="shared" si="11"/>
        <v>0.50131525698097934</v>
      </c>
      <c r="I107" s="32">
        <f t="shared" si="13"/>
        <v>19768</v>
      </c>
      <c r="J107" s="55">
        <v>308.61</v>
      </c>
      <c r="K107" s="55">
        <v>297.72000000000003</v>
      </c>
      <c r="L107" s="55">
        <v>316</v>
      </c>
      <c r="M107" s="231">
        <v>289.08</v>
      </c>
      <c r="N107" s="232">
        <v>-1.0083333333333333</v>
      </c>
      <c r="O107" s="232">
        <v>-0.32673384962682128</v>
      </c>
      <c r="P107" s="232">
        <v>8</v>
      </c>
      <c r="Q107" s="233">
        <v>2.9</v>
      </c>
      <c r="R107" s="232">
        <v>1</v>
      </c>
      <c r="S107" s="232">
        <v>0.5</v>
      </c>
      <c r="T107" s="234">
        <v>14021.895047094378</v>
      </c>
      <c r="U107" s="234">
        <v>16206.306573861615</v>
      </c>
      <c r="V107" s="235">
        <v>44.373085592070815</v>
      </c>
      <c r="W107" s="236">
        <v>56.061666576247461</v>
      </c>
      <c r="X107" s="233">
        <v>5.7053629150203653</v>
      </c>
      <c r="Y107" s="233">
        <v>0.61704373877071572</v>
      </c>
      <c r="Z107" s="237">
        <v>772.00165024858995</v>
      </c>
      <c r="AA107" s="238">
        <v>39.975303148720656</v>
      </c>
      <c r="AB107" s="238">
        <v>38.564684402440349</v>
      </c>
      <c r="AC107" s="238">
        <v>40.932554988482963</v>
      </c>
      <c r="AD107" s="238">
        <v>37.445515810350173</v>
      </c>
    </row>
    <row r="108" spans="1:30" x14ac:dyDescent="0.25">
      <c r="A108" s="27">
        <v>7</v>
      </c>
      <c r="B108" s="12" t="s">
        <v>88</v>
      </c>
      <c r="C108" s="28">
        <v>711</v>
      </c>
      <c r="D108" s="13" t="s">
        <v>98</v>
      </c>
      <c r="E108" s="32">
        <v>3370</v>
      </c>
      <c r="F108" s="42">
        <f t="shared" si="10"/>
        <v>0.48156616176050299</v>
      </c>
      <c r="G108" s="32">
        <v>3628</v>
      </c>
      <c r="H108" s="42">
        <f t="shared" si="11"/>
        <v>0.51843383823949696</v>
      </c>
      <c r="I108" s="32">
        <f t="shared" si="13"/>
        <v>6998</v>
      </c>
      <c r="J108" s="55">
        <v>120.42</v>
      </c>
      <c r="K108" s="55">
        <v>129.41999999999999</v>
      </c>
      <c r="L108" s="55">
        <v>215</v>
      </c>
      <c r="M108" s="231">
        <v>54.09</v>
      </c>
      <c r="N108" s="232">
        <v>0.83333333333333326</v>
      </c>
      <c r="O108" s="232">
        <v>0.69202236616287427</v>
      </c>
      <c r="P108" s="232">
        <v>13</v>
      </c>
      <c r="Q108" s="233">
        <v>9.0500000000000007</v>
      </c>
      <c r="R108" s="232">
        <v>-39</v>
      </c>
      <c r="S108" s="232">
        <v>-21.24</v>
      </c>
      <c r="T108" s="234">
        <v>4067.5206787822208</v>
      </c>
      <c r="U108" s="234">
        <v>5091.0963080050278</v>
      </c>
      <c r="V108" s="235">
        <v>18.918700831545213</v>
      </c>
      <c r="W108" s="236">
        <v>94.122690109170406</v>
      </c>
      <c r="X108" s="233">
        <v>31.96050131426027</v>
      </c>
      <c r="Y108" s="233">
        <v>-76.604325749402975</v>
      </c>
      <c r="Z108" s="237">
        <v>472.83261076568999</v>
      </c>
      <c r="AA108" s="238">
        <v>25.467786539721892</v>
      </c>
      <c r="AB108" s="238">
        <v>27.37120855315402</v>
      </c>
      <c r="AC108" s="238">
        <v>45.470636987545312</v>
      </c>
      <c r="AD108" s="238">
        <v>11.439566300727098</v>
      </c>
    </row>
    <row r="109" spans="1:30" x14ac:dyDescent="0.25">
      <c r="A109" s="27">
        <v>7</v>
      </c>
      <c r="B109" s="12" t="s">
        <v>88</v>
      </c>
      <c r="C109" s="28">
        <v>712</v>
      </c>
      <c r="D109" s="13" t="s">
        <v>99</v>
      </c>
      <c r="E109" s="32">
        <v>6963</v>
      </c>
      <c r="F109" s="42">
        <f t="shared" si="10"/>
        <v>0.49389984394949638</v>
      </c>
      <c r="G109" s="32">
        <v>7135</v>
      </c>
      <c r="H109" s="42">
        <f t="shared" si="11"/>
        <v>0.50610015605050362</v>
      </c>
      <c r="I109" s="32">
        <f t="shared" si="13"/>
        <v>14098</v>
      </c>
      <c r="J109" s="55">
        <v>814.59</v>
      </c>
      <c r="K109" s="55">
        <v>827.01</v>
      </c>
      <c r="L109" s="55">
        <v>960</v>
      </c>
      <c r="M109" s="231">
        <v>615.24</v>
      </c>
      <c r="N109" s="232">
        <v>1.1499999999999999</v>
      </c>
      <c r="O109" s="232">
        <v>0.14117531518923629</v>
      </c>
      <c r="P109" s="232">
        <v>33</v>
      </c>
      <c r="Q109" s="233">
        <v>4.29</v>
      </c>
      <c r="R109" s="232">
        <v>-72</v>
      </c>
      <c r="S109" s="232">
        <v>-8.39</v>
      </c>
      <c r="T109" s="234">
        <v>11901.208851956049</v>
      </c>
      <c r="U109" s="234">
        <v>12830.24270903644</v>
      </c>
      <c r="V109" s="235">
        <v>12.397092554120885</v>
      </c>
      <c r="W109" s="236">
        <v>20.85404510278337</v>
      </c>
      <c r="X109" s="233">
        <v>27.728275682328029</v>
      </c>
      <c r="Y109" s="233">
        <v>-56.117410740242534</v>
      </c>
      <c r="Z109" s="237">
        <v>2610.6373444738902</v>
      </c>
      <c r="AA109" s="238">
        <v>31.202725331586056</v>
      </c>
      <c r="AB109" s="238">
        <v>31.678471226598639</v>
      </c>
      <c r="AC109" s="238">
        <v>36.772629566189877</v>
      </c>
      <c r="AD109" s="238">
        <v>23.566658973231938</v>
      </c>
    </row>
    <row r="110" spans="1:30" x14ac:dyDescent="0.25">
      <c r="A110" s="27">
        <v>7</v>
      </c>
      <c r="B110" s="12" t="s">
        <v>88</v>
      </c>
      <c r="C110" s="28">
        <v>713</v>
      </c>
      <c r="D110" s="13" t="s">
        <v>100</v>
      </c>
      <c r="E110" s="32">
        <v>16729</v>
      </c>
      <c r="F110" s="42">
        <f t="shared" si="10"/>
        <v>0.50335489694599067</v>
      </c>
      <c r="G110" s="32">
        <v>16506</v>
      </c>
      <c r="H110" s="42">
        <f t="shared" si="11"/>
        <v>0.49664510305400933</v>
      </c>
      <c r="I110" s="32">
        <f t="shared" si="13"/>
        <v>33235</v>
      </c>
      <c r="J110" s="55">
        <v>3301.83</v>
      </c>
      <c r="K110" s="55">
        <v>3512.07</v>
      </c>
      <c r="L110" s="55">
        <v>2590</v>
      </c>
      <c r="M110" s="231">
        <v>3632.31</v>
      </c>
      <c r="N110" s="232">
        <v>19.466666666666665</v>
      </c>
      <c r="O110" s="232">
        <v>0.58957204540108554</v>
      </c>
      <c r="P110" s="232">
        <v>28</v>
      </c>
      <c r="Q110" s="233">
        <v>1.1399999999999999</v>
      </c>
      <c r="R110" s="232">
        <v>109</v>
      </c>
      <c r="S110" s="232">
        <v>3.34</v>
      </c>
      <c r="T110" s="234">
        <v>25650.176566039168</v>
      </c>
      <c r="U110" s="234">
        <v>28661.542188908294</v>
      </c>
      <c r="V110" s="235">
        <v>9.9035430756907985</v>
      </c>
      <c r="W110" s="236">
        <v>7.890720282384569</v>
      </c>
      <c r="X110" s="233">
        <v>10.916104194414006</v>
      </c>
      <c r="Y110" s="233">
        <v>38.030054098827179</v>
      </c>
      <c r="Z110" s="237">
        <v>7365.1032743501901</v>
      </c>
      <c r="AA110" s="238">
        <v>44.830735931415902</v>
      </c>
      <c r="AB110" s="238">
        <v>47.685278388847358</v>
      </c>
      <c r="AC110" s="238">
        <v>35.165834116949448</v>
      </c>
      <c r="AD110" s="238">
        <v>49.317842054570136</v>
      </c>
    </row>
    <row r="111" spans="1:30" x14ac:dyDescent="0.25">
      <c r="A111" s="27">
        <v>7</v>
      </c>
      <c r="B111" s="12" t="s">
        <v>88</v>
      </c>
      <c r="C111" s="28">
        <v>714</v>
      </c>
      <c r="D111" s="13" t="s">
        <v>101</v>
      </c>
      <c r="E111" s="32">
        <v>4321</v>
      </c>
      <c r="F111" s="42">
        <f t="shared" si="10"/>
        <v>0.4983852364475202</v>
      </c>
      <c r="G111" s="32">
        <v>4349</v>
      </c>
      <c r="H111" s="42">
        <f t="shared" si="11"/>
        <v>0.5016147635524798</v>
      </c>
      <c r="I111" s="32">
        <f t="shared" si="13"/>
        <v>8670</v>
      </c>
      <c r="J111" s="55">
        <v>156.6</v>
      </c>
      <c r="K111" s="55">
        <v>156.15</v>
      </c>
      <c r="L111" s="55">
        <v>140</v>
      </c>
      <c r="M111" s="231">
        <v>163.35</v>
      </c>
      <c r="N111" s="232">
        <v>-4.1666666666666595E-2</v>
      </c>
      <c r="O111" s="232">
        <v>-2.660706683695185E-2</v>
      </c>
      <c r="P111" s="232">
        <v>0</v>
      </c>
      <c r="Q111" s="233">
        <v>-0.3</v>
      </c>
      <c r="R111" s="232">
        <v>15</v>
      </c>
      <c r="S111" s="232">
        <v>13.45</v>
      </c>
      <c r="T111" s="234">
        <v>5591.2403621686153</v>
      </c>
      <c r="U111" s="234">
        <v>6713.1269918754188</v>
      </c>
      <c r="V111" s="235">
        <v>39.937431158347252</v>
      </c>
      <c r="W111" s="236">
        <v>41.09658397230131</v>
      </c>
      <c r="X111" s="233">
        <v>0</v>
      </c>
      <c r="Y111" s="233">
        <v>22.3442816114663</v>
      </c>
      <c r="Z111" s="237">
        <v>1126.3522108909499</v>
      </c>
      <c r="AA111" s="238">
        <v>13.90328873027458</v>
      </c>
      <c r="AB111" s="238">
        <v>13.863336751164596</v>
      </c>
      <c r="AC111" s="238">
        <v>12.429504611995155</v>
      </c>
      <c r="AD111" s="238">
        <v>14.502568416924344</v>
      </c>
    </row>
    <row r="112" spans="1:30" x14ac:dyDescent="0.25">
      <c r="A112" s="27">
        <v>7</v>
      </c>
      <c r="B112" s="12" t="s">
        <v>88</v>
      </c>
      <c r="C112" s="28">
        <v>715</v>
      </c>
      <c r="D112" s="13" t="s">
        <v>102</v>
      </c>
      <c r="E112" s="32">
        <v>4168</v>
      </c>
      <c r="F112" s="42">
        <f t="shared" si="10"/>
        <v>0.5185369494899229</v>
      </c>
      <c r="G112" s="32">
        <v>3870</v>
      </c>
      <c r="H112" s="42">
        <f t="shared" si="11"/>
        <v>0.48146305051007715</v>
      </c>
      <c r="I112" s="32">
        <f t="shared" si="13"/>
        <v>8038</v>
      </c>
      <c r="J112" s="55">
        <v>113.4</v>
      </c>
      <c r="K112" s="55">
        <v>122.85</v>
      </c>
      <c r="L112" s="55">
        <v>89</v>
      </c>
      <c r="M112" s="231">
        <v>108.09</v>
      </c>
      <c r="N112" s="232">
        <v>0.875</v>
      </c>
      <c r="O112" s="232">
        <v>0.77160493827160492</v>
      </c>
      <c r="P112" s="232">
        <v>-7</v>
      </c>
      <c r="Q112" s="233">
        <v>-5.46</v>
      </c>
      <c r="R112" s="232">
        <v>5</v>
      </c>
      <c r="S112" s="232">
        <v>5.51</v>
      </c>
      <c r="T112" s="234">
        <v>6555.4087440616368</v>
      </c>
      <c r="U112" s="234">
        <v>7165.1355424977464</v>
      </c>
      <c r="V112" s="235">
        <v>73.656278023164461</v>
      </c>
      <c r="W112" s="236">
        <v>66.288607109795038</v>
      </c>
      <c r="X112" s="233">
        <v>-10.678205239819876</v>
      </c>
      <c r="Y112" s="233">
        <v>6.978235052699385</v>
      </c>
      <c r="Z112" s="237">
        <v>613.32331399389</v>
      </c>
      <c r="AA112" s="238">
        <v>18.489432475924062</v>
      </c>
      <c r="AB112" s="238">
        <v>20.030218515584401</v>
      </c>
      <c r="AC112" s="238">
        <v>14.511106616906892</v>
      </c>
      <c r="AD112" s="238">
        <v>17.623657463162537</v>
      </c>
    </row>
    <row r="113" spans="1:30" x14ac:dyDescent="0.25">
      <c r="A113" s="27">
        <v>7</v>
      </c>
      <c r="B113" s="12" t="s">
        <v>88</v>
      </c>
      <c r="C113" s="28">
        <v>716</v>
      </c>
      <c r="D113" s="13" t="s">
        <v>103</v>
      </c>
      <c r="E113" s="32">
        <v>2360</v>
      </c>
      <c r="F113" s="42">
        <f t="shared" si="10"/>
        <v>0.44671588112814686</v>
      </c>
      <c r="G113" s="32">
        <v>2923</v>
      </c>
      <c r="H113" s="42">
        <f t="shared" si="11"/>
        <v>0.55328411887185314</v>
      </c>
      <c r="I113" s="32">
        <f t="shared" si="13"/>
        <v>5283</v>
      </c>
      <c r="J113" s="55">
        <v>172.08</v>
      </c>
      <c r="K113" s="55">
        <v>179.46</v>
      </c>
      <c r="L113" s="55">
        <v>160</v>
      </c>
      <c r="M113" s="231">
        <v>134.55000000000001</v>
      </c>
      <c r="N113" s="232">
        <v>0.68333333333333324</v>
      </c>
      <c r="O113" s="232">
        <v>0.39710212304354553</v>
      </c>
      <c r="P113" s="232">
        <v>-2</v>
      </c>
      <c r="Q113" s="233">
        <v>-1.1000000000000001</v>
      </c>
      <c r="R113" s="232">
        <v>-9</v>
      </c>
      <c r="S113" s="232">
        <v>-5.3</v>
      </c>
      <c r="T113" s="234">
        <v>3134.5783653794688</v>
      </c>
      <c r="U113" s="234">
        <v>3891.0736072377854</v>
      </c>
      <c r="V113" s="235">
        <v>19.591114783621681</v>
      </c>
      <c r="W113" s="236">
        <v>28.919164676609327</v>
      </c>
      <c r="X113" s="233">
        <v>-6.3804434500328151</v>
      </c>
      <c r="Y113" s="233">
        <v>-23.129863139209451</v>
      </c>
      <c r="Z113" s="237">
        <v>918.23209563083003</v>
      </c>
      <c r="AA113" s="238">
        <v>18.740359961146883</v>
      </c>
      <c r="AB113" s="238">
        <v>19.544078327681422</v>
      </c>
      <c r="AC113" s="238">
        <v>17.424788434353211</v>
      </c>
      <c r="AD113" s="238">
        <v>14.653158024013907</v>
      </c>
    </row>
    <row r="114" spans="1:30" x14ac:dyDescent="0.25">
      <c r="A114" s="27">
        <v>7</v>
      </c>
      <c r="B114" s="12" t="s">
        <v>88</v>
      </c>
      <c r="C114" s="28">
        <v>717</v>
      </c>
      <c r="D114" s="13" t="s">
        <v>104</v>
      </c>
      <c r="E114" s="32">
        <v>6061</v>
      </c>
      <c r="F114" s="42">
        <f t="shared" si="10"/>
        <v>0.50453675185216018</v>
      </c>
      <c r="G114" s="32">
        <v>5952</v>
      </c>
      <c r="H114" s="42">
        <f t="shared" si="11"/>
        <v>0.49546324814783982</v>
      </c>
      <c r="I114" s="32">
        <f t="shared" si="13"/>
        <v>12013</v>
      </c>
      <c r="J114" s="55">
        <v>2090.34</v>
      </c>
      <c r="K114" s="55">
        <v>2096.73</v>
      </c>
      <c r="L114" s="55">
        <v>1643</v>
      </c>
      <c r="M114" s="231">
        <v>2035.98</v>
      </c>
      <c r="N114" s="232">
        <v>0.59166666666666667</v>
      </c>
      <c r="O114" s="232">
        <v>2.8304805278886052E-2</v>
      </c>
      <c r="P114" s="232">
        <v>-47</v>
      </c>
      <c r="Q114" s="233">
        <v>-2.46</v>
      </c>
      <c r="R114" s="232">
        <v>50</v>
      </c>
      <c r="S114" s="232">
        <v>2.69</v>
      </c>
      <c r="T114" s="234">
        <v>9560.0356683978225</v>
      </c>
      <c r="U114" s="234">
        <v>10552.199615413288</v>
      </c>
      <c r="V114" s="235">
        <v>5.8186461767485227</v>
      </c>
      <c r="W114" s="236">
        <v>5.1828601535443806</v>
      </c>
      <c r="X114" s="233">
        <v>-49.162996488983588</v>
      </c>
      <c r="Y114" s="233">
        <v>47.383485739756537</v>
      </c>
      <c r="Z114" s="237">
        <v>3716.67466167369</v>
      </c>
      <c r="AA114" s="238">
        <v>56.242210854653607</v>
      </c>
      <c r="AB114" s="238">
        <v>56.41413873593666</v>
      </c>
      <c r="AC114" s="238">
        <v>44.206182933970481</v>
      </c>
      <c r="AD114" s="238">
        <v>54.779613104020221</v>
      </c>
    </row>
    <row r="115" spans="1:30" x14ac:dyDescent="0.25">
      <c r="A115" s="27">
        <v>7</v>
      </c>
      <c r="B115" s="12" t="s">
        <v>88</v>
      </c>
      <c r="C115" s="28">
        <v>718</v>
      </c>
      <c r="D115" s="13" t="s">
        <v>105</v>
      </c>
      <c r="E115" s="32">
        <v>6041</v>
      </c>
      <c r="F115" s="42">
        <f t="shared" si="10"/>
        <v>0.50132780082987549</v>
      </c>
      <c r="G115" s="32">
        <v>6009</v>
      </c>
      <c r="H115" s="42">
        <f t="shared" si="11"/>
        <v>0.49867219917012451</v>
      </c>
      <c r="I115" s="32">
        <f t="shared" si="13"/>
        <v>12050</v>
      </c>
      <c r="J115" s="55">
        <v>2915.55</v>
      </c>
      <c r="K115" s="55">
        <v>2969.46</v>
      </c>
      <c r="L115" s="55">
        <v>2365</v>
      </c>
      <c r="M115" s="231">
        <v>2854.44</v>
      </c>
      <c r="N115" s="232">
        <v>4.9916666666666671</v>
      </c>
      <c r="O115" s="232">
        <v>0.17120840550382146</v>
      </c>
      <c r="P115" s="232">
        <v>-36</v>
      </c>
      <c r="Q115" s="233">
        <v>-1.38</v>
      </c>
      <c r="R115" s="232">
        <v>32</v>
      </c>
      <c r="S115" s="232">
        <v>1.18</v>
      </c>
      <c r="T115" s="234">
        <v>10199.993633375643</v>
      </c>
      <c r="U115" s="234">
        <v>10984.207787689498</v>
      </c>
      <c r="V115" s="235">
        <v>4.3128937139009063</v>
      </c>
      <c r="W115" s="236">
        <v>3.8481130406277582</v>
      </c>
      <c r="X115" s="233">
        <v>-35.294139676914639</v>
      </c>
      <c r="Y115" s="233">
        <v>29.1327336650203</v>
      </c>
      <c r="Z115" s="237">
        <v>5064.5556538145402</v>
      </c>
      <c r="AA115" s="238">
        <v>57.56773544000955</v>
      </c>
      <c r="AB115" s="238">
        <v>58.63219210086973</v>
      </c>
      <c r="AC115" s="238">
        <v>46.697087793254298</v>
      </c>
      <c r="AD115" s="238">
        <v>56.361114283541994</v>
      </c>
    </row>
    <row r="116" spans="1:30" x14ac:dyDescent="0.25">
      <c r="A116" s="27">
        <v>7</v>
      </c>
      <c r="B116" s="12" t="s">
        <v>88</v>
      </c>
      <c r="C116" s="28">
        <v>719</v>
      </c>
      <c r="D116" s="13" t="s">
        <v>106</v>
      </c>
      <c r="E116" s="32">
        <v>25044</v>
      </c>
      <c r="F116" s="42">
        <f t="shared" si="10"/>
        <v>0.49261393811837367</v>
      </c>
      <c r="G116" s="32">
        <v>25795</v>
      </c>
      <c r="H116" s="42">
        <f t="shared" si="11"/>
        <v>0.50738606188162627</v>
      </c>
      <c r="I116" s="32">
        <f t="shared" si="13"/>
        <v>50839</v>
      </c>
      <c r="J116" s="55">
        <v>7805.79</v>
      </c>
      <c r="K116" s="55">
        <v>8047.8</v>
      </c>
      <c r="L116" s="55">
        <v>5868</v>
      </c>
      <c r="M116" s="231">
        <v>6523.83</v>
      </c>
      <c r="N116" s="232">
        <v>22.408333333333335</v>
      </c>
      <c r="O116" s="232">
        <v>0.28707322812083513</v>
      </c>
      <c r="P116" s="232">
        <v>73</v>
      </c>
      <c r="Q116" s="233">
        <v>1.34</v>
      </c>
      <c r="R116" s="232">
        <v>121</v>
      </c>
      <c r="S116" s="232">
        <v>1.97</v>
      </c>
      <c r="T116" s="234">
        <v>38815.842217163401</v>
      </c>
      <c r="U116" s="234">
        <v>43560.824037850914</v>
      </c>
      <c r="V116" s="235">
        <v>6.6148333703414108</v>
      </c>
      <c r="W116" s="236">
        <v>6.6771856467521253</v>
      </c>
      <c r="X116" s="233">
        <v>18.806754106116294</v>
      </c>
      <c r="Y116" s="233">
        <v>27.777252306995056</v>
      </c>
      <c r="Z116" s="237">
        <v>11588.2593686811</v>
      </c>
      <c r="AA116" s="238">
        <v>67.35946919773167</v>
      </c>
      <c r="AB116" s="238">
        <v>69.447876026578342</v>
      </c>
      <c r="AC116" s="238">
        <v>50.637458252436907</v>
      </c>
      <c r="AD116" s="238">
        <v>56.296893195466154</v>
      </c>
    </row>
    <row r="117" spans="1:30" x14ac:dyDescent="0.25">
      <c r="A117" s="25">
        <v>8</v>
      </c>
      <c r="B117" s="304" t="s">
        <v>107</v>
      </c>
      <c r="C117" s="305"/>
      <c r="D117" s="306"/>
      <c r="E117" s="33">
        <f>SUM(E118:E125)</f>
        <v>265222</v>
      </c>
      <c r="F117" s="41">
        <f t="shared" si="10"/>
        <v>0.4792929028247383</v>
      </c>
      <c r="G117" s="33">
        <f>SUM(G118:G125)</f>
        <v>288139</v>
      </c>
      <c r="H117" s="41">
        <f t="shared" si="11"/>
        <v>0.52070709717526176</v>
      </c>
      <c r="I117" s="33">
        <f>G117+E117</f>
        <v>553361</v>
      </c>
      <c r="J117" s="54">
        <v>51311.88</v>
      </c>
      <c r="K117" s="54">
        <v>46043.55</v>
      </c>
      <c r="L117" s="54">
        <v>40940</v>
      </c>
      <c r="M117" s="223">
        <v>39593.880000000005</v>
      </c>
      <c r="N117" s="224">
        <v>-487.85890804597699</v>
      </c>
      <c r="O117" s="224">
        <v>-0.95077184473844456</v>
      </c>
      <c r="P117" s="224">
        <v>517</v>
      </c>
      <c r="Q117" s="225">
        <v>3.03125</v>
      </c>
      <c r="R117" s="224">
        <v>-480</v>
      </c>
      <c r="S117" s="224">
        <v>-1.1387499999999999</v>
      </c>
      <c r="T117" s="226">
        <v>407124.27369419305</v>
      </c>
      <c r="U117" s="226">
        <v>461838.12649459211</v>
      </c>
      <c r="V117" s="227">
        <v>9.9444131337125814</v>
      </c>
      <c r="W117" s="228">
        <v>11.66438162904449</v>
      </c>
      <c r="X117" s="225">
        <v>12.698825233602722</v>
      </c>
      <c r="Y117" s="225">
        <v>-10.393251931001425</v>
      </c>
      <c r="Z117" s="240">
        <v>107712.07430464424</v>
      </c>
      <c r="AA117" s="230">
        <v>47.638001896494508</v>
      </c>
      <c r="AB117" s="230">
        <v>42.74687893371555</v>
      </c>
      <c r="AC117" s="230">
        <v>38.008737891546467</v>
      </c>
      <c r="AD117" s="230">
        <v>36.75899870613933</v>
      </c>
    </row>
    <row r="118" spans="1:30" x14ac:dyDescent="0.25">
      <c r="A118" s="27">
        <v>8</v>
      </c>
      <c r="B118" s="11" t="s">
        <v>107</v>
      </c>
      <c r="C118" s="28">
        <v>801</v>
      </c>
      <c r="D118" s="13" t="s">
        <v>107</v>
      </c>
      <c r="E118" s="32">
        <v>69768</v>
      </c>
      <c r="F118" s="42">
        <f t="shared" si="10"/>
        <v>0.4677487479635552</v>
      </c>
      <c r="G118" s="32">
        <v>79389</v>
      </c>
      <c r="H118" s="42">
        <f t="shared" si="11"/>
        <v>0.53225125203644486</v>
      </c>
      <c r="I118" s="32">
        <f t="shared" ref="I118:I125" si="14">G118+E118</f>
        <v>149157</v>
      </c>
      <c r="J118" s="55">
        <v>13903.56</v>
      </c>
      <c r="K118" s="55">
        <v>13663.8</v>
      </c>
      <c r="L118" s="55">
        <v>12740</v>
      </c>
      <c r="M118" s="231">
        <v>12457.98</v>
      </c>
      <c r="N118" s="232">
        <v>-22.2</v>
      </c>
      <c r="O118" s="232">
        <v>-0.15967133597438354</v>
      </c>
      <c r="P118" s="232">
        <v>73</v>
      </c>
      <c r="Q118" s="233">
        <v>0.6</v>
      </c>
      <c r="R118" s="232">
        <v>41</v>
      </c>
      <c r="S118" s="232">
        <v>0.33</v>
      </c>
      <c r="T118" s="234">
        <v>113593.94550339406</v>
      </c>
      <c r="U118" s="234">
        <v>127189.86103418033</v>
      </c>
      <c r="V118" s="235">
        <v>8.9163222530136625</v>
      </c>
      <c r="W118" s="236">
        <v>10.209509168756117</v>
      </c>
      <c r="X118" s="233">
        <v>6.4263988433977621</v>
      </c>
      <c r="Y118" s="233">
        <v>3.2235273839148135</v>
      </c>
      <c r="Z118" s="237">
        <v>24447.245063570499</v>
      </c>
      <c r="AA118" s="238">
        <v>56.871684166646943</v>
      </c>
      <c r="AB118" s="238">
        <v>55.890960165326753</v>
      </c>
      <c r="AC118" s="238">
        <v>52.112211281361176</v>
      </c>
      <c r="AD118" s="238">
        <v>50.958625266795288</v>
      </c>
    </row>
    <row r="119" spans="1:30" x14ac:dyDescent="0.25">
      <c r="A119" s="27">
        <v>8</v>
      </c>
      <c r="B119" s="11" t="s">
        <v>107</v>
      </c>
      <c r="C119" s="28">
        <v>802</v>
      </c>
      <c r="D119" s="13" t="s">
        <v>108</v>
      </c>
      <c r="E119" s="32">
        <v>19470</v>
      </c>
      <c r="F119" s="42">
        <f t="shared" si="10"/>
        <v>0.47868417170674143</v>
      </c>
      <c r="G119" s="32">
        <v>21204</v>
      </c>
      <c r="H119" s="42">
        <f t="shared" si="11"/>
        <v>0.52131582829325862</v>
      </c>
      <c r="I119" s="32">
        <f t="shared" si="14"/>
        <v>40674</v>
      </c>
      <c r="J119" s="55">
        <v>535.59</v>
      </c>
      <c r="K119" s="55">
        <v>507.42</v>
      </c>
      <c r="L119" s="55">
        <v>500</v>
      </c>
      <c r="M119" s="231">
        <v>1393.29</v>
      </c>
      <c r="N119" s="232">
        <v>-2.6083333333333334</v>
      </c>
      <c r="O119" s="232">
        <v>-0.48700187332349992</v>
      </c>
      <c r="P119" s="232">
        <v>13</v>
      </c>
      <c r="Q119" s="233">
        <v>3.07</v>
      </c>
      <c r="R119" s="232">
        <v>-36</v>
      </c>
      <c r="S119" s="232">
        <v>-2.38</v>
      </c>
      <c r="T119" s="234">
        <v>33997.280756684362</v>
      </c>
      <c r="U119" s="234">
        <v>36675.248279556916</v>
      </c>
      <c r="V119" s="235">
        <v>67.994561513368723</v>
      </c>
      <c r="W119" s="236">
        <v>26.322767176651606</v>
      </c>
      <c r="X119" s="233">
        <v>3.823835233482316</v>
      </c>
      <c r="Y119" s="233">
        <v>-9.8158844694356695</v>
      </c>
      <c r="Z119" s="237">
        <v>4426.0610741748396</v>
      </c>
      <c r="AA119" s="238">
        <v>12.100827146852041</v>
      </c>
      <c r="AB119" s="238">
        <v>11.464369594009712</v>
      </c>
      <c r="AC119" s="238">
        <v>11.296726177535092</v>
      </c>
      <c r="AD119" s="238">
        <v>31.479231231795733</v>
      </c>
    </row>
    <row r="120" spans="1:30" x14ac:dyDescent="0.25">
      <c r="A120" s="27">
        <v>8</v>
      </c>
      <c r="B120" s="11" t="s">
        <v>107</v>
      </c>
      <c r="C120" s="28">
        <v>803</v>
      </c>
      <c r="D120" s="13" t="s">
        <v>109</v>
      </c>
      <c r="E120" s="32">
        <v>35972</v>
      </c>
      <c r="F120" s="42">
        <f t="shared" si="10"/>
        <v>0.48817294773840703</v>
      </c>
      <c r="G120" s="32">
        <v>37715</v>
      </c>
      <c r="H120" s="42">
        <f t="shared" si="11"/>
        <v>0.51182705226159297</v>
      </c>
      <c r="I120" s="32">
        <f t="shared" si="14"/>
        <v>73687</v>
      </c>
      <c r="J120" s="55">
        <v>1494.54</v>
      </c>
      <c r="K120" s="55">
        <v>1485</v>
      </c>
      <c r="L120" s="55">
        <v>1567</v>
      </c>
      <c r="M120" s="231">
        <v>437.94</v>
      </c>
      <c r="N120" s="232">
        <v>-0.88333333333333253</v>
      </c>
      <c r="O120" s="232">
        <v>-5.9104027549167812E-2</v>
      </c>
      <c r="P120" s="232">
        <v>42</v>
      </c>
      <c r="Q120" s="233">
        <v>3.22</v>
      </c>
      <c r="R120" s="232">
        <v>-8</v>
      </c>
      <c r="S120" s="232">
        <v>-1.67</v>
      </c>
      <c r="T120" s="234">
        <v>54375.081381375421</v>
      </c>
      <c r="U120" s="234">
        <v>61656.417393983938</v>
      </c>
      <c r="V120" s="235">
        <v>34.700115750718204</v>
      </c>
      <c r="W120" s="236">
        <v>140.78736218199739</v>
      </c>
      <c r="X120" s="233">
        <v>7.724126370574198</v>
      </c>
      <c r="Y120" s="233">
        <v>-1.2975129496869846</v>
      </c>
      <c r="Z120" s="237">
        <v>7263.5760251436204</v>
      </c>
      <c r="AA120" s="238">
        <v>20.575815477479619</v>
      </c>
      <c r="AB120" s="238">
        <v>20.444475212478245</v>
      </c>
      <c r="AC120" s="238">
        <v>21.573395729261556</v>
      </c>
      <c r="AD120" s="238">
        <v>6.0292615990254017</v>
      </c>
    </row>
    <row r="121" spans="1:30" x14ac:dyDescent="0.25">
      <c r="A121" s="27">
        <v>8</v>
      </c>
      <c r="B121" s="11" t="s">
        <v>107</v>
      </c>
      <c r="C121" s="28">
        <v>804</v>
      </c>
      <c r="D121" s="13" t="s">
        <v>110</v>
      </c>
      <c r="E121" s="32">
        <v>18833</v>
      </c>
      <c r="F121" s="42">
        <f t="shared" si="10"/>
        <v>0.46312553793188244</v>
      </c>
      <c r="G121" s="32">
        <v>21832</v>
      </c>
      <c r="H121" s="42">
        <f t="shared" si="11"/>
        <v>0.53687446206811751</v>
      </c>
      <c r="I121" s="32">
        <f t="shared" si="14"/>
        <v>40665</v>
      </c>
      <c r="J121" s="55">
        <v>292.05</v>
      </c>
      <c r="K121" s="55">
        <v>270.36</v>
      </c>
      <c r="L121" s="55">
        <v>356</v>
      </c>
      <c r="M121" s="231">
        <v>294.12</v>
      </c>
      <c r="N121" s="232">
        <v>-2.0083333333333333</v>
      </c>
      <c r="O121" s="232">
        <v>-0.68766763682017917</v>
      </c>
      <c r="P121" s="232">
        <v>26</v>
      </c>
      <c r="Q121" s="233">
        <v>12.71</v>
      </c>
      <c r="R121" s="232">
        <v>-3</v>
      </c>
      <c r="S121" s="232">
        <v>-1.01</v>
      </c>
      <c r="T121" s="234">
        <v>28031.540882953843</v>
      </c>
      <c r="U121" s="234">
        <v>32663.221119431964</v>
      </c>
      <c r="V121" s="235">
        <v>78.740283379083834</v>
      </c>
      <c r="W121" s="236">
        <v>111.05406337356169</v>
      </c>
      <c r="X121" s="233">
        <v>9.275266068520251</v>
      </c>
      <c r="Y121" s="233">
        <v>-0.91846422281213524</v>
      </c>
      <c r="Z121" s="237">
        <v>1649.16490989218</v>
      </c>
      <c r="AA121" s="238">
        <v>17.708962775535518</v>
      </c>
      <c r="AB121" s="238">
        <v>16.393751672637503</v>
      </c>
      <c r="AC121" s="238">
        <v>21.586682924467194</v>
      </c>
      <c r="AD121" s="238">
        <v>17.834480847596325</v>
      </c>
    </row>
    <row r="122" spans="1:30" x14ac:dyDescent="0.25">
      <c r="A122" s="26">
        <v>8</v>
      </c>
      <c r="B122" s="14" t="s">
        <v>107</v>
      </c>
      <c r="C122" s="29">
        <v>805</v>
      </c>
      <c r="D122" s="10" t="s">
        <v>111</v>
      </c>
      <c r="E122" s="32">
        <v>72082</v>
      </c>
      <c r="F122" s="42">
        <f t="shared" si="10"/>
        <v>0.49535446273949257</v>
      </c>
      <c r="G122" s="32">
        <v>73434</v>
      </c>
      <c r="H122" s="42">
        <f t="shared" si="11"/>
        <v>0.50464553726050743</v>
      </c>
      <c r="I122" s="32">
        <f t="shared" si="14"/>
        <v>145516</v>
      </c>
      <c r="J122" s="55">
        <v>16017.84</v>
      </c>
      <c r="K122" s="55">
        <v>13726.71</v>
      </c>
      <c r="L122" s="55">
        <v>12027</v>
      </c>
      <c r="M122" s="231">
        <v>12691.98</v>
      </c>
      <c r="N122" s="232">
        <v>-212.19224137931033</v>
      </c>
      <c r="O122" s="232">
        <v>-1.3247244408691203</v>
      </c>
      <c r="P122" s="232">
        <v>163</v>
      </c>
      <c r="Q122" s="233">
        <v>1.47</v>
      </c>
      <c r="R122" s="232">
        <v>174</v>
      </c>
      <c r="S122" s="232">
        <v>1.44</v>
      </c>
      <c r="T122" s="234">
        <v>105889.91969953934</v>
      </c>
      <c r="U122" s="234">
        <v>120741.81738301244</v>
      </c>
      <c r="V122" s="235">
        <v>8.8043501870407699</v>
      </c>
      <c r="W122" s="236">
        <v>9.5132372870909379</v>
      </c>
      <c r="X122" s="233">
        <v>15.393344377114406</v>
      </c>
      <c r="Y122" s="233">
        <v>14.410914443008924</v>
      </c>
      <c r="Z122" s="237">
        <v>36002.103361219699</v>
      </c>
      <c r="AA122" s="238">
        <v>44.49140051426523</v>
      </c>
      <c r="AB122" s="238">
        <v>38.127522334669948</v>
      </c>
      <c r="AC122" s="238">
        <v>33.406381508684561</v>
      </c>
      <c r="AD122" s="238">
        <v>35.253440257802801</v>
      </c>
    </row>
    <row r="123" spans="1:30" x14ac:dyDescent="0.25">
      <c r="A123" s="26">
        <v>8</v>
      </c>
      <c r="B123" s="14" t="s">
        <v>107</v>
      </c>
      <c r="C123" s="29">
        <v>806</v>
      </c>
      <c r="D123" s="10" t="s">
        <v>112</v>
      </c>
      <c r="E123" s="32">
        <v>25244</v>
      </c>
      <c r="F123" s="42">
        <f t="shared" si="10"/>
        <v>0.47012812872467225</v>
      </c>
      <c r="G123" s="32">
        <v>28452</v>
      </c>
      <c r="H123" s="42">
        <f t="shared" si="11"/>
        <v>0.52987187127532775</v>
      </c>
      <c r="I123" s="32">
        <f t="shared" si="14"/>
        <v>53696</v>
      </c>
      <c r="J123" s="55">
        <v>13934.61</v>
      </c>
      <c r="K123" s="55">
        <v>12282.39</v>
      </c>
      <c r="L123" s="55">
        <v>10542</v>
      </c>
      <c r="M123" s="231">
        <v>9276.57</v>
      </c>
      <c r="N123" s="232">
        <v>-152.98333333333332</v>
      </c>
      <c r="O123" s="232">
        <v>-1.0978659132428772</v>
      </c>
      <c r="P123" s="232">
        <v>72</v>
      </c>
      <c r="Q123" s="233">
        <v>0.71</v>
      </c>
      <c r="R123" s="232">
        <v>-157</v>
      </c>
      <c r="S123" s="232">
        <v>-1.6</v>
      </c>
      <c r="T123" s="234">
        <v>41214.818181898132</v>
      </c>
      <c r="U123" s="234">
        <v>46003.311427524379</v>
      </c>
      <c r="V123" s="235">
        <v>3.9095824494306708</v>
      </c>
      <c r="W123" s="236">
        <v>4.9590863247433461</v>
      </c>
      <c r="X123" s="233">
        <v>17.46944501422621</v>
      </c>
      <c r="Y123" s="233">
        <v>-34.127977992920059</v>
      </c>
      <c r="Z123" s="237">
        <v>23744.100979851999</v>
      </c>
      <c r="AA123" s="238">
        <v>58.686618675620451</v>
      </c>
      <c r="AB123" s="238">
        <v>51.728174549216213</v>
      </c>
      <c r="AC123" s="238">
        <v>44.398396085602016</v>
      </c>
      <c r="AD123" s="238">
        <v>39.068946042099519</v>
      </c>
    </row>
    <row r="124" spans="1:30" x14ac:dyDescent="0.25">
      <c r="A124" s="26">
        <v>8</v>
      </c>
      <c r="B124" s="14" t="s">
        <v>107</v>
      </c>
      <c r="C124" s="29">
        <v>807</v>
      </c>
      <c r="D124" s="10" t="s">
        <v>113</v>
      </c>
      <c r="E124" s="32">
        <v>12394</v>
      </c>
      <c r="F124" s="42">
        <f t="shared" si="10"/>
        <v>0.47339673809250982</v>
      </c>
      <c r="G124" s="32">
        <v>13787</v>
      </c>
      <c r="H124" s="42">
        <f t="shared" si="11"/>
        <v>0.52660326190749018</v>
      </c>
      <c r="I124" s="32">
        <f t="shared" si="14"/>
        <v>26181</v>
      </c>
      <c r="J124" s="55">
        <v>1622.7</v>
      </c>
      <c r="K124" s="55">
        <v>1247.4000000000001</v>
      </c>
      <c r="L124" s="55">
        <v>749</v>
      </c>
      <c r="M124" s="231">
        <v>612.9</v>
      </c>
      <c r="N124" s="232">
        <v>-34.75</v>
      </c>
      <c r="O124" s="232">
        <v>-2.1414925741048871</v>
      </c>
      <c r="P124" s="232">
        <v>8</v>
      </c>
      <c r="Q124" s="233">
        <v>1.1499999999999999</v>
      </c>
      <c r="R124" s="232">
        <v>-31</v>
      </c>
      <c r="S124" s="232">
        <v>-4.37</v>
      </c>
      <c r="T124" s="234">
        <v>17323.378277479915</v>
      </c>
      <c r="U124" s="234">
        <v>20519.13890792715</v>
      </c>
      <c r="V124" s="235">
        <v>23.128675937890407</v>
      </c>
      <c r="W124" s="236">
        <v>33.478771264361477</v>
      </c>
      <c r="X124" s="233">
        <v>4.6180368931848923</v>
      </c>
      <c r="Y124" s="233">
        <v>-15.107846454523383</v>
      </c>
      <c r="Z124" s="237">
        <v>4539.4134548423999</v>
      </c>
      <c r="AA124" s="238">
        <v>35.746909069694716</v>
      </c>
      <c r="AB124" s="238">
        <v>27.479321115139697</v>
      </c>
      <c r="AC124" s="238">
        <v>16.499929064646171</v>
      </c>
      <c r="AD124" s="238">
        <v>13.501744357438769</v>
      </c>
    </row>
    <row r="125" spans="1:30" x14ac:dyDescent="0.25">
      <c r="A125" s="26">
        <v>8</v>
      </c>
      <c r="B125" s="14" t="s">
        <v>107</v>
      </c>
      <c r="C125" s="29">
        <v>808</v>
      </c>
      <c r="D125" s="10" t="s">
        <v>114</v>
      </c>
      <c r="E125" s="32">
        <v>11459</v>
      </c>
      <c r="F125" s="42">
        <f t="shared" si="10"/>
        <v>0.48177422745427789</v>
      </c>
      <c r="G125" s="32">
        <v>12326</v>
      </c>
      <c r="H125" s="42">
        <f t="shared" si="11"/>
        <v>0.51822577254572211</v>
      </c>
      <c r="I125" s="32">
        <f t="shared" si="14"/>
        <v>23785</v>
      </c>
      <c r="J125" s="55">
        <v>3510.99</v>
      </c>
      <c r="K125" s="55">
        <v>2860.47</v>
      </c>
      <c r="L125" s="55">
        <v>2459</v>
      </c>
      <c r="M125" s="231">
        <v>2429.1</v>
      </c>
      <c r="N125" s="232">
        <v>-60.233333333333327</v>
      </c>
      <c r="O125" s="232">
        <v>-1.7155655052658461</v>
      </c>
      <c r="P125" s="232">
        <v>30</v>
      </c>
      <c r="Q125" s="233">
        <v>1.32</v>
      </c>
      <c r="R125" s="232">
        <v>4</v>
      </c>
      <c r="S125" s="232">
        <v>0.15</v>
      </c>
      <c r="T125" s="234">
        <v>12698.309010867984</v>
      </c>
      <c r="U125" s="234">
        <v>16389.110948975002</v>
      </c>
      <c r="V125" s="235">
        <v>5.164013424509144</v>
      </c>
      <c r="W125" s="236">
        <v>6.7469889872689484</v>
      </c>
      <c r="X125" s="233">
        <v>23.625192909011883</v>
      </c>
      <c r="Y125" s="233">
        <v>2.4406448967569934</v>
      </c>
      <c r="Z125" s="237">
        <v>5640.40943594901</v>
      </c>
      <c r="AA125" s="238">
        <v>62.247076916487508</v>
      </c>
      <c r="AB125" s="238">
        <v>50.713871616639473</v>
      </c>
      <c r="AC125" s="238">
        <v>43.596125918228992</v>
      </c>
      <c r="AD125" s="238">
        <v>43.06602255712486</v>
      </c>
    </row>
    <row r="126" spans="1:30" x14ac:dyDescent="0.25">
      <c r="A126" s="25">
        <v>9</v>
      </c>
      <c r="B126" s="304" t="s">
        <v>115</v>
      </c>
      <c r="C126" s="305"/>
      <c r="D126" s="306"/>
      <c r="E126" s="33">
        <f>SUM(E127:E150)</f>
        <v>424166</v>
      </c>
      <c r="F126" s="41">
        <f t="shared" si="10"/>
        <v>0.48058363528006837</v>
      </c>
      <c r="G126" s="33">
        <f>SUM(G127:G150)</f>
        <v>458440</v>
      </c>
      <c r="H126" s="41">
        <f t="shared" si="11"/>
        <v>0.51941636471993169</v>
      </c>
      <c r="I126" s="33">
        <f>G126+E126</f>
        <v>882606</v>
      </c>
      <c r="J126" s="54">
        <v>49072.409999999996</v>
      </c>
      <c r="K126" s="54">
        <v>48256.380000000005</v>
      </c>
      <c r="L126" s="54">
        <v>55730</v>
      </c>
      <c r="M126" s="223">
        <v>56565.719999999987</v>
      </c>
      <c r="N126" s="224">
        <v>-93.134077261189873</v>
      </c>
      <c r="O126" s="224">
        <v>-0.1897890836443327</v>
      </c>
      <c r="P126" s="224">
        <v>45</v>
      </c>
      <c r="Q126" s="225">
        <v>1.2570833333333331</v>
      </c>
      <c r="R126" s="224">
        <v>-232</v>
      </c>
      <c r="S126" s="224">
        <v>-1.2025000000000001</v>
      </c>
      <c r="T126" s="226">
        <v>705300.23144337151</v>
      </c>
      <c r="U126" s="226">
        <v>771674.42153623211</v>
      </c>
      <c r="V126" s="227">
        <v>12.655665376697856</v>
      </c>
      <c r="W126" s="228">
        <v>13.642086082104715</v>
      </c>
      <c r="X126" s="225">
        <v>0.63802616238915899</v>
      </c>
      <c r="Y126" s="225">
        <v>-3.0064492683085131</v>
      </c>
      <c r="Z126" s="240">
        <v>213314.03789557426</v>
      </c>
      <c r="AA126" s="230">
        <v>23.004772908580399</v>
      </c>
      <c r="AB126" s="230">
        <v>22.622224245562041</v>
      </c>
      <c r="AC126" s="230">
        <v>26.125800509801451</v>
      </c>
      <c r="AD126" s="230">
        <v>26.517579695196225</v>
      </c>
    </row>
    <row r="127" spans="1:30" x14ac:dyDescent="0.25">
      <c r="A127" s="27">
        <v>9</v>
      </c>
      <c r="B127" s="11" t="s">
        <v>115</v>
      </c>
      <c r="C127" s="28">
        <v>901</v>
      </c>
      <c r="D127" s="13" t="s">
        <v>115</v>
      </c>
      <c r="E127" s="32">
        <v>77369</v>
      </c>
      <c r="F127" s="42">
        <f t="shared" si="10"/>
        <v>0.47699459312827913</v>
      </c>
      <c r="G127" s="32">
        <v>84832</v>
      </c>
      <c r="H127" s="42">
        <f t="shared" si="11"/>
        <v>0.52300540687172092</v>
      </c>
      <c r="I127" s="32">
        <f t="shared" ref="I127:I150" si="15">G127+E127</f>
        <v>162201</v>
      </c>
      <c r="J127" s="55">
        <v>3087.54</v>
      </c>
      <c r="K127" s="55">
        <v>3170.79</v>
      </c>
      <c r="L127" s="55">
        <v>3479</v>
      </c>
      <c r="M127" s="231">
        <v>8.1</v>
      </c>
      <c r="N127" s="232">
        <v>8.8873563218390821</v>
      </c>
      <c r="O127" s="232">
        <v>0.28784586829123127</v>
      </c>
      <c r="P127" s="232">
        <v>45</v>
      </c>
      <c r="Q127" s="233">
        <v>1.4</v>
      </c>
      <c r="R127" s="232">
        <v>-2</v>
      </c>
      <c r="S127" s="232">
        <v>-13.46</v>
      </c>
      <c r="T127" s="234">
        <v>138815.80117431458</v>
      </c>
      <c r="U127" s="234">
        <v>147967.9983218475</v>
      </c>
      <c r="V127" s="235">
        <v>39.901063861544863</v>
      </c>
      <c r="W127" s="236">
        <v>18267.654113808334</v>
      </c>
      <c r="X127" s="233">
        <v>3.2417058878976133</v>
      </c>
      <c r="Y127" s="233">
        <v>-0.13516436139453403</v>
      </c>
      <c r="Z127" s="237">
        <v>12683.727977255399</v>
      </c>
      <c r="AA127" s="238">
        <v>24.34252772951778</v>
      </c>
      <c r="AB127" s="238">
        <v>24.998880500164429</v>
      </c>
      <c r="AC127" s="238">
        <v>27.428844313269579</v>
      </c>
      <c r="AD127" s="238">
        <v>6.3861350657511806E-2</v>
      </c>
    </row>
    <row r="128" spans="1:30" x14ac:dyDescent="0.25">
      <c r="A128" s="27">
        <v>9</v>
      </c>
      <c r="B128" s="11" t="s">
        <v>115</v>
      </c>
      <c r="C128" s="28">
        <v>902</v>
      </c>
      <c r="D128" s="13" t="s">
        <v>116</v>
      </c>
      <c r="E128" s="32">
        <v>9465</v>
      </c>
      <c r="F128" s="42">
        <f t="shared" si="10"/>
        <v>0.47199920211439683</v>
      </c>
      <c r="G128" s="32">
        <v>10588</v>
      </c>
      <c r="H128" s="42">
        <f t="shared" si="11"/>
        <v>0.52800079788560317</v>
      </c>
      <c r="I128" s="32">
        <f t="shared" si="15"/>
        <v>20053</v>
      </c>
      <c r="J128" s="61">
        <v>11.52</v>
      </c>
      <c r="K128" s="61">
        <v>6.48</v>
      </c>
      <c r="L128" s="61">
        <v>20</v>
      </c>
      <c r="M128" s="242">
        <v>6626.79</v>
      </c>
      <c r="N128" s="232">
        <v>-0.46666666666666662</v>
      </c>
      <c r="O128" s="232">
        <v>-4.0509259259259256</v>
      </c>
      <c r="P128" s="232">
        <v>1</v>
      </c>
      <c r="Q128" s="233">
        <v>5.37</v>
      </c>
      <c r="R128" s="232">
        <v>9</v>
      </c>
      <c r="S128" s="232">
        <v>0.13</v>
      </c>
      <c r="T128" s="234">
        <v>16525.411794233136</v>
      </c>
      <c r="U128" s="234">
        <v>17883.241514872327</v>
      </c>
      <c r="V128" s="235">
        <v>826.27058971165684</v>
      </c>
      <c r="W128" s="236">
        <v>2.6986280710377613</v>
      </c>
      <c r="X128" s="233">
        <v>0.60512864214915929</v>
      </c>
      <c r="Y128" s="233">
        <v>5.0326446648474139</v>
      </c>
      <c r="Z128" s="237">
        <v>1687.9264895438</v>
      </c>
      <c r="AA128" s="238">
        <v>0.68249417681178381</v>
      </c>
      <c r="AB128" s="238">
        <v>0.38390297445662847</v>
      </c>
      <c r="AC128" s="238">
        <v>1.1848857236315693</v>
      </c>
      <c r="AD128" s="239">
        <v>392.59944322522233</v>
      </c>
    </row>
    <row r="129" spans="1:30" x14ac:dyDescent="0.25">
      <c r="A129" s="27">
        <v>9</v>
      </c>
      <c r="B129" s="11" t="s">
        <v>115</v>
      </c>
      <c r="C129" s="28">
        <v>903</v>
      </c>
      <c r="D129" s="13" t="s">
        <v>117</v>
      </c>
      <c r="E129" s="32">
        <v>18598</v>
      </c>
      <c r="F129" s="42">
        <f t="shared" si="10"/>
        <v>0.48046915366332543</v>
      </c>
      <c r="G129" s="32">
        <v>20110</v>
      </c>
      <c r="H129" s="42">
        <f t="shared" si="11"/>
        <v>0.51953084633667457</v>
      </c>
      <c r="I129" s="32">
        <f t="shared" si="15"/>
        <v>38708</v>
      </c>
      <c r="J129" s="55">
        <v>684.99</v>
      </c>
      <c r="K129" s="55">
        <v>681.75</v>
      </c>
      <c r="L129" s="55">
        <v>809</v>
      </c>
      <c r="M129" s="231">
        <v>712.44</v>
      </c>
      <c r="N129" s="232">
        <v>-0.3</v>
      </c>
      <c r="O129" s="232">
        <v>-4.379625979941313E-2</v>
      </c>
      <c r="P129" s="232">
        <v>71</v>
      </c>
      <c r="Q129" s="233">
        <v>18.149999999999999</v>
      </c>
      <c r="R129" s="232">
        <v>-6</v>
      </c>
      <c r="S129" s="232">
        <v>-0.81</v>
      </c>
      <c r="T129" s="234">
        <v>27517.388427255402</v>
      </c>
      <c r="U129" s="234">
        <v>31591.426645212308</v>
      </c>
      <c r="V129" s="235">
        <v>34.014077165952287</v>
      </c>
      <c r="W129" s="236">
        <v>44.342578526208953</v>
      </c>
      <c r="X129" s="233">
        <v>25.801867131284876</v>
      </c>
      <c r="Y129" s="233">
        <v>-1.8992494601092358</v>
      </c>
      <c r="Z129" s="237">
        <v>3218.0745351443502</v>
      </c>
      <c r="AA129" s="238">
        <v>21.285709591846789</v>
      </c>
      <c r="AB129" s="238">
        <v>21.18502826937846</v>
      </c>
      <c r="AC129" s="238">
        <v>25.139256134840004</v>
      </c>
      <c r="AD129" s="238">
        <v>22.138704129425729</v>
      </c>
    </row>
    <row r="130" spans="1:30" x14ac:dyDescent="0.25">
      <c r="A130" s="26">
        <v>9</v>
      </c>
      <c r="B130" s="14" t="s">
        <v>115</v>
      </c>
      <c r="C130" s="29">
        <v>904</v>
      </c>
      <c r="D130" s="10" t="s">
        <v>118</v>
      </c>
      <c r="E130" s="32">
        <v>18095</v>
      </c>
      <c r="F130" s="42">
        <f t="shared" si="10"/>
        <v>0.47112580712351593</v>
      </c>
      <c r="G130" s="32">
        <v>20313</v>
      </c>
      <c r="H130" s="42">
        <f t="shared" si="11"/>
        <v>0.52887419287648407</v>
      </c>
      <c r="I130" s="32">
        <f t="shared" si="15"/>
        <v>38408</v>
      </c>
      <c r="J130" s="55">
        <v>7813.71</v>
      </c>
      <c r="K130" s="55">
        <v>7623.63</v>
      </c>
      <c r="L130" s="55">
        <v>6383</v>
      </c>
      <c r="M130" s="231">
        <v>411.93</v>
      </c>
      <c r="N130" s="232">
        <v>-13.608789904868029</v>
      </c>
      <c r="O130" s="232">
        <v>-0.17416553602409138</v>
      </c>
      <c r="P130" s="232">
        <v>63</v>
      </c>
      <c r="Q130" s="233">
        <v>1.04</v>
      </c>
      <c r="R130" s="232">
        <v>-16</v>
      </c>
      <c r="S130" s="232">
        <v>-3.42</v>
      </c>
      <c r="T130" s="234">
        <v>31641.834327095665</v>
      </c>
      <c r="U130" s="234">
        <v>34246.462501723297</v>
      </c>
      <c r="V130" s="235">
        <v>4.9572041872310297</v>
      </c>
      <c r="W130" s="236">
        <v>83.136606951965859</v>
      </c>
      <c r="X130" s="233">
        <v>19.91035012342871</v>
      </c>
      <c r="Y130" s="233">
        <v>-4.6720153940556264</v>
      </c>
      <c r="Z130" s="237">
        <v>22656.285871240201</v>
      </c>
      <c r="AA130" s="238">
        <v>34.488044706033186</v>
      </c>
      <c r="AB130" s="238">
        <v>33.649072241260008</v>
      </c>
      <c r="AC130" s="238">
        <v>28.173196773185822</v>
      </c>
      <c r="AD130" s="238">
        <v>1.8181709144255738</v>
      </c>
    </row>
    <row r="131" spans="1:30" x14ac:dyDescent="0.25">
      <c r="A131" s="27">
        <v>9</v>
      </c>
      <c r="B131" s="11" t="s">
        <v>115</v>
      </c>
      <c r="C131" s="28">
        <v>905</v>
      </c>
      <c r="D131" s="13" t="s">
        <v>119</v>
      </c>
      <c r="E131" s="32">
        <v>3859</v>
      </c>
      <c r="F131" s="42">
        <f t="shared" si="10"/>
        <v>0.47338076545632973</v>
      </c>
      <c r="G131" s="32">
        <v>4293</v>
      </c>
      <c r="H131" s="42">
        <f t="shared" si="11"/>
        <v>0.52661923454367021</v>
      </c>
      <c r="I131" s="32">
        <f t="shared" si="15"/>
        <v>8152</v>
      </c>
      <c r="J131" s="55">
        <v>1053.54</v>
      </c>
      <c r="K131" s="55">
        <v>1156.5</v>
      </c>
      <c r="L131" s="55">
        <v>828</v>
      </c>
      <c r="M131" s="231">
        <v>869.31</v>
      </c>
      <c r="N131" s="232">
        <v>13.149425287356321</v>
      </c>
      <c r="O131" s="232">
        <v>1.2481182762264671</v>
      </c>
      <c r="P131" s="232">
        <v>-29</v>
      </c>
      <c r="Q131" s="233">
        <v>-2.93</v>
      </c>
      <c r="R131" s="232">
        <v>5</v>
      </c>
      <c r="S131" s="232">
        <v>0.54</v>
      </c>
      <c r="T131" s="234">
        <v>7857.1887735655009</v>
      </c>
      <c r="U131" s="234">
        <v>7986.1078531437915</v>
      </c>
      <c r="V131" s="235">
        <v>9.4893584221805565</v>
      </c>
      <c r="W131" s="236">
        <v>9.1867203335332537</v>
      </c>
      <c r="X131" s="233">
        <v>-36.908875217007335</v>
      </c>
      <c r="Y131" s="233">
        <v>6.2608721193662724</v>
      </c>
      <c r="Z131" s="237">
        <v>4107.4756740098201</v>
      </c>
      <c r="AA131" s="238">
        <v>25.649330236239916</v>
      </c>
      <c r="AB131" s="238">
        <v>28.155979287176052</v>
      </c>
      <c r="AC131" s="238">
        <v>20.158366493542388</v>
      </c>
      <c r="AD131" s="238">
        <v>21.164093691426729</v>
      </c>
    </row>
    <row r="132" spans="1:30" x14ac:dyDescent="0.25">
      <c r="A132" s="27">
        <v>9</v>
      </c>
      <c r="B132" s="11" t="s">
        <v>115</v>
      </c>
      <c r="C132" s="28">
        <v>906</v>
      </c>
      <c r="D132" s="13" t="s">
        <v>120</v>
      </c>
      <c r="E132" s="32">
        <v>13476</v>
      </c>
      <c r="F132" s="42">
        <f t="shared" si="10"/>
        <v>0.47648681139947668</v>
      </c>
      <c r="G132" s="32">
        <v>14806</v>
      </c>
      <c r="H132" s="42">
        <f t="shared" si="11"/>
        <v>0.52351318860052332</v>
      </c>
      <c r="I132" s="32">
        <f t="shared" si="15"/>
        <v>28282</v>
      </c>
      <c r="J132" s="55">
        <v>4688.82</v>
      </c>
      <c r="K132" s="55">
        <v>4770.72</v>
      </c>
      <c r="L132" s="55">
        <v>3323</v>
      </c>
      <c r="M132" s="231">
        <v>3566.79</v>
      </c>
      <c r="N132" s="232">
        <v>10.459770114942526</v>
      </c>
      <c r="O132" s="232">
        <v>0.22307894342163967</v>
      </c>
      <c r="P132" s="232">
        <v>-14</v>
      </c>
      <c r="Q132" s="233">
        <v>-0.4</v>
      </c>
      <c r="R132" s="232">
        <v>13</v>
      </c>
      <c r="S132" s="232">
        <v>0.38</v>
      </c>
      <c r="T132" s="234">
        <v>22166.595855742016</v>
      </c>
      <c r="U132" s="234">
        <v>24474.330528154413</v>
      </c>
      <c r="V132" s="235">
        <v>6.6706577958898636</v>
      </c>
      <c r="W132" s="236">
        <v>6.8617245557362256</v>
      </c>
      <c r="X132" s="233">
        <v>-6.3158096493979485</v>
      </c>
      <c r="Y132" s="233">
        <v>5.3116876823434476</v>
      </c>
      <c r="Z132" s="237">
        <v>8368.2889971574896</v>
      </c>
      <c r="AA132" s="238">
        <v>56.030808706447409</v>
      </c>
      <c r="AB132" s="238">
        <v>57.009503395741966</v>
      </c>
      <c r="AC132" s="238">
        <v>39.709431654771301</v>
      </c>
      <c r="AD132" s="238">
        <v>42.622691463112169</v>
      </c>
    </row>
    <row r="133" spans="1:30" x14ac:dyDescent="0.25">
      <c r="A133" s="27">
        <v>9</v>
      </c>
      <c r="B133" s="11" t="s">
        <v>115</v>
      </c>
      <c r="C133" s="28">
        <v>907</v>
      </c>
      <c r="D133" s="13" t="s">
        <v>121</v>
      </c>
      <c r="E133" s="32">
        <v>4826</v>
      </c>
      <c r="F133" s="42">
        <f t="shared" si="10"/>
        <v>0.4673186791904716</v>
      </c>
      <c r="G133" s="32">
        <v>5501</v>
      </c>
      <c r="H133" s="42">
        <f t="shared" si="11"/>
        <v>0.53268132080952846</v>
      </c>
      <c r="I133" s="32">
        <f t="shared" si="15"/>
        <v>10327</v>
      </c>
      <c r="J133" s="55">
        <v>817.92</v>
      </c>
      <c r="K133" s="55">
        <v>769.95</v>
      </c>
      <c r="L133" s="55">
        <v>672</v>
      </c>
      <c r="M133" s="231">
        <v>677.88</v>
      </c>
      <c r="N133" s="232">
        <v>-6.101149425287355</v>
      </c>
      <c r="O133" s="232">
        <v>-0.74593473998524984</v>
      </c>
      <c r="P133" s="232">
        <v>-9</v>
      </c>
      <c r="Q133" s="233">
        <v>-1.22</v>
      </c>
      <c r="R133" s="232">
        <v>-3</v>
      </c>
      <c r="S133" s="232">
        <v>-0.49</v>
      </c>
      <c r="T133" s="234">
        <v>9948.5375491638679</v>
      </c>
      <c r="U133" s="234">
        <v>10114.136592373692</v>
      </c>
      <c r="V133" s="235">
        <v>14.804371352922422</v>
      </c>
      <c r="W133" s="236">
        <v>14.920246345037016</v>
      </c>
      <c r="X133" s="233">
        <v>-9.0465557932747735</v>
      </c>
      <c r="Y133" s="233">
        <v>-2.9661454268494594</v>
      </c>
      <c r="Z133" s="237">
        <v>2053.29662218063</v>
      </c>
      <c r="AA133" s="238">
        <v>39.83447842676317</v>
      </c>
      <c r="AB133" s="238">
        <v>37.49823535882031</v>
      </c>
      <c r="AC133" s="238">
        <v>32.727857862364104</v>
      </c>
      <c r="AD133" s="238">
        <v>33.014226618659791</v>
      </c>
    </row>
    <row r="134" spans="1:30" x14ac:dyDescent="0.25">
      <c r="A134" s="27">
        <v>9</v>
      </c>
      <c r="B134" s="11" t="s">
        <v>115</v>
      </c>
      <c r="C134" s="28">
        <v>908</v>
      </c>
      <c r="D134" s="13" t="s">
        <v>122</v>
      </c>
      <c r="E134" s="32">
        <v>5570</v>
      </c>
      <c r="F134" s="42">
        <f t="shared" ref="F134:F197" si="16">E134/I134</f>
        <v>0.4963022364786599</v>
      </c>
      <c r="G134" s="32">
        <v>5653</v>
      </c>
      <c r="H134" s="42">
        <f t="shared" si="11"/>
        <v>0.5036977635213401</v>
      </c>
      <c r="I134" s="32">
        <f t="shared" si="15"/>
        <v>11223</v>
      </c>
      <c r="J134" s="55">
        <v>641.88</v>
      </c>
      <c r="K134" s="55">
        <v>609.48</v>
      </c>
      <c r="L134" s="55">
        <v>604</v>
      </c>
      <c r="M134" s="231">
        <v>583.47</v>
      </c>
      <c r="N134" s="232">
        <v>-4.0589080459770113</v>
      </c>
      <c r="O134" s="232">
        <v>-0.63234686327304346</v>
      </c>
      <c r="P134" s="232">
        <v>4</v>
      </c>
      <c r="Q134" s="233">
        <v>0.61</v>
      </c>
      <c r="R134" s="232">
        <v>-2</v>
      </c>
      <c r="S134" s="232">
        <v>-0.27</v>
      </c>
      <c r="T134" s="234">
        <v>7954.5115012106944</v>
      </c>
      <c r="U134" s="234">
        <v>9143.1234787495214</v>
      </c>
      <c r="V134" s="235">
        <v>13.169721028494527</v>
      </c>
      <c r="W134" s="236">
        <v>15.670254646767651</v>
      </c>
      <c r="X134" s="233">
        <v>5.0285928927140162</v>
      </c>
      <c r="Y134" s="233">
        <v>-2.1874362789132258</v>
      </c>
      <c r="Z134" s="237">
        <v>1713.12543310198</v>
      </c>
      <c r="AA134" s="238">
        <v>37.468359735792319</v>
      </c>
      <c r="AB134" s="238">
        <v>35.577079659392261</v>
      </c>
      <c r="AC134" s="238">
        <v>35.257196485976444</v>
      </c>
      <c r="AD134" s="238">
        <v>34.058802042504432</v>
      </c>
    </row>
    <row r="135" spans="1:30" x14ac:dyDescent="0.25">
      <c r="A135" s="27">
        <v>9</v>
      </c>
      <c r="B135" s="11" t="s">
        <v>115</v>
      </c>
      <c r="C135" s="28">
        <v>909</v>
      </c>
      <c r="D135" s="13" t="s">
        <v>123</v>
      </c>
      <c r="E135" s="32">
        <v>25862</v>
      </c>
      <c r="F135" s="42">
        <f t="shared" si="16"/>
        <v>0.45357606369918274</v>
      </c>
      <c r="G135" s="32">
        <v>31156</v>
      </c>
      <c r="H135" s="42">
        <f t="shared" si="11"/>
        <v>0.54642393630081731</v>
      </c>
      <c r="I135" s="32">
        <f t="shared" si="15"/>
        <v>57018</v>
      </c>
      <c r="J135" s="55">
        <v>4386.42</v>
      </c>
      <c r="K135" s="55">
        <v>4193.1000000000004</v>
      </c>
      <c r="L135" s="55">
        <v>4320</v>
      </c>
      <c r="M135" s="231">
        <v>932.31</v>
      </c>
      <c r="N135" s="232">
        <v>-24.689655172413797</v>
      </c>
      <c r="O135" s="232">
        <v>-0.5628657349823728</v>
      </c>
      <c r="P135" s="232">
        <v>-35</v>
      </c>
      <c r="Q135" s="233">
        <v>-0.78</v>
      </c>
      <c r="R135" s="232">
        <v>19</v>
      </c>
      <c r="S135" s="232">
        <v>2.21</v>
      </c>
      <c r="T135" s="234">
        <v>46287.269993200091</v>
      </c>
      <c r="U135" s="234">
        <v>50392.680557929118</v>
      </c>
      <c r="V135" s="235">
        <v>10.714645831759281</v>
      </c>
      <c r="W135" s="236">
        <v>54.051421263237678</v>
      </c>
      <c r="X135" s="233">
        <v>-7.5614742466215299</v>
      </c>
      <c r="Y135" s="233">
        <v>3.7703888321952768</v>
      </c>
      <c r="Z135" s="237">
        <v>10903.765338121</v>
      </c>
      <c r="AA135" s="238">
        <v>40.228488636530884</v>
      </c>
      <c r="AB135" s="238">
        <v>38.455523114940583</v>
      </c>
      <c r="AC135" s="238">
        <v>39.619341264587845</v>
      </c>
      <c r="AD135" s="238">
        <v>8.5503490866638643</v>
      </c>
    </row>
    <row r="136" spans="1:30" x14ac:dyDescent="0.25">
      <c r="A136" s="27">
        <v>9</v>
      </c>
      <c r="B136" s="11" t="s">
        <v>115</v>
      </c>
      <c r="C136" s="28">
        <v>910</v>
      </c>
      <c r="D136" s="13" t="s">
        <v>124</v>
      </c>
      <c r="E136" s="32">
        <v>6525</v>
      </c>
      <c r="F136" s="42">
        <f t="shared" si="16"/>
        <v>0.49514342085293672</v>
      </c>
      <c r="G136" s="32">
        <v>6653</v>
      </c>
      <c r="H136" s="42">
        <f t="shared" ref="H136:H199" si="17">G136/I136</f>
        <v>0.50485657914706328</v>
      </c>
      <c r="I136" s="32">
        <f t="shared" si="15"/>
        <v>13178</v>
      </c>
      <c r="J136" s="55">
        <v>458.82</v>
      </c>
      <c r="K136" s="55">
        <v>454.59</v>
      </c>
      <c r="L136" s="55">
        <v>470</v>
      </c>
      <c r="M136" s="231">
        <v>392.4</v>
      </c>
      <c r="N136" s="232">
        <v>-0.51178160919540205</v>
      </c>
      <c r="O136" s="232">
        <v>-0.11154300361697442</v>
      </c>
      <c r="P136" s="232">
        <v>4</v>
      </c>
      <c r="Q136" s="233">
        <v>0.81</v>
      </c>
      <c r="R136" s="232">
        <v>-24</v>
      </c>
      <c r="S136" s="232">
        <v>-5.09</v>
      </c>
      <c r="T136" s="234">
        <v>7149.4271560571497</v>
      </c>
      <c r="U136" s="234">
        <v>9145.1235057600752</v>
      </c>
      <c r="V136" s="235">
        <v>15.211547140547127</v>
      </c>
      <c r="W136" s="236">
        <v>23.305615458104167</v>
      </c>
      <c r="X136" s="233">
        <v>5.5948538430958248</v>
      </c>
      <c r="Y136" s="233">
        <v>-26.243494672197208</v>
      </c>
      <c r="Z136" s="237">
        <v>1082.4944788805999</v>
      </c>
      <c r="AA136" s="238">
        <v>42.385435579723477</v>
      </c>
      <c r="AB136" s="238">
        <v>41.99467146198181</v>
      </c>
      <c r="AC136" s="238">
        <v>43.418235304629334</v>
      </c>
      <c r="AD136" s="238">
        <v>36.249607518162875</v>
      </c>
    </row>
    <row r="137" spans="1:30" x14ac:dyDescent="0.25">
      <c r="A137" s="27">
        <v>9</v>
      </c>
      <c r="B137" s="11" t="s">
        <v>115</v>
      </c>
      <c r="C137" s="28">
        <v>911</v>
      </c>
      <c r="D137" s="13" t="s">
        <v>125</v>
      </c>
      <c r="E137" s="32">
        <v>7614</v>
      </c>
      <c r="F137" s="42">
        <f t="shared" si="16"/>
        <v>0.39939152328997063</v>
      </c>
      <c r="G137" s="32">
        <v>11450</v>
      </c>
      <c r="H137" s="42">
        <f t="shared" si="17"/>
        <v>0.60060847671002937</v>
      </c>
      <c r="I137" s="32">
        <f t="shared" si="15"/>
        <v>19064</v>
      </c>
      <c r="J137" s="55">
        <v>848.34</v>
      </c>
      <c r="K137" s="55">
        <v>842.13</v>
      </c>
      <c r="L137" s="55">
        <v>760</v>
      </c>
      <c r="M137" s="231">
        <v>807.66</v>
      </c>
      <c r="N137" s="232">
        <v>-0.79310344827586121</v>
      </c>
      <c r="O137" s="232">
        <v>-9.3488866288971545E-2</v>
      </c>
      <c r="P137" s="232">
        <v>-7</v>
      </c>
      <c r="Q137" s="233">
        <v>-0.93</v>
      </c>
      <c r="R137" s="232">
        <v>6</v>
      </c>
      <c r="S137" s="232">
        <v>0.79</v>
      </c>
      <c r="T137" s="234">
        <v>16918.598408187314</v>
      </c>
      <c r="U137" s="234">
        <v>17774.240042797115</v>
      </c>
      <c r="V137" s="235">
        <v>22.261313694983308</v>
      </c>
      <c r="W137" s="236">
        <v>22.00708224103845</v>
      </c>
      <c r="X137" s="233">
        <v>-4.1374585713982857</v>
      </c>
      <c r="Y137" s="233">
        <v>3.375671750551978</v>
      </c>
      <c r="Z137" s="237">
        <v>2189.5854424981399</v>
      </c>
      <c r="AA137" s="238">
        <v>38.74432043319181</v>
      </c>
      <c r="AB137" s="238">
        <v>38.460705102204088</v>
      </c>
      <c r="AC137" s="238">
        <v>34.709766755340752</v>
      </c>
      <c r="AD137" s="238">
        <v>36.886434496866457</v>
      </c>
    </row>
    <row r="138" spans="1:30" x14ac:dyDescent="0.25">
      <c r="A138" s="27">
        <v>9</v>
      </c>
      <c r="B138" s="11" t="s">
        <v>115</v>
      </c>
      <c r="C138" s="28">
        <v>912</v>
      </c>
      <c r="D138" s="13" t="s">
        <v>126</v>
      </c>
      <c r="E138" s="32">
        <v>12745</v>
      </c>
      <c r="F138" s="42">
        <f t="shared" si="16"/>
        <v>0.44830982447500789</v>
      </c>
      <c r="G138" s="32">
        <v>15684</v>
      </c>
      <c r="H138" s="42">
        <f t="shared" si="17"/>
        <v>0.55169017552499211</v>
      </c>
      <c r="I138" s="32">
        <f t="shared" si="15"/>
        <v>28429</v>
      </c>
      <c r="J138" s="55">
        <v>3547.62</v>
      </c>
      <c r="K138" s="55">
        <v>3379.59</v>
      </c>
      <c r="L138" s="55">
        <v>7937</v>
      </c>
      <c r="M138" s="231">
        <v>8006.58</v>
      </c>
      <c r="N138" s="232">
        <v>-21.459770114942526</v>
      </c>
      <c r="O138" s="232">
        <v>-0.60490610930546473</v>
      </c>
      <c r="P138" s="232">
        <v>-32</v>
      </c>
      <c r="Q138" s="233">
        <v>-0.4</v>
      </c>
      <c r="R138" s="232">
        <v>-110</v>
      </c>
      <c r="S138" s="232">
        <v>-1.29</v>
      </c>
      <c r="T138" s="234">
        <v>23213.727365311865</v>
      </c>
      <c r="U138" s="234">
        <v>25213.340508554269</v>
      </c>
      <c r="V138" s="235">
        <v>2.9247483136338497</v>
      </c>
      <c r="W138" s="236">
        <v>3.149077447368823</v>
      </c>
      <c r="X138" s="233">
        <v>-13.784946939549833</v>
      </c>
      <c r="Y138" s="233">
        <v>-43.627697790651617</v>
      </c>
      <c r="Z138" s="237">
        <v>14379.2248582703</v>
      </c>
      <c r="AA138" s="238">
        <v>24.671844518514256</v>
      </c>
      <c r="AB138" s="238">
        <v>23.503283614458592</v>
      </c>
      <c r="AC138" s="238">
        <v>55.197690266558318</v>
      </c>
      <c r="AD138" s="238">
        <v>55.681582831601432</v>
      </c>
    </row>
    <row r="139" spans="1:30" x14ac:dyDescent="0.25">
      <c r="A139" s="27">
        <v>9</v>
      </c>
      <c r="B139" s="11" t="s">
        <v>115</v>
      </c>
      <c r="C139" s="28">
        <v>913</v>
      </c>
      <c r="D139" s="13" t="s">
        <v>127</v>
      </c>
      <c r="E139" s="32">
        <v>8633</v>
      </c>
      <c r="F139" s="42">
        <f t="shared" si="16"/>
        <v>0.44106677566034846</v>
      </c>
      <c r="G139" s="32">
        <v>10940</v>
      </c>
      <c r="H139" s="42">
        <f t="shared" si="17"/>
        <v>0.55893322433965154</v>
      </c>
      <c r="I139" s="32">
        <f t="shared" si="15"/>
        <v>19573</v>
      </c>
      <c r="J139" s="55">
        <v>348.48</v>
      </c>
      <c r="K139" s="55">
        <v>343.89</v>
      </c>
      <c r="L139" s="55">
        <v>411</v>
      </c>
      <c r="M139" s="231">
        <v>422.37</v>
      </c>
      <c r="N139" s="232">
        <v>-0.42499999999999999</v>
      </c>
      <c r="O139" s="232">
        <v>-0.12195821854912763</v>
      </c>
      <c r="P139" s="232">
        <v>12</v>
      </c>
      <c r="Q139" s="233">
        <v>3.66</v>
      </c>
      <c r="R139" s="232">
        <v>4</v>
      </c>
      <c r="S139" s="232">
        <v>0.99</v>
      </c>
      <c r="T139" s="234">
        <v>15717.748322674041</v>
      </c>
      <c r="U139" s="234">
        <v>17186.232101694117</v>
      </c>
      <c r="V139" s="235">
        <v>38.24269664884195</v>
      </c>
      <c r="W139" s="236">
        <v>40.68999242771531</v>
      </c>
      <c r="X139" s="233">
        <v>7.6346813510743727</v>
      </c>
      <c r="Y139" s="233">
        <v>2.3274444196559547</v>
      </c>
      <c r="Z139" s="237">
        <v>1254.87273911737</v>
      </c>
      <c r="AA139" s="238">
        <v>27.770146656075074</v>
      </c>
      <c r="AB139" s="238">
        <v>27.404372513652596</v>
      </c>
      <c r="AC139" s="238">
        <v>32.752325171162923</v>
      </c>
      <c r="AD139" s="238">
        <v>33.658393144876115</v>
      </c>
    </row>
    <row r="140" spans="1:30" x14ac:dyDescent="0.25">
      <c r="A140" s="27">
        <v>9</v>
      </c>
      <c r="B140" s="11" t="s">
        <v>115</v>
      </c>
      <c r="C140" s="28">
        <v>914</v>
      </c>
      <c r="D140" s="13" t="s">
        <v>128</v>
      </c>
      <c r="E140" s="32">
        <v>24593</v>
      </c>
      <c r="F140" s="42">
        <f t="shared" si="16"/>
        <v>0.52029957475617239</v>
      </c>
      <c r="G140" s="32">
        <v>22674</v>
      </c>
      <c r="H140" s="42">
        <f t="shared" si="17"/>
        <v>0.47970042524382761</v>
      </c>
      <c r="I140" s="32">
        <f t="shared" si="15"/>
        <v>47267</v>
      </c>
      <c r="J140" s="55">
        <v>1899</v>
      </c>
      <c r="K140" s="55">
        <v>1890.9</v>
      </c>
      <c r="L140" s="55">
        <v>1990</v>
      </c>
      <c r="M140" s="231">
        <v>1992.33</v>
      </c>
      <c r="N140" s="232">
        <v>-0.75</v>
      </c>
      <c r="O140" s="232">
        <v>-3.9494470774091628E-2</v>
      </c>
      <c r="P140" s="232">
        <v>13</v>
      </c>
      <c r="Q140" s="233">
        <v>0.65</v>
      </c>
      <c r="R140" s="232">
        <v>0</v>
      </c>
      <c r="S140" s="232">
        <v>-0.01</v>
      </c>
      <c r="T140" s="234">
        <v>36090.351328580597</v>
      </c>
      <c r="U140" s="234">
        <v>40266.543803492103</v>
      </c>
      <c r="V140" s="235">
        <v>18.135854938985226</v>
      </c>
      <c r="W140" s="236">
        <v>20.210780243981723</v>
      </c>
      <c r="X140" s="233">
        <v>3.6020707810913071</v>
      </c>
      <c r="Y140" s="233">
        <v>0</v>
      </c>
      <c r="Z140" s="237">
        <v>4973.40007313156</v>
      </c>
      <c r="AA140" s="238">
        <v>38.18313371287406</v>
      </c>
      <c r="AB140" s="238">
        <v>38.020267265757539</v>
      </c>
      <c r="AC140" s="238">
        <v>40.012867871837486</v>
      </c>
      <c r="AD140" s="238">
        <v>40.059717109094464</v>
      </c>
    </row>
    <row r="141" spans="1:30" x14ac:dyDescent="0.25">
      <c r="A141" s="27">
        <v>9</v>
      </c>
      <c r="B141" s="11" t="s">
        <v>115</v>
      </c>
      <c r="C141" s="28">
        <v>915</v>
      </c>
      <c r="D141" s="13" t="s">
        <v>129</v>
      </c>
      <c r="E141" s="32">
        <v>7035</v>
      </c>
      <c r="F141" s="42">
        <f t="shared" si="16"/>
        <v>0.42214221422142212</v>
      </c>
      <c r="G141" s="32">
        <v>9630</v>
      </c>
      <c r="H141" s="42">
        <f t="shared" si="17"/>
        <v>0.57785778577857783</v>
      </c>
      <c r="I141" s="32">
        <f t="shared" si="15"/>
        <v>16665</v>
      </c>
      <c r="J141" s="55">
        <v>1357.83</v>
      </c>
      <c r="K141" s="55">
        <v>1442.7</v>
      </c>
      <c r="L141" s="55">
        <v>1093</v>
      </c>
      <c r="M141" s="231">
        <v>1173.51</v>
      </c>
      <c r="N141" s="232">
        <v>10.839080459770116</v>
      </c>
      <c r="O141" s="232">
        <v>0.79826491238005615</v>
      </c>
      <c r="P141" s="232">
        <v>-21</v>
      </c>
      <c r="Q141" s="233">
        <v>-1.73</v>
      </c>
      <c r="R141" s="232">
        <v>9</v>
      </c>
      <c r="S141" s="232">
        <v>0.84</v>
      </c>
      <c r="T141" s="234">
        <v>11893.974931253058</v>
      </c>
      <c r="U141" s="234">
        <v>13633.184117444191</v>
      </c>
      <c r="V141" s="235">
        <v>10.881953276535278</v>
      </c>
      <c r="W141" s="236">
        <v>11.617441792097376</v>
      </c>
      <c r="X141" s="233">
        <v>-17.655998201929624</v>
      </c>
      <c r="Y141" s="233">
        <v>6.6015392460548883</v>
      </c>
      <c r="Z141" s="237">
        <v>3634.56568208321</v>
      </c>
      <c r="AA141" s="238">
        <v>37.358796587264806</v>
      </c>
      <c r="AB141" s="238">
        <v>39.693876137989982</v>
      </c>
      <c r="AC141" s="238">
        <v>30.072368904708561</v>
      </c>
      <c r="AD141" s="238">
        <v>32.287489143059972</v>
      </c>
    </row>
    <row r="142" spans="1:30" x14ac:dyDescent="0.25">
      <c r="A142" s="27">
        <v>9</v>
      </c>
      <c r="B142" s="11" t="s">
        <v>115</v>
      </c>
      <c r="C142" s="28">
        <v>916</v>
      </c>
      <c r="D142" s="13" t="s">
        <v>130</v>
      </c>
      <c r="E142" s="32">
        <v>6252</v>
      </c>
      <c r="F142" s="42">
        <f t="shared" si="16"/>
        <v>0.46834968911528951</v>
      </c>
      <c r="G142" s="32">
        <v>7097</v>
      </c>
      <c r="H142" s="42">
        <f t="shared" si="17"/>
        <v>0.53165031088471049</v>
      </c>
      <c r="I142" s="32">
        <f t="shared" si="15"/>
        <v>13349</v>
      </c>
      <c r="J142" s="55">
        <v>4194.09</v>
      </c>
      <c r="K142" s="55">
        <v>4247.37</v>
      </c>
      <c r="L142" s="55">
        <v>4504</v>
      </c>
      <c r="M142" s="231">
        <v>4543.92</v>
      </c>
      <c r="N142" s="232">
        <v>4.9301724137931036</v>
      </c>
      <c r="O142" s="232">
        <v>0.11755046777234403</v>
      </c>
      <c r="P142" s="232">
        <v>-6</v>
      </c>
      <c r="Q142" s="233">
        <v>-0.14000000000000001</v>
      </c>
      <c r="R142" s="232">
        <v>9</v>
      </c>
      <c r="S142" s="232">
        <v>0.2</v>
      </c>
      <c r="T142" s="234">
        <v>11931.703144430432</v>
      </c>
      <c r="U142" s="234">
        <v>12499.168802459837</v>
      </c>
      <c r="V142" s="235">
        <v>2.6491348011612859</v>
      </c>
      <c r="W142" s="236">
        <v>2.7507457883193007</v>
      </c>
      <c r="X142" s="233">
        <v>-5.0286199106459701</v>
      </c>
      <c r="Y142" s="233">
        <v>7.2004788016214318</v>
      </c>
      <c r="Z142" s="237">
        <v>7746.1797437902396</v>
      </c>
      <c r="AA142" s="238">
        <v>54.143979854872484</v>
      </c>
      <c r="AB142" s="238">
        <v>54.831802778717133</v>
      </c>
      <c r="AC142" s="238">
        <v>58.144790709390037</v>
      </c>
      <c r="AD142" s="238">
        <v>58.66014151869706</v>
      </c>
    </row>
    <row r="143" spans="1:30" x14ac:dyDescent="0.25">
      <c r="A143" s="27">
        <v>9</v>
      </c>
      <c r="B143" s="11" t="s">
        <v>115</v>
      </c>
      <c r="C143" s="28">
        <v>917</v>
      </c>
      <c r="D143" s="13" t="s">
        <v>131</v>
      </c>
      <c r="E143" s="32">
        <v>20928</v>
      </c>
      <c r="F143" s="42">
        <f t="shared" si="16"/>
        <v>0.50531195673169793</v>
      </c>
      <c r="G143" s="32">
        <v>20488</v>
      </c>
      <c r="H143" s="42">
        <f t="shared" si="17"/>
        <v>0.49468804326830212</v>
      </c>
      <c r="I143" s="32">
        <f t="shared" si="15"/>
        <v>41416</v>
      </c>
      <c r="J143" s="55">
        <v>6179.76</v>
      </c>
      <c r="K143" s="55">
        <v>5510.79</v>
      </c>
      <c r="L143" s="55">
        <v>4075</v>
      </c>
      <c r="M143" s="231">
        <v>3958.38</v>
      </c>
      <c r="N143" s="232">
        <v>-85.436781609195407</v>
      </c>
      <c r="O143" s="232">
        <v>-1.3825258846491677</v>
      </c>
      <c r="P143" s="232">
        <v>-45</v>
      </c>
      <c r="Q143" s="233">
        <v>-1.04</v>
      </c>
      <c r="R143" s="232">
        <v>-64</v>
      </c>
      <c r="S143" s="232">
        <v>-1.49</v>
      </c>
      <c r="T143" s="234">
        <v>39393.526307003405</v>
      </c>
      <c r="U143" s="234">
        <v>40253.5436279235</v>
      </c>
      <c r="V143" s="235">
        <v>9.667123020123535</v>
      </c>
      <c r="W143" s="236">
        <v>10.169196395475801</v>
      </c>
      <c r="X143" s="233">
        <v>-11.423196707322917</v>
      </c>
      <c r="Y143" s="233">
        <v>-15.899221343485349</v>
      </c>
      <c r="Z143" s="237">
        <v>20573.0506329288</v>
      </c>
      <c r="AA143" s="238">
        <v>30.038131486969675</v>
      </c>
      <c r="AB143" s="238">
        <v>26.786450382713507</v>
      </c>
      <c r="AC143" s="238">
        <v>19.807465954891683</v>
      </c>
      <c r="AD143" s="238">
        <v>19.240607873993653</v>
      </c>
    </row>
    <row r="144" spans="1:30" x14ac:dyDescent="0.25">
      <c r="A144" s="27">
        <v>9</v>
      </c>
      <c r="B144" s="11" t="s">
        <v>115</v>
      </c>
      <c r="C144" s="28">
        <v>918</v>
      </c>
      <c r="D144" s="13" t="s">
        <v>132</v>
      </c>
      <c r="E144" s="32">
        <v>3478</v>
      </c>
      <c r="F144" s="42">
        <f t="shared" si="16"/>
        <v>0.44813812653008633</v>
      </c>
      <c r="G144" s="32">
        <v>4283</v>
      </c>
      <c r="H144" s="42">
        <f t="shared" si="17"/>
        <v>0.55186187346991367</v>
      </c>
      <c r="I144" s="32">
        <f t="shared" si="15"/>
        <v>7761</v>
      </c>
      <c r="J144" s="61">
        <v>468.27</v>
      </c>
      <c r="K144" s="61">
        <v>477.63</v>
      </c>
      <c r="L144" s="61">
        <v>598</v>
      </c>
      <c r="M144" s="242">
        <v>4560.03</v>
      </c>
      <c r="N144" s="232">
        <v>0.86666666666666692</v>
      </c>
      <c r="O144" s="232">
        <v>0.18507840917988916</v>
      </c>
      <c r="P144" s="232">
        <v>21</v>
      </c>
      <c r="Q144" s="233">
        <v>4.54</v>
      </c>
      <c r="R144" s="232">
        <v>23</v>
      </c>
      <c r="S144" s="232">
        <v>0.51</v>
      </c>
      <c r="T144" s="234">
        <v>7468.0860063969358</v>
      </c>
      <c r="U144" s="234">
        <v>7596.1025860856798</v>
      </c>
      <c r="V144" s="235">
        <v>12.488438137787519</v>
      </c>
      <c r="W144" s="236">
        <v>1.6658010114156443</v>
      </c>
      <c r="X144" s="233">
        <v>28.119654730826664</v>
      </c>
      <c r="Y144" s="233">
        <v>30.278685338097898</v>
      </c>
      <c r="Z144" s="237">
        <v>1688.91283788841</v>
      </c>
      <c r="AA144" s="238">
        <v>27.726119992400672</v>
      </c>
      <c r="AB144" s="238">
        <v>28.280322659940488</v>
      </c>
      <c r="AC144" s="238">
        <v>35.407392648377225</v>
      </c>
      <c r="AD144" s="239">
        <v>269.99794765615314</v>
      </c>
    </row>
    <row r="145" spans="1:30" x14ac:dyDescent="0.25">
      <c r="A145" s="27">
        <v>9</v>
      </c>
      <c r="B145" s="11" t="s">
        <v>115</v>
      </c>
      <c r="C145" s="28">
        <v>919</v>
      </c>
      <c r="D145" s="13" t="s">
        <v>133</v>
      </c>
      <c r="E145" s="32">
        <v>15477</v>
      </c>
      <c r="F145" s="42">
        <f t="shared" si="16"/>
        <v>0.49600999903855397</v>
      </c>
      <c r="G145" s="32">
        <v>15726</v>
      </c>
      <c r="H145" s="42">
        <f t="shared" si="17"/>
        <v>0.50399000096144597</v>
      </c>
      <c r="I145" s="32">
        <f t="shared" si="15"/>
        <v>31203</v>
      </c>
      <c r="J145" s="55">
        <v>2524.5</v>
      </c>
      <c r="K145" s="55">
        <v>2468.0700000000002</v>
      </c>
      <c r="L145" s="55">
        <v>3992</v>
      </c>
      <c r="M145" s="231">
        <v>4579.74</v>
      </c>
      <c r="N145" s="232">
        <v>-3.6066091954023012</v>
      </c>
      <c r="O145" s="232">
        <v>-0.14286429769864534</v>
      </c>
      <c r="P145" s="232">
        <v>53</v>
      </c>
      <c r="Q145" s="233">
        <v>1.44</v>
      </c>
      <c r="R145" s="232">
        <v>51</v>
      </c>
      <c r="S145" s="232">
        <v>1.1599999999999999</v>
      </c>
      <c r="T145" s="234">
        <v>25605.458055263287</v>
      </c>
      <c r="U145" s="234">
        <v>27756.374852474215</v>
      </c>
      <c r="V145" s="235">
        <v>6.4141928996150517</v>
      </c>
      <c r="W145" s="236">
        <v>6.0606879107709641</v>
      </c>
      <c r="X145" s="233">
        <v>20.698711925251295</v>
      </c>
      <c r="Y145" s="233">
        <v>18.374157385849628</v>
      </c>
      <c r="Z145" s="237">
        <v>17591.1073236874</v>
      </c>
      <c r="AA145" s="238">
        <v>14.35100106859459</v>
      </c>
      <c r="AB145" s="238">
        <v>14.03021398588483</v>
      </c>
      <c r="AC145" s="238">
        <v>22.693284319995882</v>
      </c>
      <c r="AD145" s="238">
        <v>26.034404291497481</v>
      </c>
    </row>
    <row r="146" spans="1:30" x14ac:dyDescent="0.25">
      <c r="A146" s="26">
        <v>9</v>
      </c>
      <c r="B146" s="14" t="s">
        <v>115</v>
      </c>
      <c r="C146" s="16">
        <v>20</v>
      </c>
      <c r="D146" s="10" t="s">
        <v>134</v>
      </c>
      <c r="E146" s="32">
        <v>73622</v>
      </c>
      <c r="F146" s="42">
        <f t="shared" si="16"/>
        <v>0.50044863777258142</v>
      </c>
      <c r="G146" s="32">
        <v>73490</v>
      </c>
      <c r="H146" s="42">
        <f t="shared" si="17"/>
        <v>0.49955136222741858</v>
      </c>
      <c r="I146" s="32">
        <f t="shared" si="15"/>
        <v>147112</v>
      </c>
      <c r="J146" s="55">
        <v>1477.8</v>
      </c>
      <c r="K146" s="55">
        <v>1429.92</v>
      </c>
      <c r="L146" s="55">
        <v>5393</v>
      </c>
      <c r="M146" s="231">
        <v>5379.3</v>
      </c>
      <c r="N146" s="232">
        <v>-6.1149425287356314</v>
      </c>
      <c r="O146" s="232">
        <v>-0.41378688108916173</v>
      </c>
      <c r="P146" s="232">
        <v>-1</v>
      </c>
      <c r="Q146" s="233">
        <v>-0.02</v>
      </c>
      <c r="R146" s="232">
        <v>-27</v>
      </c>
      <c r="S146" s="232">
        <v>-0.5</v>
      </c>
      <c r="T146" s="234">
        <v>110910.0931974181</v>
      </c>
      <c r="U146" s="234">
        <v>124372.67966483175</v>
      </c>
      <c r="V146" s="235">
        <v>20.565565213687762</v>
      </c>
      <c r="W146" s="236">
        <v>23.120606708090598</v>
      </c>
      <c r="X146" s="233">
        <v>-9.0163119619782198E-2</v>
      </c>
      <c r="Y146" s="233">
        <v>-2.1708947714853051</v>
      </c>
      <c r="Z146" s="237">
        <v>41895.550675094899</v>
      </c>
      <c r="AA146" s="238">
        <v>3.5273435393188146</v>
      </c>
      <c r="AB146" s="238">
        <v>3.4130593272044658</v>
      </c>
      <c r="AC146" s="238">
        <v>12.872488636856385</v>
      </c>
      <c r="AD146" s="238">
        <v>12.839788267057587</v>
      </c>
    </row>
    <row r="147" spans="1:30" x14ac:dyDescent="0.25">
      <c r="A147" s="27">
        <v>9</v>
      </c>
      <c r="B147" s="11" t="s">
        <v>115</v>
      </c>
      <c r="C147" s="17">
        <v>21</v>
      </c>
      <c r="D147" s="13" t="s">
        <v>135</v>
      </c>
      <c r="E147" s="32">
        <v>22545</v>
      </c>
      <c r="F147" s="42">
        <f t="shared" si="16"/>
        <v>0.50110022004400878</v>
      </c>
      <c r="G147" s="32">
        <v>22446</v>
      </c>
      <c r="H147" s="42">
        <f t="shared" si="17"/>
        <v>0.49889977995599122</v>
      </c>
      <c r="I147" s="32">
        <f t="shared" si="15"/>
        <v>44991</v>
      </c>
      <c r="J147" s="55">
        <v>626.22</v>
      </c>
      <c r="K147" s="55">
        <v>627.03</v>
      </c>
      <c r="L147" s="55">
        <v>2174</v>
      </c>
      <c r="M147" s="231">
        <v>2235.69</v>
      </c>
      <c r="N147" s="232">
        <v>0.10344827586206562</v>
      </c>
      <c r="O147" s="232">
        <v>1.6519478116646804E-2</v>
      </c>
      <c r="P147" s="232">
        <v>-10</v>
      </c>
      <c r="Q147" s="233">
        <v>-0.46</v>
      </c>
      <c r="R147" s="232">
        <v>-10</v>
      </c>
      <c r="S147" s="232">
        <v>-0.42</v>
      </c>
      <c r="T147" s="234">
        <v>35161.747662084628</v>
      </c>
      <c r="U147" s="234">
        <v>38866.524896104005</v>
      </c>
      <c r="V147" s="235">
        <v>16.173756974279957</v>
      </c>
      <c r="W147" s="236">
        <v>17.384576974492887</v>
      </c>
      <c r="X147" s="233">
        <v>-2.8439997056184811</v>
      </c>
      <c r="Y147" s="233">
        <v>-2.5729081842875035</v>
      </c>
      <c r="Z147" s="237">
        <v>16836.923611255599</v>
      </c>
      <c r="AA147" s="238">
        <v>3.7193255398591205</v>
      </c>
      <c r="AB147" s="238">
        <v>3.7241363949696016</v>
      </c>
      <c r="AC147" s="238">
        <v>12.912097543441167</v>
      </c>
      <c r="AD147" s="238">
        <v>13.278494644386377</v>
      </c>
    </row>
    <row r="148" spans="1:30" x14ac:dyDescent="0.25">
      <c r="A148" s="27">
        <v>9</v>
      </c>
      <c r="B148" s="11" t="s">
        <v>115</v>
      </c>
      <c r="C148" s="17">
        <v>22</v>
      </c>
      <c r="D148" s="13" t="s">
        <v>136</v>
      </c>
      <c r="E148" s="32">
        <v>15973</v>
      </c>
      <c r="F148" s="42">
        <f t="shared" si="16"/>
        <v>0.51246430748500116</v>
      </c>
      <c r="G148" s="32">
        <v>15196</v>
      </c>
      <c r="H148" s="42">
        <f t="shared" si="17"/>
        <v>0.4875356925149989</v>
      </c>
      <c r="I148" s="32">
        <f t="shared" si="15"/>
        <v>31169</v>
      </c>
      <c r="J148" s="55">
        <v>710.64</v>
      </c>
      <c r="K148" s="55">
        <v>935.01</v>
      </c>
      <c r="L148" s="55">
        <v>906</v>
      </c>
      <c r="M148" s="231">
        <v>866.07</v>
      </c>
      <c r="N148" s="232">
        <v>28.655172413793107</v>
      </c>
      <c r="O148" s="232">
        <v>4.0323050227672388</v>
      </c>
      <c r="P148" s="232">
        <v>-14</v>
      </c>
      <c r="Q148" s="233">
        <v>-1.42</v>
      </c>
      <c r="R148" s="232">
        <v>-13</v>
      </c>
      <c r="S148" s="232">
        <v>-1.43</v>
      </c>
      <c r="T148" s="234">
        <v>23095.109193160039</v>
      </c>
      <c r="U148" s="234">
        <v>26078.352190619054</v>
      </c>
      <c r="V148" s="235">
        <v>25.491290500176643</v>
      </c>
      <c r="W148" s="236">
        <v>30.111136733311458</v>
      </c>
      <c r="X148" s="233">
        <v>-6.0618895034912024</v>
      </c>
      <c r="Y148" s="233">
        <v>-4.9849775419002054</v>
      </c>
      <c r="Z148" s="237">
        <v>7248.0784946685999</v>
      </c>
      <c r="AA148" s="238">
        <v>9.804529580118631</v>
      </c>
      <c r="AB148" s="238">
        <v>12.900108638279184</v>
      </c>
      <c r="AC148" s="238">
        <v>12.499864628486264</v>
      </c>
      <c r="AD148" s="238">
        <v>11.948959998667879</v>
      </c>
    </row>
    <row r="149" spans="1:30" x14ac:dyDescent="0.25">
      <c r="A149" s="27">
        <v>9</v>
      </c>
      <c r="B149" s="11" t="s">
        <v>115</v>
      </c>
      <c r="C149" s="17">
        <v>23</v>
      </c>
      <c r="D149" s="13" t="s">
        <v>137</v>
      </c>
      <c r="E149" s="32">
        <v>15418</v>
      </c>
      <c r="F149" s="42">
        <f t="shared" si="16"/>
        <v>0.45870522432464594</v>
      </c>
      <c r="G149" s="32">
        <v>18194</v>
      </c>
      <c r="H149" s="42">
        <f t="shared" si="17"/>
        <v>0.541294775675354</v>
      </c>
      <c r="I149" s="32">
        <f t="shared" si="15"/>
        <v>33612</v>
      </c>
      <c r="J149" s="55">
        <v>140.4</v>
      </c>
      <c r="K149" s="55">
        <v>144.54</v>
      </c>
      <c r="L149" s="55">
        <v>165</v>
      </c>
      <c r="M149" s="231">
        <v>135.44999999999999</v>
      </c>
      <c r="N149" s="232">
        <v>0.4244252873563219</v>
      </c>
      <c r="O149" s="232">
        <v>0.30229721321675346</v>
      </c>
      <c r="P149" s="232">
        <v>8</v>
      </c>
      <c r="Q149" s="233">
        <v>6.76</v>
      </c>
      <c r="R149" s="232">
        <v>-8</v>
      </c>
      <c r="S149" s="232">
        <v>-5.18</v>
      </c>
      <c r="T149" s="234">
        <v>19808.079508331022</v>
      </c>
      <c r="U149" s="234">
        <v>24512.331041354948</v>
      </c>
      <c r="V149" s="235">
        <v>120.04896671715771</v>
      </c>
      <c r="W149" s="236">
        <v>180.96959056002177</v>
      </c>
      <c r="X149" s="233">
        <v>4.0387560018805981</v>
      </c>
      <c r="Y149" s="233">
        <v>-3.2636634951213481</v>
      </c>
      <c r="Z149" s="237">
        <v>1225.04479947448</v>
      </c>
      <c r="AA149" s="238">
        <v>11.460805356688084</v>
      </c>
      <c r="AB149" s="238">
        <v>11.798752181308373</v>
      </c>
      <c r="AC149" s="238">
        <v>13.46889518414198</v>
      </c>
      <c r="AD149" s="238">
        <v>11.056738501163824</v>
      </c>
    </row>
    <row r="150" spans="1:30" x14ac:dyDescent="0.25">
      <c r="A150" s="27">
        <v>9</v>
      </c>
      <c r="B150" s="11" t="s">
        <v>115</v>
      </c>
      <c r="C150" s="17">
        <v>24</v>
      </c>
      <c r="D150" s="13" t="s">
        <v>138</v>
      </c>
      <c r="E150" s="32">
        <v>6208</v>
      </c>
      <c r="F150" s="42">
        <f t="shared" si="16"/>
        <v>0.46173298624023801</v>
      </c>
      <c r="G150" s="32">
        <v>7237</v>
      </c>
      <c r="H150" s="42">
        <f t="shared" si="17"/>
        <v>0.53826701375976205</v>
      </c>
      <c r="I150" s="32">
        <f t="shared" si="15"/>
        <v>13445</v>
      </c>
      <c r="J150" s="55">
        <v>1104.3</v>
      </c>
      <c r="K150" s="55">
        <v>1079.82</v>
      </c>
      <c r="L150" s="55">
        <v>824</v>
      </c>
      <c r="M150" s="231">
        <v>3123.27</v>
      </c>
      <c r="N150" s="232">
        <v>-3.1264367816091942</v>
      </c>
      <c r="O150" s="232">
        <v>-0.28311480409392326</v>
      </c>
      <c r="P150" s="232">
        <v>-27</v>
      </c>
      <c r="Q150" s="233">
        <v>-2.79</v>
      </c>
      <c r="R150" s="232">
        <v>-95</v>
      </c>
      <c r="S150" s="232">
        <v>-2.75</v>
      </c>
      <c r="T150" s="234">
        <v>12228.061461438652</v>
      </c>
      <c r="U150" s="234">
        <v>12721.171800631377</v>
      </c>
      <c r="V150" s="235">
        <v>14.839880414367297</v>
      </c>
      <c r="W150" s="236">
        <v>4.073029805502367</v>
      </c>
      <c r="X150" s="233">
        <v>-22.080360067820106</v>
      </c>
      <c r="Y150" s="233">
        <v>-74.678654992525892</v>
      </c>
      <c r="Z150" s="237">
        <v>3603.0795650499899</v>
      </c>
      <c r="AA150" s="238">
        <v>30.648781967285771</v>
      </c>
      <c r="AB150" s="238">
        <v>29.969363165728989</v>
      </c>
      <c r="AC150" s="238">
        <v>22.86932567331656</v>
      </c>
      <c r="AD150" s="238">
        <v>86.683348053033271</v>
      </c>
    </row>
    <row r="151" spans="1:30" x14ac:dyDescent="0.25">
      <c r="A151" s="15">
        <v>10</v>
      </c>
      <c r="B151" s="304" t="s">
        <v>139</v>
      </c>
      <c r="C151" s="305"/>
      <c r="D151" s="306"/>
      <c r="E151" s="33">
        <f>SUM(E152:E172)</f>
        <v>284796</v>
      </c>
      <c r="F151" s="41">
        <f t="shared" si="16"/>
        <v>0.48920067472164297</v>
      </c>
      <c r="G151" s="33">
        <f>SUM(G152:G172)</f>
        <v>297370</v>
      </c>
      <c r="H151" s="41">
        <f t="shared" si="17"/>
        <v>0.51079932527835703</v>
      </c>
      <c r="I151" s="33">
        <f>G151+E151</f>
        <v>582166</v>
      </c>
      <c r="J151" s="54">
        <v>24677.550000000007</v>
      </c>
      <c r="K151" s="54">
        <v>23187.690000000006</v>
      </c>
      <c r="L151" s="54">
        <v>29527</v>
      </c>
      <c r="M151" s="223">
        <v>25671.69</v>
      </c>
      <c r="N151" s="224">
        <v>-135.59195402298849</v>
      </c>
      <c r="O151" s="224">
        <v>-0.54945468258797348</v>
      </c>
      <c r="P151" s="224">
        <v>1511</v>
      </c>
      <c r="Q151" s="225">
        <v>7.6860000000000017</v>
      </c>
      <c r="R151" s="224">
        <v>620</v>
      </c>
      <c r="S151" s="224">
        <v>0.57300000000000006</v>
      </c>
      <c r="T151" s="226">
        <v>459317.05801178917</v>
      </c>
      <c r="U151" s="226">
        <v>504266.96791395935</v>
      </c>
      <c r="V151" s="227">
        <v>15.555832221755992</v>
      </c>
      <c r="W151" s="228">
        <v>19.642920583489413</v>
      </c>
      <c r="X151" s="225">
        <v>32.896666336333141</v>
      </c>
      <c r="Y151" s="225">
        <v>12.295074622174887</v>
      </c>
      <c r="Z151" s="240">
        <v>215032.72508136599</v>
      </c>
      <c r="AA151" s="230">
        <v>11.476183446339295</v>
      </c>
      <c r="AB151" s="230">
        <v>10.783330765689755</v>
      </c>
      <c r="AC151" s="230">
        <v>13.731398320338132</v>
      </c>
      <c r="AD151" s="230">
        <v>11.938503774384163</v>
      </c>
    </row>
    <row r="152" spans="1:30" x14ac:dyDescent="0.25">
      <c r="A152" s="17">
        <v>10</v>
      </c>
      <c r="B152" s="11" t="s">
        <v>139</v>
      </c>
      <c r="C152" s="24">
        <v>1001</v>
      </c>
      <c r="D152" s="13" t="s">
        <v>140</v>
      </c>
      <c r="E152" s="32">
        <v>51409</v>
      </c>
      <c r="F152" s="42">
        <f t="shared" si="16"/>
        <v>0.48278614627549676</v>
      </c>
      <c r="G152" s="32">
        <v>55075</v>
      </c>
      <c r="H152" s="42">
        <f t="shared" si="17"/>
        <v>0.51721385372450324</v>
      </c>
      <c r="I152" s="32">
        <f t="shared" ref="I152:I172" si="18">G152+E152</f>
        <v>106484</v>
      </c>
      <c r="J152" s="55">
        <v>874.8</v>
      </c>
      <c r="K152" s="55">
        <v>785.88</v>
      </c>
      <c r="L152" s="55">
        <v>1717</v>
      </c>
      <c r="M152" s="231">
        <v>1161.45</v>
      </c>
      <c r="N152" s="232">
        <v>-8.2333333333333325</v>
      </c>
      <c r="O152" s="232">
        <v>-0.94116750495351309</v>
      </c>
      <c r="P152" s="232">
        <v>130</v>
      </c>
      <c r="Q152" s="233">
        <v>13.81</v>
      </c>
      <c r="R152" s="232">
        <v>12</v>
      </c>
      <c r="S152" s="232">
        <v>1.1200000000000001</v>
      </c>
      <c r="T152" s="234">
        <v>78064.566122782358</v>
      </c>
      <c r="U152" s="234">
        <v>88332.746085444407</v>
      </c>
      <c r="V152" s="235">
        <v>45.465676250892464</v>
      </c>
      <c r="W152" s="236">
        <v>76.053851724520555</v>
      </c>
      <c r="X152" s="233">
        <v>16.652881897214669</v>
      </c>
      <c r="Y152" s="233">
        <v>1.3584995974643854</v>
      </c>
      <c r="Z152" s="237">
        <v>6525.1515155522602</v>
      </c>
      <c r="AA152" s="238">
        <v>13.406585240434232</v>
      </c>
      <c r="AB152" s="238">
        <v>12.043858263320137</v>
      </c>
      <c r="AC152" s="238">
        <v>26.313565223851825</v>
      </c>
      <c r="AD152" s="238">
        <v>17.799586679815206</v>
      </c>
    </row>
    <row r="153" spans="1:30" x14ac:dyDescent="0.25">
      <c r="A153" s="16">
        <v>10</v>
      </c>
      <c r="B153" s="14" t="s">
        <v>139</v>
      </c>
      <c r="C153" s="23">
        <v>1002</v>
      </c>
      <c r="D153" s="10" t="s">
        <v>141</v>
      </c>
      <c r="E153" s="32">
        <v>13565</v>
      </c>
      <c r="F153" s="42">
        <f t="shared" si="16"/>
        <v>0.49675907276522502</v>
      </c>
      <c r="G153" s="32">
        <v>13742</v>
      </c>
      <c r="H153" s="42">
        <f t="shared" si="17"/>
        <v>0.50324092723477498</v>
      </c>
      <c r="I153" s="32">
        <f t="shared" si="18"/>
        <v>27307</v>
      </c>
      <c r="J153" s="55">
        <v>1552.59</v>
      </c>
      <c r="K153" s="55">
        <v>1487.7</v>
      </c>
      <c r="L153" s="55">
        <v>1717</v>
      </c>
      <c r="M153" s="231">
        <v>1563.12</v>
      </c>
      <c r="N153" s="232">
        <v>-3.6502873563218383</v>
      </c>
      <c r="O153" s="232">
        <v>-0.23510954961205718</v>
      </c>
      <c r="P153" s="232">
        <v>132</v>
      </c>
      <c r="Q153" s="233">
        <v>14.1</v>
      </c>
      <c r="R153" s="232">
        <v>96</v>
      </c>
      <c r="S153" s="232">
        <v>7.75</v>
      </c>
      <c r="T153" s="234">
        <v>46579.085298566133</v>
      </c>
      <c r="U153" s="234">
        <v>50853.005218292768</v>
      </c>
      <c r="V153" s="235">
        <v>27.128180138943584</v>
      </c>
      <c r="W153" s="236">
        <v>32.533014239657078</v>
      </c>
      <c r="X153" s="233">
        <v>28.338899133354904</v>
      </c>
      <c r="Y153" s="233">
        <v>18.877940367124463</v>
      </c>
      <c r="Z153" s="237">
        <v>23818.605766704299</v>
      </c>
      <c r="AA153" s="238">
        <v>6.5183916103533832</v>
      </c>
      <c r="AB153" s="238">
        <v>6.2459575282094617</v>
      </c>
      <c r="AC153" s="238">
        <v>7.2086503165528297</v>
      </c>
      <c r="AD153" s="238">
        <v>6.5626007471229224</v>
      </c>
    </row>
    <row r="154" spans="1:30" x14ac:dyDescent="0.25">
      <c r="A154" s="17">
        <v>10</v>
      </c>
      <c r="B154" s="11" t="s">
        <v>139</v>
      </c>
      <c r="C154" s="24">
        <v>1003</v>
      </c>
      <c r="D154" s="13" t="s">
        <v>142</v>
      </c>
      <c r="E154" s="32">
        <v>10274</v>
      </c>
      <c r="F154" s="42">
        <f t="shared" si="16"/>
        <v>0.49214408890592065</v>
      </c>
      <c r="G154" s="32">
        <v>10602</v>
      </c>
      <c r="H154" s="42">
        <f t="shared" si="17"/>
        <v>0.50785591109407935</v>
      </c>
      <c r="I154" s="32">
        <f t="shared" si="18"/>
        <v>20876</v>
      </c>
      <c r="J154" s="55">
        <v>653.04</v>
      </c>
      <c r="K154" s="55">
        <v>649.26</v>
      </c>
      <c r="L154" s="55">
        <v>453</v>
      </c>
      <c r="M154" s="231">
        <v>324.27</v>
      </c>
      <c r="N154" s="232">
        <v>-0.35</v>
      </c>
      <c r="O154" s="232">
        <v>-5.3595491853485243E-2</v>
      </c>
      <c r="P154" s="232">
        <v>-14</v>
      </c>
      <c r="Q154" s="233">
        <v>-2.57</v>
      </c>
      <c r="R154" s="232">
        <v>-18</v>
      </c>
      <c r="S154" s="232">
        <v>-4.78</v>
      </c>
      <c r="T154" s="234">
        <v>17572.555645884328</v>
      </c>
      <c r="U154" s="234">
        <v>18814.371906256591</v>
      </c>
      <c r="V154" s="235">
        <v>38.791513567073572</v>
      </c>
      <c r="W154" s="236">
        <v>58.020698511291798</v>
      </c>
      <c r="X154" s="233">
        <v>-7.9669686539185571</v>
      </c>
      <c r="Y154" s="233">
        <v>-9.567154348646751</v>
      </c>
      <c r="Z154" s="237">
        <v>4889.8530546168004</v>
      </c>
      <c r="AA154" s="238">
        <v>13.3550025472325</v>
      </c>
      <c r="AB154" s="238">
        <v>13.277699610768368</v>
      </c>
      <c r="AC154" s="238">
        <v>9.264082068320965</v>
      </c>
      <c r="AD154" s="238">
        <v>6.6314876209590272</v>
      </c>
    </row>
    <row r="155" spans="1:30" x14ac:dyDescent="0.25">
      <c r="A155" s="17">
        <v>10</v>
      </c>
      <c r="B155" s="11" t="s">
        <v>139</v>
      </c>
      <c r="C155" s="24">
        <v>1004</v>
      </c>
      <c r="D155" s="13" t="s">
        <v>143</v>
      </c>
      <c r="E155" s="32">
        <v>10944</v>
      </c>
      <c r="F155" s="42">
        <f t="shared" si="16"/>
        <v>0.4734178310334386</v>
      </c>
      <c r="G155" s="32">
        <v>12173</v>
      </c>
      <c r="H155" s="42">
        <f t="shared" si="17"/>
        <v>0.5265821689665614</v>
      </c>
      <c r="I155" s="32">
        <f t="shared" si="18"/>
        <v>23117</v>
      </c>
      <c r="J155" s="55">
        <v>99</v>
      </c>
      <c r="K155" s="55">
        <v>80.91</v>
      </c>
      <c r="L155" s="55">
        <v>215</v>
      </c>
      <c r="M155" s="231">
        <v>140.22</v>
      </c>
      <c r="N155" s="232">
        <v>-1.675</v>
      </c>
      <c r="O155" s="232">
        <v>-1.691919191919192</v>
      </c>
      <c r="P155" s="232">
        <v>23</v>
      </c>
      <c r="Q155" s="233">
        <v>28.38</v>
      </c>
      <c r="R155" s="232">
        <v>-6</v>
      </c>
      <c r="S155" s="232">
        <v>-3.91</v>
      </c>
      <c r="T155" s="234">
        <v>14190.075204988685</v>
      </c>
      <c r="U155" s="234">
        <v>17238.34075263374</v>
      </c>
      <c r="V155" s="235">
        <v>66.000349790645046</v>
      </c>
      <c r="W155" s="236">
        <v>122.93781737721966</v>
      </c>
      <c r="X155" s="233">
        <v>16.208511701131847</v>
      </c>
      <c r="Y155" s="233">
        <v>-3.4806134105936484</v>
      </c>
      <c r="Z155" s="237">
        <v>1431.4193609888</v>
      </c>
      <c r="AA155" s="238">
        <v>6.9162121666156926</v>
      </c>
      <c r="AB155" s="238">
        <v>5.6524315798068256</v>
      </c>
      <c r="AC155" s="238">
        <v>15.020056725478526</v>
      </c>
      <c r="AD155" s="238">
        <v>9.795871414170227</v>
      </c>
    </row>
    <row r="156" spans="1:30" x14ac:dyDescent="0.25">
      <c r="A156" s="17">
        <v>10</v>
      </c>
      <c r="B156" s="11" t="s">
        <v>139</v>
      </c>
      <c r="C156" s="24">
        <v>1005</v>
      </c>
      <c r="D156" s="13" t="s">
        <v>144</v>
      </c>
      <c r="E156" s="32">
        <v>4460</v>
      </c>
      <c r="F156" s="42">
        <f t="shared" si="16"/>
        <v>0.44855677360957458</v>
      </c>
      <c r="G156" s="32">
        <v>5483</v>
      </c>
      <c r="H156" s="42">
        <f t="shared" si="17"/>
        <v>0.55144322639042542</v>
      </c>
      <c r="I156" s="32">
        <f t="shared" si="18"/>
        <v>9943</v>
      </c>
      <c r="J156" s="55">
        <v>262.08</v>
      </c>
      <c r="K156" s="55">
        <v>203.67</v>
      </c>
      <c r="L156" s="55">
        <v>2230</v>
      </c>
      <c r="M156" s="231">
        <v>1700.46</v>
      </c>
      <c r="N156" s="232">
        <v>-5.4083333333333323</v>
      </c>
      <c r="O156" s="232">
        <v>-2.0636192511192508</v>
      </c>
      <c r="P156" s="232">
        <v>238</v>
      </c>
      <c r="Q156" s="233">
        <v>29.48</v>
      </c>
      <c r="R156" s="232">
        <v>49</v>
      </c>
      <c r="S156" s="232">
        <v>3.21</v>
      </c>
      <c r="T156" s="234">
        <v>8377.3540521715095</v>
      </c>
      <c r="U156" s="234">
        <v>8966.1772356488054</v>
      </c>
      <c r="V156" s="235">
        <v>3.7566610099423809</v>
      </c>
      <c r="W156" s="236">
        <v>5.2727951469889351</v>
      </c>
      <c r="X156" s="233">
        <v>284.09924961725545</v>
      </c>
      <c r="Y156" s="233">
        <v>54.649823121028554</v>
      </c>
      <c r="Z156" s="237">
        <v>13771.9045152454</v>
      </c>
      <c r="AA156" s="238">
        <v>1.9030047711257314</v>
      </c>
      <c r="AB156" s="238">
        <v>1.4788804248137122</v>
      </c>
      <c r="AC156" s="238">
        <v>16.192386445399805</v>
      </c>
      <c r="AD156" s="238">
        <v>12.347311863203835</v>
      </c>
    </row>
    <row r="157" spans="1:30" x14ac:dyDescent="0.25">
      <c r="A157" s="16">
        <v>10</v>
      </c>
      <c r="B157" s="14" t="s">
        <v>139</v>
      </c>
      <c r="C157" s="23">
        <v>1006</v>
      </c>
      <c r="D157" s="10" t="s">
        <v>145</v>
      </c>
      <c r="E157" s="32">
        <v>18193</v>
      </c>
      <c r="F157" s="42">
        <f t="shared" si="16"/>
        <v>0.48335503068625629</v>
      </c>
      <c r="G157" s="32">
        <v>19446</v>
      </c>
      <c r="H157" s="42">
        <f t="shared" si="17"/>
        <v>0.51664496931374371</v>
      </c>
      <c r="I157" s="32">
        <f t="shared" si="18"/>
        <v>37639</v>
      </c>
      <c r="J157" s="55">
        <v>662.13</v>
      </c>
      <c r="K157" s="55">
        <v>582.66</v>
      </c>
      <c r="L157" s="55">
        <v>1563</v>
      </c>
      <c r="M157" s="231">
        <v>1596.33</v>
      </c>
      <c r="N157" s="232">
        <v>-7.3583333333333325</v>
      </c>
      <c r="O157" s="232">
        <v>-1.111312481436173</v>
      </c>
      <c r="P157" s="232">
        <v>102</v>
      </c>
      <c r="Q157" s="233">
        <v>10.69</v>
      </c>
      <c r="R157" s="232">
        <v>104</v>
      </c>
      <c r="S157" s="232">
        <v>8.2799999999999994</v>
      </c>
      <c r="T157" s="234">
        <v>33860.98091483715</v>
      </c>
      <c r="U157" s="234">
        <v>35302.697833244929</v>
      </c>
      <c r="V157" s="235">
        <v>21.664095275007774</v>
      </c>
      <c r="W157" s="236">
        <v>22.114912225695772</v>
      </c>
      <c r="X157" s="233">
        <v>30.123167505553806</v>
      </c>
      <c r="Y157" s="233">
        <v>29.45950490561718</v>
      </c>
      <c r="Z157" s="237">
        <v>23609.123297881899</v>
      </c>
      <c r="AA157" s="238">
        <v>2.8045514085624825</v>
      </c>
      <c r="AB157" s="238">
        <v>2.4679442461646746</v>
      </c>
      <c r="AC157" s="238">
        <v>6.6203220690546569</v>
      </c>
      <c r="AD157" s="238">
        <v>6.7614963074177998</v>
      </c>
    </row>
    <row r="158" spans="1:30" x14ac:dyDescent="0.25">
      <c r="A158" s="16">
        <v>10</v>
      </c>
      <c r="B158" s="14" t="s">
        <v>139</v>
      </c>
      <c r="C158" s="23">
        <v>1007</v>
      </c>
      <c r="D158" s="10" t="s">
        <v>146</v>
      </c>
      <c r="E158" s="32">
        <v>6947</v>
      </c>
      <c r="F158" s="42">
        <f t="shared" si="16"/>
        <v>0.52029658478130614</v>
      </c>
      <c r="G158" s="32">
        <v>6405</v>
      </c>
      <c r="H158" s="42">
        <f t="shared" si="17"/>
        <v>0.47970341521869381</v>
      </c>
      <c r="I158" s="32">
        <f t="shared" si="18"/>
        <v>13352</v>
      </c>
      <c r="J158" s="55">
        <v>665.64</v>
      </c>
      <c r="K158" s="55">
        <v>661.5</v>
      </c>
      <c r="L158" s="55">
        <v>2077</v>
      </c>
      <c r="M158" s="231">
        <v>1662.57</v>
      </c>
      <c r="N158" s="232">
        <v>-0.38333333333333336</v>
      </c>
      <c r="O158" s="232">
        <v>-5.7588686577329087E-2</v>
      </c>
      <c r="P158" s="232">
        <v>170</v>
      </c>
      <c r="Q158" s="233">
        <v>15.9</v>
      </c>
      <c r="R158" s="232">
        <v>69</v>
      </c>
      <c r="S158" s="232">
        <v>4.8099999999999996</v>
      </c>
      <c r="T158" s="234">
        <v>10984.518556263502</v>
      </c>
      <c r="U158" s="234">
        <v>11869.234620780244</v>
      </c>
      <c r="V158" s="235">
        <v>5.2886463920382774</v>
      </c>
      <c r="W158" s="236">
        <v>7.139088652375686</v>
      </c>
      <c r="X158" s="233">
        <v>154.76326898557062</v>
      </c>
      <c r="Y158" s="233">
        <v>58.13348729259863</v>
      </c>
      <c r="Z158" s="237">
        <v>28386.677582425698</v>
      </c>
      <c r="AA158" s="238">
        <v>2.3449028089574679</v>
      </c>
      <c r="AB158" s="238">
        <v>2.3303185026821778</v>
      </c>
      <c r="AC158" s="238">
        <v>7.3168125926997476</v>
      </c>
      <c r="AD158" s="238">
        <v>5.8568671700745405</v>
      </c>
    </row>
    <row r="159" spans="1:30" x14ac:dyDescent="0.25">
      <c r="A159" s="17">
        <v>10</v>
      </c>
      <c r="B159" s="11" t="s">
        <v>139</v>
      </c>
      <c r="C159" s="24">
        <v>1008</v>
      </c>
      <c r="D159" s="13" t="s">
        <v>147</v>
      </c>
      <c r="E159" s="32">
        <v>11226</v>
      </c>
      <c r="F159" s="42">
        <f t="shared" si="16"/>
        <v>0.48246518824136153</v>
      </c>
      <c r="G159" s="32">
        <v>12042</v>
      </c>
      <c r="H159" s="42">
        <f t="shared" si="17"/>
        <v>0.51753481175863847</v>
      </c>
      <c r="I159" s="32">
        <f t="shared" si="18"/>
        <v>23268</v>
      </c>
      <c r="J159" s="55">
        <v>167.13</v>
      </c>
      <c r="K159" s="55">
        <v>122.67</v>
      </c>
      <c r="L159" s="55">
        <v>250</v>
      </c>
      <c r="M159" s="231">
        <v>289.44</v>
      </c>
      <c r="N159" s="232">
        <v>-4.1166666666666671</v>
      </c>
      <c r="O159" s="232">
        <v>-2.4631524362272885</v>
      </c>
      <c r="P159" s="232">
        <v>14</v>
      </c>
      <c r="Q159" s="233">
        <v>8.6</v>
      </c>
      <c r="R159" s="232">
        <v>10</v>
      </c>
      <c r="S159" s="232">
        <v>4.0599999999999996</v>
      </c>
      <c r="T159" s="234">
        <v>19489.478894038297</v>
      </c>
      <c r="U159" s="234">
        <v>20908.413299458534</v>
      </c>
      <c r="V159" s="235">
        <v>77.957915576153184</v>
      </c>
      <c r="W159" s="236">
        <v>72.237469940086143</v>
      </c>
      <c r="X159" s="233">
        <v>7.1833629190991388</v>
      </c>
      <c r="Y159" s="233">
        <v>4.7827636926705335</v>
      </c>
      <c r="Z159" s="237">
        <v>2582.4224941226098</v>
      </c>
      <c r="AA159" s="238">
        <v>6.4718302439037272</v>
      </c>
      <c r="AB159" s="238">
        <v>4.750190965234669</v>
      </c>
      <c r="AC159" s="238">
        <v>9.6808326510855718</v>
      </c>
      <c r="AD159" s="238">
        <v>11.208080810120832</v>
      </c>
    </row>
    <row r="160" spans="1:30" x14ac:dyDescent="0.25">
      <c r="A160" s="17">
        <v>10</v>
      </c>
      <c r="B160" s="11" t="s">
        <v>139</v>
      </c>
      <c r="C160" s="24">
        <v>1009</v>
      </c>
      <c r="D160" s="13" t="s">
        <v>148</v>
      </c>
      <c r="E160" s="32">
        <v>10310</v>
      </c>
      <c r="F160" s="42">
        <f t="shared" si="16"/>
        <v>0.47718226418587428</v>
      </c>
      <c r="G160" s="32">
        <v>11296</v>
      </c>
      <c r="H160" s="42">
        <f t="shared" si="17"/>
        <v>0.52281773581412572</v>
      </c>
      <c r="I160" s="32">
        <f t="shared" si="18"/>
        <v>21606</v>
      </c>
      <c r="J160" s="55">
        <v>119.61</v>
      </c>
      <c r="K160" s="55">
        <v>129.69</v>
      </c>
      <c r="L160" s="55">
        <v>15</v>
      </c>
      <c r="M160" s="231">
        <v>23.31</v>
      </c>
      <c r="N160" s="232">
        <v>0.93333333333333346</v>
      </c>
      <c r="O160" s="232">
        <v>0.78031379762004305</v>
      </c>
      <c r="P160" s="232">
        <v>-4</v>
      </c>
      <c r="Q160" s="233">
        <v>-10.11</v>
      </c>
      <c r="R160" s="232">
        <v>2</v>
      </c>
      <c r="S160" s="232">
        <v>9.26</v>
      </c>
      <c r="T160" s="234">
        <v>17883.044772625417</v>
      </c>
      <c r="U160" s="234">
        <v>19275.381019086628</v>
      </c>
      <c r="V160" s="235">
        <v>1192.2029848416944</v>
      </c>
      <c r="W160" s="236">
        <v>826.91467263348898</v>
      </c>
      <c r="X160" s="233">
        <v>-2.2367555697914625</v>
      </c>
      <c r="Y160" s="233">
        <v>1.0375929783279432</v>
      </c>
      <c r="Z160" s="237">
        <v>2611.29374868386</v>
      </c>
      <c r="AA160" s="238">
        <v>4.5804881224215253</v>
      </c>
      <c r="AB160" s="238">
        <v>4.9665036752516309</v>
      </c>
      <c r="AC160" s="238">
        <v>0.57442790599718141</v>
      </c>
      <c r="AD160" s="238">
        <v>0.89266096591961996</v>
      </c>
    </row>
    <row r="161" spans="1:30" x14ac:dyDescent="0.25">
      <c r="A161" s="17">
        <v>10</v>
      </c>
      <c r="B161" s="11" t="s">
        <v>139</v>
      </c>
      <c r="C161" s="24">
        <v>1010</v>
      </c>
      <c r="D161" s="13" t="s">
        <v>149</v>
      </c>
      <c r="E161" s="32">
        <v>27468</v>
      </c>
      <c r="F161" s="42">
        <f t="shared" si="16"/>
        <v>0.49540986563260891</v>
      </c>
      <c r="G161" s="32">
        <v>27977</v>
      </c>
      <c r="H161" s="42">
        <f t="shared" si="17"/>
        <v>0.50459013436739109</v>
      </c>
      <c r="I161" s="32">
        <f t="shared" si="18"/>
        <v>55445</v>
      </c>
      <c r="J161" s="55">
        <v>1183.95</v>
      </c>
      <c r="K161" s="55">
        <v>1026.6300000000001</v>
      </c>
      <c r="L161" s="55">
        <v>1397</v>
      </c>
      <c r="M161" s="231">
        <v>1151.3699999999999</v>
      </c>
      <c r="N161" s="232">
        <v>-14.566666666666665</v>
      </c>
      <c r="O161" s="232">
        <v>-1.2303447499190561</v>
      </c>
      <c r="P161" s="232">
        <v>-5</v>
      </c>
      <c r="Q161" s="233">
        <v>-0.35</v>
      </c>
      <c r="R161" s="232">
        <v>15</v>
      </c>
      <c r="S161" s="232">
        <v>1.33</v>
      </c>
      <c r="T161" s="234">
        <v>43411.603215098956</v>
      </c>
      <c r="U161" s="234">
        <v>47845.9457773385</v>
      </c>
      <c r="V161" s="235">
        <v>31.074877032998536</v>
      </c>
      <c r="W161" s="236">
        <v>41.55566479701443</v>
      </c>
      <c r="X161" s="233">
        <v>-1.1517658021579249</v>
      </c>
      <c r="Y161" s="233">
        <v>3.1350618649709125</v>
      </c>
      <c r="Z161" s="237">
        <v>7500.8975947955796</v>
      </c>
      <c r="AA161" s="238">
        <v>15.784110968552238</v>
      </c>
      <c r="AB161" s="238">
        <v>13.68676197782405</v>
      </c>
      <c r="AC161" s="238">
        <v>18.624437706885828</v>
      </c>
      <c r="AD161" s="238">
        <v>15.349762951021569</v>
      </c>
    </row>
    <row r="162" spans="1:30" x14ac:dyDescent="0.25">
      <c r="A162" s="17">
        <v>10</v>
      </c>
      <c r="B162" s="11" t="s">
        <v>139</v>
      </c>
      <c r="C162" s="24">
        <v>1011</v>
      </c>
      <c r="D162" s="13" t="s">
        <v>150</v>
      </c>
      <c r="E162" s="32">
        <v>4483</v>
      </c>
      <c r="F162" s="42">
        <f t="shared" si="16"/>
        <v>0.4957973899579739</v>
      </c>
      <c r="G162" s="32">
        <v>4559</v>
      </c>
      <c r="H162" s="42">
        <f t="shared" si="17"/>
        <v>0.50420261004202616</v>
      </c>
      <c r="I162" s="32">
        <f t="shared" si="18"/>
        <v>9042</v>
      </c>
      <c r="J162" s="55">
        <v>687.78</v>
      </c>
      <c r="K162" s="55">
        <v>585.9</v>
      </c>
      <c r="L162" s="55">
        <v>1052</v>
      </c>
      <c r="M162" s="231">
        <v>745.83</v>
      </c>
      <c r="N162" s="232">
        <v>-9.4333333333333318</v>
      </c>
      <c r="O162" s="232">
        <v>-1.3715626120755666</v>
      </c>
      <c r="P162" s="232">
        <v>70</v>
      </c>
      <c r="Q162" s="233">
        <v>10.96</v>
      </c>
      <c r="R162" s="232">
        <v>23</v>
      </c>
      <c r="S162" s="232">
        <v>3.43</v>
      </c>
      <c r="T162" s="234">
        <v>7759.3199663716287</v>
      </c>
      <c r="U162" s="234">
        <v>8244.162963494171</v>
      </c>
      <c r="V162" s="235">
        <v>7.3757794357144757</v>
      </c>
      <c r="W162" s="236">
        <v>11.053675721671388</v>
      </c>
      <c r="X162" s="233">
        <v>90.214091316475276</v>
      </c>
      <c r="Y162" s="233">
        <v>27.898526632534903</v>
      </c>
      <c r="Z162" s="237">
        <v>2879.53197629752</v>
      </c>
      <c r="AA162" s="238">
        <v>23.885131530448991</v>
      </c>
      <c r="AB162" s="238">
        <v>20.347056564148513</v>
      </c>
      <c r="AC162" s="238">
        <v>36.533714807107422</v>
      </c>
      <c r="AD162" s="238">
        <v>25.901084139339286</v>
      </c>
    </row>
    <row r="163" spans="1:30" x14ac:dyDescent="0.25">
      <c r="A163" s="17">
        <v>10</v>
      </c>
      <c r="B163" s="11" t="s">
        <v>139</v>
      </c>
      <c r="C163" s="24">
        <v>1012</v>
      </c>
      <c r="D163" s="13" t="s">
        <v>151</v>
      </c>
      <c r="E163" s="32">
        <v>3308</v>
      </c>
      <c r="F163" s="42">
        <f t="shared" si="16"/>
        <v>0.48554234551592546</v>
      </c>
      <c r="G163" s="32">
        <v>3505</v>
      </c>
      <c r="H163" s="42">
        <f t="shared" si="17"/>
        <v>0.51445765448407454</v>
      </c>
      <c r="I163" s="32">
        <f t="shared" si="18"/>
        <v>6813</v>
      </c>
      <c r="J163" s="55">
        <v>63.45</v>
      </c>
      <c r="K163" s="55">
        <v>41.49</v>
      </c>
      <c r="L163" s="55">
        <v>88</v>
      </c>
      <c r="M163" s="231">
        <v>78.66</v>
      </c>
      <c r="N163" s="232">
        <v>-2.0333333333333332</v>
      </c>
      <c r="O163" s="232">
        <v>-3.204623062779091</v>
      </c>
      <c r="P163" s="232">
        <v>9</v>
      </c>
      <c r="Q163" s="233">
        <v>23.18</v>
      </c>
      <c r="R163" s="232">
        <v>3</v>
      </c>
      <c r="S163" s="232">
        <v>4.28</v>
      </c>
      <c r="T163" s="234">
        <v>4829.9537229648404</v>
      </c>
      <c r="U163" s="234">
        <v>5539.1094923331166</v>
      </c>
      <c r="V163" s="235">
        <v>54.885837760964094</v>
      </c>
      <c r="W163" s="236">
        <v>70.418376459866721</v>
      </c>
      <c r="X163" s="233">
        <v>18.633718905437878</v>
      </c>
      <c r="Y163" s="233">
        <v>5.4160330359102113</v>
      </c>
      <c r="Z163" s="237">
        <v>660.10171480977999</v>
      </c>
      <c r="AA163" s="238">
        <v>9.612155002246018</v>
      </c>
      <c r="AB163" s="238">
        <v>6.2853949730998782</v>
      </c>
      <c r="AC163" s="238">
        <v>13.331278805321503</v>
      </c>
      <c r="AD163" s="238">
        <v>11.916345350302153</v>
      </c>
    </row>
    <row r="164" spans="1:30" x14ac:dyDescent="0.25">
      <c r="A164" s="17">
        <v>10</v>
      </c>
      <c r="B164" s="11" t="s">
        <v>139</v>
      </c>
      <c r="C164" s="24">
        <v>1013</v>
      </c>
      <c r="D164" s="13" t="s">
        <v>152</v>
      </c>
      <c r="E164" s="32">
        <v>27251</v>
      </c>
      <c r="F164" s="42">
        <f t="shared" si="16"/>
        <v>0.49418783889160911</v>
      </c>
      <c r="G164" s="32">
        <v>27892</v>
      </c>
      <c r="H164" s="42">
        <f t="shared" si="17"/>
        <v>0.50581216110839089</v>
      </c>
      <c r="I164" s="32">
        <f t="shared" si="18"/>
        <v>55143</v>
      </c>
      <c r="J164" s="55">
        <v>5459.85</v>
      </c>
      <c r="K164" s="55">
        <v>5179.59</v>
      </c>
      <c r="L164" s="55">
        <v>5124</v>
      </c>
      <c r="M164" s="231">
        <v>4489.47</v>
      </c>
      <c r="N164" s="232">
        <v>-25.95</v>
      </c>
      <c r="O164" s="232">
        <v>-0.47528778263139099</v>
      </c>
      <c r="P164" s="232">
        <v>213</v>
      </c>
      <c r="Q164" s="233">
        <v>5.53</v>
      </c>
      <c r="R164" s="232">
        <v>57</v>
      </c>
      <c r="S164" s="232">
        <v>1.33</v>
      </c>
      <c r="T164" s="234">
        <v>46826.958984259261</v>
      </c>
      <c r="U164" s="234">
        <v>49960.987585658513</v>
      </c>
      <c r="V164" s="235">
        <v>9.1387507775681627</v>
      </c>
      <c r="W164" s="236">
        <v>11.128482334364303</v>
      </c>
      <c r="X164" s="233">
        <v>45.486618097835333</v>
      </c>
      <c r="Y164" s="233">
        <v>11.408901776065385</v>
      </c>
      <c r="Z164" s="237">
        <v>21098.8364271961</v>
      </c>
      <c r="AA164" s="238">
        <v>25.877493381399606</v>
      </c>
      <c r="AB164" s="238">
        <v>24.549173684874784</v>
      </c>
      <c r="AC164" s="238">
        <v>24.285699439781602</v>
      </c>
      <c r="AD164" s="238">
        <v>21.278282409039097</v>
      </c>
    </row>
    <row r="165" spans="1:30" x14ac:dyDescent="0.25">
      <c r="A165" s="17">
        <v>10</v>
      </c>
      <c r="B165" s="11" t="s">
        <v>139</v>
      </c>
      <c r="C165" s="24">
        <v>1014</v>
      </c>
      <c r="D165" s="13" t="s">
        <v>153</v>
      </c>
      <c r="E165" s="32">
        <v>22987</v>
      </c>
      <c r="F165" s="42">
        <f t="shared" si="16"/>
        <v>0.49222698072805138</v>
      </c>
      <c r="G165" s="32">
        <v>23713</v>
      </c>
      <c r="H165" s="42">
        <f t="shared" si="17"/>
        <v>0.50777301927194862</v>
      </c>
      <c r="I165" s="32">
        <f t="shared" si="18"/>
        <v>46700</v>
      </c>
      <c r="J165" s="55">
        <v>5982.3</v>
      </c>
      <c r="K165" s="55">
        <v>5708.61</v>
      </c>
      <c r="L165" s="55">
        <v>5723</v>
      </c>
      <c r="M165" s="231">
        <v>5195.43</v>
      </c>
      <c r="N165" s="232">
        <v>-25.341666666666658</v>
      </c>
      <c r="O165" s="232">
        <v>-0.42361076286155253</v>
      </c>
      <c r="P165" s="232">
        <v>251</v>
      </c>
      <c r="Q165" s="233">
        <v>5.93</v>
      </c>
      <c r="R165" s="232">
        <v>69</v>
      </c>
      <c r="S165" s="232">
        <v>1.39</v>
      </c>
      <c r="T165" s="234">
        <v>35086.335544086731</v>
      </c>
      <c r="U165" s="234">
        <v>39313.777120796505</v>
      </c>
      <c r="V165" s="235">
        <v>6.130759312263975</v>
      </c>
      <c r="W165" s="236">
        <v>7.5669919757934379</v>
      </c>
      <c r="X165" s="233">
        <v>71.537821236593132</v>
      </c>
      <c r="Y165" s="233">
        <v>17.551099144706665</v>
      </c>
      <c r="Z165" s="237">
        <v>33874.375313131801</v>
      </c>
      <c r="AA165" s="238">
        <v>17.660251870920526</v>
      </c>
      <c r="AB165" s="238">
        <v>16.852296012044803</v>
      </c>
      <c r="AC165" s="238">
        <v>16.894776500222015</v>
      </c>
      <c r="AD165" s="238">
        <v>15.337345565708279</v>
      </c>
    </row>
    <row r="166" spans="1:30" x14ac:dyDescent="0.25">
      <c r="A166" s="17">
        <v>10</v>
      </c>
      <c r="B166" s="11" t="s">
        <v>139</v>
      </c>
      <c r="C166" s="24">
        <v>1015</v>
      </c>
      <c r="D166" s="13" t="s">
        <v>154</v>
      </c>
      <c r="E166" s="32">
        <v>12901</v>
      </c>
      <c r="F166" s="42">
        <f t="shared" si="16"/>
        <v>0.49520190388453861</v>
      </c>
      <c r="G166" s="32">
        <v>13151</v>
      </c>
      <c r="H166" s="42">
        <f t="shared" si="17"/>
        <v>0.50479809611546134</v>
      </c>
      <c r="I166" s="32">
        <f t="shared" si="18"/>
        <v>26052</v>
      </c>
      <c r="J166" s="55">
        <v>3884.04</v>
      </c>
      <c r="K166" s="55">
        <v>3710.79</v>
      </c>
      <c r="L166" s="55">
        <v>3399</v>
      </c>
      <c r="M166" s="231">
        <v>3590.64</v>
      </c>
      <c r="N166" s="232">
        <v>-16.041666666666664</v>
      </c>
      <c r="O166" s="232">
        <v>-0.41301497066628218</v>
      </c>
      <c r="P166" s="232">
        <v>49</v>
      </c>
      <c r="Q166" s="233">
        <v>1.57</v>
      </c>
      <c r="R166" s="232">
        <v>74</v>
      </c>
      <c r="S166" s="232">
        <v>2.2000000000000002</v>
      </c>
      <c r="T166" s="234">
        <v>20804.949964231982</v>
      </c>
      <c r="U166" s="234">
        <v>22749.449691476093</v>
      </c>
      <c r="V166" s="235">
        <v>6.1209031963024367</v>
      </c>
      <c r="W166" s="236">
        <v>6.3357645688445778</v>
      </c>
      <c r="X166" s="233">
        <v>23.55208740431539</v>
      </c>
      <c r="Y166" s="233">
        <v>32.528259366083383</v>
      </c>
      <c r="Z166" s="237">
        <v>17701.379137239899</v>
      </c>
      <c r="AA166" s="238">
        <v>21.942019149393925</v>
      </c>
      <c r="AB166" s="238">
        <v>20.963281850696568</v>
      </c>
      <c r="AC166" s="238">
        <v>19.201893669681557</v>
      </c>
      <c r="AD166" s="238">
        <v>20.284521178612941</v>
      </c>
    </row>
    <row r="167" spans="1:30" x14ac:dyDescent="0.25">
      <c r="A167" s="17">
        <v>10</v>
      </c>
      <c r="B167" s="11" t="s">
        <v>139</v>
      </c>
      <c r="C167" s="24">
        <v>1016</v>
      </c>
      <c r="D167" s="13" t="s">
        <v>155</v>
      </c>
      <c r="E167" s="32">
        <v>6347</v>
      </c>
      <c r="F167" s="42">
        <f t="shared" si="16"/>
        <v>0.52432878975629904</v>
      </c>
      <c r="G167" s="32">
        <v>5758</v>
      </c>
      <c r="H167" s="42">
        <f t="shared" si="17"/>
        <v>0.47567121024370096</v>
      </c>
      <c r="I167" s="32">
        <f t="shared" si="18"/>
        <v>12105</v>
      </c>
      <c r="J167" s="55">
        <v>675.99</v>
      </c>
      <c r="K167" s="55">
        <v>600.21</v>
      </c>
      <c r="L167" s="55">
        <v>626</v>
      </c>
      <c r="M167" s="231">
        <v>444.33</v>
      </c>
      <c r="N167" s="232">
        <v>-7.0166666666666666</v>
      </c>
      <c r="O167" s="232">
        <v>-1.0379837966044863</v>
      </c>
      <c r="P167" s="232">
        <v>14</v>
      </c>
      <c r="Q167" s="233">
        <v>2.64</v>
      </c>
      <c r="R167" s="232">
        <v>-25</v>
      </c>
      <c r="S167" s="232">
        <v>-4.8</v>
      </c>
      <c r="T167" s="234">
        <v>7862.6089781345627</v>
      </c>
      <c r="U167" s="234">
        <v>9338.184589168919</v>
      </c>
      <c r="V167" s="235">
        <v>12.56007823983157</v>
      </c>
      <c r="W167" s="236">
        <v>21.016327029840252</v>
      </c>
      <c r="X167" s="233">
        <v>17.805794538343633</v>
      </c>
      <c r="Y167" s="233">
        <v>-26.77179890939054</v>
      </c>
      <c r="Z167" s="237">
        <v>3460.1727077954201</v>
      </c>
      <c r="AA167" s="238">
        <v>19.536308071474661</v>
      </c>
      <c r="AB167" s="238">
        <v>17.346243979318935</v>
      </c>
      <c r="AC167" s="238">
        <v>18.091582497881827</v>
      </c>
      <c r="AD167" s="238">
        <v>12.841266535597176</v>
      </c>
    </row>
    <row r="168" spans="1:30" x14ac:dyDescent="0.25">
      <c r="A168" s="17">
        <v>10</v>
      </c>
      <c r="B168" s="11" t="s">
        <v>139</v>
      </c>
      <c r="C168" s="24">
        <v>1017</v>
      </c>
      <c r="D168" s="13" t="s">
        <v>156</v>
      </c>
      <c r="E168" s="32">
        <v>6236</v>
      </c>
      <c r="F168" s="42">
        <f t="shared" si="16"/>
        <v>0.46694122051666043</v>
      </c>
      <c r="G168" s="32">
        <v>7119</v>
      </c>
      <c r="H168" s="42">
        <f t="shared" si="17"/>
        <v>0.53305877948333957</v>
      </c>
      <c r="I168" s="32">
        <f t="shared" si="18"/>
        <v>13355</v>
      </c>
      <c r="J168" s="55">
        <v>52.65</v>
      </c>
      <c r="K168" s="55">
        <v>66.06</v>
      </c>
      <c r="L168" s="55">
        <v>0</v>
      </c>
      <c r="M168" s="231">
        <v>0</v>
      </c>
      <c r="N168" s="232">
        <v>1.2416666666666667</v>
      </c>
      <c r="O168" s="232">
        <v>2.3583412472301362</v>
      </c>
      <c r="P168" s="232">
        <v>0</v>
      </c>
      <c r="Q168" s="233">
        <v>-9.7899999999999991</v>
      </c>
      <c r="R168" s="232">
        <v>0</v>
      </c>
      <c r="S168" s="232">
        <v>-30.06</v>
      </c>
      <c r="T168" s="234">
        <v>10674.867509092654</v>
      </c>
      <c r="U168" s="234">
        <v>11668.230647507276</v>
      </c>
      <c r="V168" s="235">
        <v>0</v>
      </c>
      <c r="W168" s="236">
        <v>0</v>
      </c>
      <c r="X168" s="233">
        <v>0</v>
      </c>
      <c r="Y168" s="233">
        <v>0</v>
      </c>
      <c r="Z168" s="237">
        <v>1248.0404673133301</v>
      </c>
      <c r="AA168" s="238">
        <v>4.2186132083793897</v>
      </c>
      <c r="AB168" s="238">
        <v>5.293097598205935</v>
      </c>
      <c r="AC168" s="238">
        <v>0</v>
      </c>
      <c r="AD168" s="238">
        <v>0</v>
      </c>
    </row>
    <row r="169" spans="1:30" x14ac:dyDescent="0.25">
      <c r="A169" s="17">
        <v>10</v>
      </c>
      <c r="B169" s="11" t="s">
        <v>139</v>
      </c>
      <c r="C169" s="24">
        <v>1018</v>
      </c>
      <c r="D169" s="13" t="s">
        <v>157</v>
      </c>
      <c r="E169" s="32">
        <v>4380</v>
      </c>
      <c r="F169" s="42">
        <f t="shared" si="16"/>
        <v>0.49903155975845959</v>
      </c>
      <c r="G169" s="32">
        <v>4397</v>
      </c>
      <c r="H169" s="42">
        <f t="shared" si="17"/>
        <v>0.50096844024154041</v>
      </c>
      <c r="I169" s="32">
        <f t="shared" si="18"/>
        <v>8777</v>
      </c>
      <c r="J169" s="55">
        <v>311.58</v>
      </c>
      <c r="K169" s="55">
        <v>372.33</v>
      </c>
      <c r="L169" s="55">
        <v>18</v>
      </c>
      <c r="M169" s="231">
        <v>17.37</v>
      </c>
      <c r="N169" s="232">
        <v>5.625</v>
      </c>
      <c r="O169" s="232">
        <v>1.8053148469093012</v>
      </c>
      <c r="P169" s="232">
        <v>-2</v>
      </c>
      <c r="Q169" s="233">
        <v>-5.67</v>
      </c>
      <c r="R169" s="232">
        <v>0</v>
      </c>
      <c r="S169" s="232">
        <v>-2.4300000000000002</v>
      </c>
      <c r="T169" s="234">
        <v>6349.7960537796334</v>
      </c>
      <c r="U169" s="234">
        <v>7223.1427808489088</v>
      </c>
      <c r="V169" s="235">
        <v>352.76644743220186</v>
      </c>
      <c r="W169" s="236">
        <v>415.8401140385094</v>
      </c>
      <c r="X169" s="233">
        <v>-3.1497074599892478</v>
      </c>
      <c r="Y169" s="233">
        <v>0</v>
      </c>
      <c r="Z169" s="237">
        <v>1309.0638660131999</v>
      </c>
      <c r="AA169" s="238">
        <v>23.801741694156441</v>
      </c>
      <c r="AB169" s="238">
        <v>28.442462561734601</v>
      </c>
      <c r="AC169" s="238">
        <v>1.3750284052083444</v>
      </c>
      <c r="AD169" s="238">
        <v>1.3269024110260523</v>
      </c>
    </row>
    <row r="170" spans="1:30" x14ac:dyDescent="0.25">
      <c r="A170" s="17">
        <v>10</v>
      </c>
      <c r="B170" s="11" t="s">
        <v>139</v>
      </c>
      <c r="C170" s="24">
        <v>1019</v>
      </c>
      <c r="D170" s="13" t="s">
        <v>158</v>
      </c>
      <c r="E170" s="32">
        <v>5781</v>
      </c>
      <c r="F170" s="42">
        <f t="shared" si="16"/>
        <v>0.47261281883584044</v>
      </c>
      <c r="G170" s="32">
        <v>6451</v>
      </c>
      <c r="H170" s="42">
        <f t="shared" si="17"/>
        <v>0.52738718116415961</v>
      </c>
      <c r="I170" s="32">
        <f t="shared" si="18"/>
        <v>12232</v>
      </c>
      <c r="J170" s="55">
        <v>414.54</v>
      </c>
      <c r="K170" s="55">
        <v>410.49</v>
      </c>
      <c r="L170" s="55">
        <v>197</v>
      </c>
      <c r="M170" s="231">
        <v>171.45</v>
      </c>
      <c r="N170" s="232">
        <v>-0.375</v>
      </c>
      <c r="O170" s="232">
        <v>-9.0461716601534223E-2</v>
      </c>
      <c r="P170" s="232">
        <v>-6</v>
      </c>
      <c r="Q170" s="233">
        <v>-2.57</v>
      </c>
      <c r="R170" s="232">
        <v>-9</v>
      </c>
      <c r="S170" s="232">
        <v>-4.38</v>
      </c>
      <c r="T170" s="234">
        <v>9873.2922349805776</v>
      </c>
      <c r="U170" s="234">
        <v>10750.212500917314</v>
      </c>
      <c r="V170" s="235">
        <v>50.11823469533288</v>
      </c>
      <c r="W170" s="236">
        <v>62.701735205117032</v>
      </c>
      <c r="X170" s="233">
        <v>-6.0770003127652821</v>
      </c>
      <c r="Y170" s="233">
        <v>-8.3719275309506962</v>
      </c>
      <c r="Z170" s="237">
        <v>1851.5245930230301</v>
      </c>
      <c r="AA170" s="238">
        <v>22.389116599481419</v>
      </c>
      <c r="AB170" s="238">
        <v>22.170377944037071</v>
      </c>
      <c r="AC170" s="238">
        <v>10.639880277169487</v>
      </c>
      <c r="AD170" s="238">
        <v>9.2599364138107028</v>
      </c>
    </row>
    <row r="171" spans="1:30" x14ac:dyDescent="0.25">
      <c r="A171" s="17">
        <v>10</v>
      </c>
      <c r="B171" s="11" t="s">
        <v>139</v>
      </c>
      <c r="C171" s="24">
        <v>1020</v>
      </c>
      <c r="D171" s="13" t="s">
        <v>159</v>
      </c>
      <c r="E171" s="32">
        <v>11030</v>
      </c>
      <c r="F171" s="42">
        <f t="shared" si="16"/>
        <v>0.4986888507098291</v>
      </c>
      <c r="G171" s="32">
        <v>11088</v>
      </c>
      <c r="H171" s="42">
        <f t="shared" si="17"/>
        <v>0.50131114929017095</v>
      </c>
      <c r="I171" s="32">
        <f t="shared" si="18"/>
        <v>22118</v>
      </c>
      <c r="J171" s="55">
        <v>905.4</v>
      </c>
      <c r="K171" s="55">
        <v>781.65</v>
      </c>
      <c r="L171" s="55">
        <v>1666</v>
      </c>
      <c r="M171" s="231">
        <v>1325.97</v>
      </c>
      <c r="N171" s="232">
        <v>-11.458333333333332</v>
      </c>
      <c r="O171" s="232">
        <v>-1.2655548192327515</v>
      </c>
      <c r="P171" s="232">
        <v>127</v>
      </c>
      <c r="Q171" s="233">
        <v>14.01</v>
      </c>
      <c r="R171" s="232">
        <v>95</v>
      </c>
      <c r="S171" s="232">
        <v>9.3699999999999992</v>
      </c>
      <c r="T171" s="234">
        <v>18835.712376630912</v>
      </c>
      <c r="U171" s="234">
        <v>20073.396793573327</v>
      </c>
      <c r="V171" s="235">
        <v>11.305949805900907</v>
      </c>
      <c r="W171" s="236">
        <v>15.138650794190914</v>
      </c>
      <c r="X171" s="233">
        <v>67.425111119007283</v>
      </c>
      <c r="Y171" s="233">
        <v>47.326319993044265</v>
      </c>
      <c r="Z171" s="237">
        <v>15822.349947528701</v>
      </c>
      <c r="AA171" s="238">
        <v>5.7222852673753097</v>
      </c>
      <c r="AB171" s="238">
        <v>4.9401637720829585</v>
      </c>
      <c r="AC171" s="238">
        <v>10.529409383087328</v>
      </c>
      <c r="AD171" s="238">
        <v>8.3803607201034254</v>
      </c>
    </row>
    <row r="172" spans="1:30" x14ac:dyDescent="0.25">
      <c r="A172" s="17">
        <v>10</v>
      </c>
      <c r="B172" s="11" t="s">
        <v>139</v>
      </c>
      <c r="C172" s="24">
        <v>1021</v>
      </c>
      <c r="D172" s="13" t="s">
        <v>343</v>
      </c>
      <c r="E172" s="32">
        <v>15296</v>
      </c>
      <c r="F172" s="42">
        <f t="shared" si="16"/>
        <v>0.49675240322161601</v>
      </c>
      <c r="G172" s="32">
        <v>15496</v>
      </c>
      <c r="H172" s="42">
        <f t="shared" si="17"/>
        <v>0.50324759677838404</v>
      </c>
      <c r="I172" s="32">
        <f t="shared" si="18"/>
        <v>30792</v>
      </c>
      <c r="M172" s="243"/>
      <c r="N172" s="243"/>
      <c r="O172" s="243"/>
      <c r="P172" s="243"/>
      <c r="Q172" s="243"/>
      <c r="R172" s="243"/>
      <c r="S172" s="243"/>
      <c r="T172" s="243"/>
      <c r="U172" s="243"/>
      <c r="V172" s="243"/>
      <c r="W172" s="243"/>
      <c r="X172" s="243"/>
      <c r="Y172" s="243"/>
      <c r="Z172" s="243"/>
      <c r="AA172" s="243"/>
      <c r="AB172" s="243"/>
      <c r="AC172" s="243"/>
      <c r="AD172" s="243"/>
    </row>
    <row r="173" spans="1:30" x14ac:dyDescent="0.25">
      <c r="A173" s="15">
        <v>11</v>
      </c>
      <c r="B173" s="304" t="s">
        <v>160</v>
      </c>
      <c r="C173" s="305"/>
      <c r="D173" s="306"/>
      <c r="E173" s="33">
        <f>SUM(E174:E182)</f>
        <v>166508</v>
      </c>
      <c r="F173" s="41">
        <f t="shared" si="16"/>
        <v>0.48953071988428226</v>
      </c>
      <c r="G173" s="33">
        <f>SUM(G174:G182)</f>
        <v>173630</v>
      </c>
      <c r="H173" s="41">
        <f t="shared" si="17"/>
        <v>0.51046928011571768</v>
      </c>
      <c r="I173" s="33">
        <f>G173+E173</f>
        <v>340138</v>
      </c>
      <c r="J173" s="54">
        <v>12677.039999999997</v>
      </c>
      <c r="K173" s="54">
        <v>13078.53</v>
      </c>
      <c r="L173" s="54">
        <v>14348</v>
      </c>
      <c r="M173" s="223">
        <v>13930.739999999998</v>
      </c>
      <c r="N173" s="224">
        <v>58.381609195402298</v>
      </c>
      <c r="O173" s="224">
        <v>0.46053029094648518</v>
      </c>
      <c r="P173" s="224">
        <v>73</v>
      </c>
      <c r="Q173" s="225">
        <v>5.5033333333333339</v>
      </c>
      <c r="R173" s="224">
        <v>210</v>
      </c>
      <c r="S173" s="224">
        <v>1.9866666666666666</v>
      </c>
      <c r="T173" s="226">
        <v>272070.80888767377</v>
      </c>
      <c r="U173" s="226">
        <v>297384.51751839358</v>
      </c>
      <c r="V173" s="227">
        <v>18.962281076643002</v>
      </c>
      <c r="W173" s="228">
        <v>21.347359689319706</v>
      </c>
      <c r="X173" s="225">
        <v>2.6831250400750832</v>
      </c>
      <c r="Y173" s="225">
        <v>7.0615646622225805</v>
      </c>
      <c r="Z173" s="240">
        <v>194374.71321219098</v>
      </c>
      <c r="AA173" s="230">
        <v>6.5219594619599448</v>
      </c>
      <c r="AB173" s="230">
        <v>6.7285141075540524</v>
      </c>
      <c r="AC173" s="230">
        <v>7.3816186081452226</v>
      </c>
      <c r="AD173" s="230">
        <v>7.1669507673008752</v>
      </c>
    </row>
    <row r="174" spans="1:30" x14ac:dyDescent="0.25">
      <c r="A174" s="16">
        <v>11</v>
      </c>
      <c r="B174" s="14" t="s">
        <v>160</v>
      </c>
      <c r="C174" s="23">
        <v>1101</v>
      </c>
      <c r="D174" s="10" t="s">
        <v>160</v>
      </c>
      <c r="E174" s="32">
        <v>45464</v>
      </c>
      <c r="F174" s="42">
        <f t="shared" si="16"/>
        <v>0.48863428737250519</v>
      </c>
      <c r="G174" s="32">
        <v>47579</v>
      </c>
      <c r="H174" s="42">
        <f t="shared" si="17"/>
        <v>0.51136571262749486</v>
      </c>
      <c r="I174" s="32">
        <f t="shared" ref="I174:I182" si="19">G174+E174</f>
        <v>93043</v>
      </c>
      <c r="J174" s="55">
        <v>6230.52</v>
      </c>
      <c r="K174" s="55">
        <v>6701.4</v>
      </c>
      <c r="L174" s="55">
        <v>6918</v>
      </c>
      <c r="M174" s="231">
        <v>7046.55</v>
      </c>
      <c r="N174" s="232">
        <v>60.245402298850578</v>
      </c>
      <c r="O174" s="232">
        <v>0.96694019598445347</v>
      </c>
      <c r="P174" s="232">
        <v>-12</v>
      </c>
      <c r="Q174" s="233">
        <v>-0.17</v>
      </c>
      <c r="R174" s="232">
        <v>65</v>
      </c>
      <c r="S174" s="232">
        <v>0.96</v>
      </c>
      <c r="T174" s="234">
        <v>77588.388235095888</v>
      </c>
      <c r="U174" s="234">
        <v>83452.267709420499</v>
      </c>
      <c r="V174" s="235">
        <v>11.215436287235601</v>
      </c>
      <c r="W174" s="236">
        <v>11.842996602510519</v>
      </c>
      <c r="X174" s="233">
        <v>-1.5466231833092763</v>
      </c>
      <c r="Y174" s="233">
        <v>7.7888836078522141</v>
      </c>
      <c r="Z174" s="237">
        <v>80859.645572691501</v>
      </c>
      <c r="AA174" s="238">
        <v>7.7053516075566586</v>
      </c>
      <c r="AB174" s="238">
        <v>8.2876940067410398</v>
      </c>
      <c r="AC174" s="238">
        <v>8.5555655741538352</v>
      </c>
      <c r="AD174" s="238">
        <v>8.7145447523205721</v>
      </c>
    </row>
    <row r="175" spans="1:30" x14ac:dyDescent="0.25">
      <c r="A175" s="17">
        <v>11</v>
      </c>
      <c r="B175" s="11" t="s">
        <v>160</v>
      </c>
      <c r="C175" s="24">
        <v>1102</v>
      </c>
      <c r="D175" s="13" t="s">
        <v>161</v>
      </c>
      <c r="E175" s="32">
        <v>15462</v>
      </c>
      <c r="F175" s="42">
        <f t="shared" si="16"/>
        <v>0.49519600307455802</v>
      </c>
      <c r="G175" s="32">
        <v>15762</v>
      </c>
      <c r="H175" s="42">
        <f t="shared" si="17"/>
        <v>0.50480399692544198</v>
      </c>
      <c r="I175" s="32">
        <f t="shared" si="19"/>
        <v>31224</v>
      </c>
      <c r="J175" s="55">
        <v>234.81</v>
      </c>
      <c r="K175" s="55">
        <v>246.42</v>
      </c>
      <c r="L175" s="55">
        <v>100</v>
      </c>
      <c r="M175" s="231">
        <v>96.03</v>
      </c>
      <c r="N175" s="232">
        <v>1.8715517241379311</v>
      </c>
      <c r="O175" s="232">
        <v>0.79704941192365375</v>
      </c>
      <c r="P175" s="232">
        <v>11</v>
      </c>
      <c r="Q175" s="233">
        <v>34.67</v>
      </c>
      <c r="R175" s="232">
        <v>-2</v>
      </c>
      <c r="S175" s="232">
        <v>-2.1</v>
      </c>
      <c r="T175" s="234">
        <v>24709.738293005452</v>
      </c>
      <c r="U175" s="234">
        <v>27139.412270265937</v>
      </c>
      <c r="V175" s="235">
        <v>247.09738293005452</v>
      </c>
      <c r="W175" s="236">
        <v>282.61389430663269</v>
      </c>
      <c r="X175" s="233">
        <v>4.4516861609634102</v>
      </c>
      <c r="Y175" s="233">
        <v>-0.73693563445042209</v>
      </c>
      <c r="Z175" s="237">
        <v>1771.9519579934499</v>
      </c>
      <c r="AA175" s="238">
        <v>13.25148793909163</v>
      </c>
      <c r="AB175" s="238">
        <v>13.906697576555342</v>
      </c>
      <c r="AC175" s="238">
        <v>5.6434938627365234</v>
      </c>
      <c r="AD175" s="238">
        <v>5.4194471563858828</v>
      </c>
    </row>
    <row r="176" spans="1:30" x14ac:dyDescent="0.25">
      <c r="A176" s="17">
        <v>11</v>
      </c>
      <c r="B176" s="11" t="s">
        <v>160</v>
      </c>
      <c r="C176" s="24">
        <v>1103</v>
      </c>
      <c r="D176" s="13" t="s">
        <v>162</v>
      </c>
      <c r="E176" s="32">
        <v>7170</v>
      </c>
      <c r="F176" s="42">
        <f t="shared" si="16"/>
        <v>0.50262881177707674</v>
      </c>
      <c r="G176" s="32">
        <v>7095</v>
      </c>
      <c r="H176" s="42">
        <f t="shared" si="17"/>
        <v>0.49737118822292326</v>
      </c>
      <c r="I176" s="32">
        <f t="shared" si="19"/>
        <v>14265</v>
      </c>
      <c r="J176" s="55">
        <v>544.5</v>
      </c>
      <c r="K176" s="55">
        <v>488.25</v>
      </c>
      <c r="L176" s="55">
        <v>1176</v>
      </c>
      <c r="M176" s="231">
        <v>1152.45</v>
      </c>
      <c r="N176" s="232">
        <v>-5.3632183908045974</v>
      </c>
      <c r="O176" s="232">
        <v>-0.98498042071709779</v>
      </c>
      <c r="P176" s="232">
        <v>15</v>
      </c>
      <c r="Q176" s="233">
        <v>1.36</v>
      </c>
      <c r="R176" s="232">
        <v>111</v>
      </c>
      <c r="S176" s="232">
        <v>14.15</v>
      </c>
      <c r="T176" s="234">
        <v>11797.398501543492</v>
      </c>
      <c r="U176" s="234">
        <v>12731.193397426423</v>
      </c>
      <c r="V176" s="235">
        <v>10.031801446890725</v>
      </c>
      <c r="W176" s="236">
        <v>11.047067896591107</v>
      </c>
      <c r="X176" s="233">
        <v>12.714667558307454</v>
      </c>
      <c r="Y176" s="233">
        <v>87.187427395799645</v>
      </c>
      <c r="Z176" s="237">
        <v>12820.1514361233</v>
      </c>
      <c r="AA176" s="238">
        <v>4.247219720554658</v>
      </c>
      <c r="AB176" s="238">
        <v>3.8084573527287633</v>
      </c>
      <c r="AC176" s="238">
        <v>9.1730585700133656</v>
      </c>
      <c r="AD176" s="238">
        <v>8.9893633920169247</v>
      </c>
    </row>
    <row r="177" spans="1:30" x14ac:dyDescent="0.25">
      <c r="A177" s="17">
        <v>11</v>
      </c>
      <c r="B177" s="11" t="s">
        <v>160</v>
      </c>
      <c r="C177" s="24">
        <v>1104</v>
      </c>
      <c r="D177" s="13" t="s">
        <v>163</v>
      </c>
      <c r="E177" s="32">
        <v>6436</v>
      </c>
      <c r="F177" s="42">
        <f t="shared" si="16"/>
        <v>0.49561065763129525</v>
      </c>
      <c r="G177" s="32">
        <v>6550</v>
      </c>
      <c r="H177" s="42">
        <f t="shared" si="17"/>
        <v>0.50438934236870481</v>
      </c>
      <c r="I177" s="32">
        <f t="shared" si="19"/>
        <v>12986</v>
      </c>
      <c r="J177" s="55">
        <v>66.42</v>
      </c>
      <c r="K177" s="55">
        <v>58.59</v>
      </c>
      <c r="L177" s="55">
        <v>44</v>
      </c>
      <c r="M177" s="231">
        <v>1.71</v>
      </c>
      <c r="N177" s="232">
        <v>-0.72499999999999998</v>
      </c>
      <c r="O177" s="232">
        <v>-1.0915386931647093</v>
      </c>
      <c r="P177" s="232">
        <v>3</v>
      </c>
      <c r="Q177" s="233">
        <v>8.89</v>
      </c>
      <c r="R177" s="232">
        <v>0</v>
      </c>
      <c r="S177" s="232">
        <v>0</v>
      </c>
      <c r="T177" s="234">
        <v>9605.9665420419624</v>
      </c>
      <c r="U177" s="234">
        <v>10839.164655934725</v>
      </c>
      <c r="V177" s="235">
        <v>218.3174214100446</v>
      </c>
      <c r="W177" s="236">
        <v>6338.6927812483773</v>
      </c>
      <c r="X177" s="233">
        <v>3.1230589726396061</v>
      </c>
      <c r="Y177" s="233">
        <v>0</v>
      </c>
      <c r="Z177" s="237">
        <v>939.32397511215004</v>
      </c>
      <c r="AA177" s="238">
        <v>7.0710427669079587</v>
      </c>
      <c r="AB177" s="238">
        <v>6.2374645545488914</v>
      </c>
      <c r="AC177" s="238">
        <v>4.6842198395656451</v>
      </c>
      <c r="AD177" s="238">
        <v>0.18204581649221033</v>
      </c>
    </row>
    <row r="178" spans="1:30" x14ac:dyDescent="0.25">
      <c r="A178" s="17">
        <v>11</v>
      </c>
      <c r="B178" s="11" t="s">
        <v>160</v>
      </c>
      <c r="C178" s="24">
        <v>1105</v>
      </c>
      <c r="D178" s="13" t="s">
        <v>164</v>
      </c>
      <c r="E178" s="32">
        <v>14100</v>
      </c>
      <c r="F178" s="42">
        <f t="shared" si="16"/>
        <v>0.49207789488378584</v>
      </c>
      <c r="G178" s="32">
        <v>14554</v>
      </c>
      <c r="H178" s="42">
        <f t="shared" si="17"/>
        <v>0.50792210511621416</v>
      </c>
      <c r="I178" s="32">
        <f t="shared" si="19"/>
        <v>28654</v>
      </c>
      <c r="J178" s="55">
        <v>544.77</v>
      </c>
      <c r="K178" s="55">
        <v>518.04</v>
      </c>
      <c r="L178" s="55">
        <v>221</v>
      </c>
      <c r="M178" s="231">
        <v>234.27</v>
      </c>
      <c r="N178" s="232">
        <v>-1.8206896551724139</v>
      </c>
      <c r="O178" s="232">
        <v>-0.33421254018620955</v>
      </c>
      <c r="P178" s="232">
        <v>4</v>
      </c>
      <c r="Q178" s="233">
        <v>2.0699999999999998</v>
      </c>
      <c r="R178" s="232">
        <v>14</v>
      </c>
      <c r="S178" s="232">
        <v>7.58</v>
      </c>
      <c r="T178" s="234">
        <v>20743.060037457089</v>
      </c>
      <c r="U178" s="234">
        <v>23609.358645812616</v>
      </c>
      <c r="V178" s="235">
        <v>93.860000169489098</v>
      </c>
      <c r="W178" s="236">
        <v>100.77841228417046</v>
      </c>
      <c r="X178" s="233">
        <v>1.9283557935892488</v>
      </c>
      <c r="Y178" s="233">
        <v>5.9298518905269191</v>
      </c>
      <c r="Z178" s="237">
        <v>3661.5406698074398</v>
      </c>
      <c r="AA178" s="238">
        <v>14.87816329590706</v>
      </c>
      <c r="AB178" s="238">
        <v>14.148142727778131</v>
      </c>
      <c r="AC178" s="238">
        <v>6.0357106455852199</v>
      </c>
      <c r="AD178" s="238">
        <v>6.3981263933993189</v>
      </c>
    </row>
    <row r="179" spans="1:30" x14ac:dyDescent="0.25">
      <c r="A179" s="17">
        <v>11</v>
      </c>
      <c r="B179" s="11" t="s">
        <v>160</v>
      </c>
      <c r="C179" s="24">
        <v>1106</v>
      </c>
      <c r="D179" s="13" t="s">
        <v>165</v>
      </c>
      <c r="E179" s="32">
        <v>20379</v>
      </c>
      <c r="F179" s="42">
        <f t="shared" si="16"/>
        <v>0.4984102915280767</v>
      </c>
      <c r="G179" s="32">
        <v>20509</v>
      </c>
      <c r="H179" s="42">
        <f t="shared" si="17"/>
        <v>0.5015897084719233</v>
      </c>
      <c r="I179" s="32">
        <f t="shared" si="19"/>
        <v>40888</v>
      </c>
      <c r="J179" s="55">
        <v>1154.97</v>
      </c>
      <c r="K179" s="55">
        <v>1071.81</v>
      </c>
      <c r="L179" s="55">
        <v>2899</v>
      </c>
      <c r="M179" s="231">
        <v>2365.65</v>
      </c>
      <c r="N179" s="232">
        <v>-7.7</v>
      </c>
      <c r="O179" s="232">
        <v>-0.66668398313376109</v>
      </c>
      <c r="P179" s="232">
        <v>39</v>
      </c>
      <c r="Q179" s="233">
        <v>1.48</v>
      </c>
      <c r="R179" s="232">
        <v>37</v>
      </c>
      <c r="S179" s="232">
        <v>1.66</v>
      </c>
      <c r="T179" s="234">
        <v>35333.327115593616</v>
      </c>
      <c r="U179" s="234">
        <v>37465.569133185207</v>
      </c>
      <c r="V179" s="235">
        <v>12.188108698031602</v>
      </c>
      <c r="W179" s="236">
        <v>15.837325527100461</v>
      </c>
      <c r="X179" s="233">
        <v>11.037737791408887</v>
      </c>
      <c r="Y179" s="233">
        <v>9.8757341356459403</v>
      </c>
      <c r="Z179" s="237">
        <v>43489.253110286299</v>
      </c>
      <c r="AA179" s="238">
        <v>2.6557595667855254</v>
      </c>
      <c r="AB179" s="238">
        <v>2.4645399112326674</v>
      </c>
      <c r="AC179" s="238">
        <v>6.6660146879237017</v>
      </c>
      <c r="AD179" s="238">
        <v>5.4396197469771321</v>
      </c>
    </row>
    <row r="180" spans="1:30" x14ac:dyDescent="0.25">
      <c r="A180" s="16">
        <v>11</v>
      </c>
      <c r="B180" s="14" t="s">
        <v>160</v>
      </c>
      <c r="C180" s="23">
        <v>1107</v>
      </c>
      <c r="D180" s="10" t="s">
        <v>166</v>
      </c>
      <c r="E180" s="32">
        <v>19792</v>
      </c>
      <c r="F180" s="42">
        <f t="shared" si="16"/>
        <v>0.49850137269223987</v>
      </c>
      <c r="G180" s="32">
        <v>19911</v>
      </c>
      <c r="H180" s="42">
        <f t="shared" si="17"/>
        <v>0.50149862730776007</v>
      </c>
      <c r="I180" s="32">
        <f t="shared" si="19"/>
        <v>39703</v>
      </c>
      <c r="J180" s="55">
        <v>1000.8</v>
      </c>
      <c r="K180" s="55">
        <v>1052.6400000000001</v>
      </c>
      <c r="L180" s="55">
        <v>1076</v>
      </c>
      <c r="M180" s="231">
        <v>1000.71</v>
      </c>
      <c r="N180" s="232">
        <v>6.6206896551724119</v>
      </c>
      <c r="O180" s="232">
        <v>0.66153973373025698</v>
      </c>
      <c r="P180" s="232">
        <v>22</v>
      </c>
      <c r="Q180" s="233">
        <v>2.33</v>
      </c>
      <c r="R180" s="232">
        <v>-11</v>
      </c>
      <c r="S180" s="232">
        <v>-1.02</v>
      </c>
      <c r="T180" s="234">
        <v>29740.526638078405</v>
      </c>
      <c r="U180" s="234">
        <v>33390.507229602408</v>
      </c>
      <c r="V180" s="235">
        <v>27.63989464505428</v>
      </c>
      <c r="W180" s="236">
        <v>33.366816789681735</v>
      </c>
      <c r="X180" s="233">
        <v>7.3973135270013044</v>
      </c>
      <c r="Y180" s="233">
        <v>-3.294349476143307</v>
      </c>
      <c r="Z180" s="237">
        <v>32811.371342992003</v>
      </c>
      <c r="AA180" s="238">
        <v>3.0501620597877119</v>
      </c>
      <c r="AB180" s="238">
        <v>3.2081560657623278</v>
      </c>
      <c r="AC180" s="238">
        <v>3.2793508956150865</v>
      </c>
      <c r="AD180" s="238">
        <v>3.0498877646384508</v>
      </c>
    </row>
    <row r="181" spans="1:30" x14ac:dyDescent="0.25">
      <c r="A181" s="17">
        <v>11</v>
      </c>
      <c r="B181" s="11" t="s">
        <v>160</v>
      </c>
      <c r="C181" s="24">
        <v>1108</v>
      </c>
      <c r="D181" s="13" t="s">
        <v>167</v>
      </c>
      <c r="E181" s="32">
        <v>16520</v>
      </c>
      <c r="F181" s="42">
        <f t="shared" si="16"/>
        <v>0.4893944780187226</v>
      </c>
      <c r="G181" s="32">
        <v>17236</v>
      </c>
      <c r="H181" s="42">
        <f t="shared" si="17"/>
        <v>0.5106055219812774</v>
      </c>
      <c r="I181" s="32">
        <f t="shared" si="19"/>
        <v>33756</v>
      </c>
      <c r="J181" s="55">
        <v>1647.54</v>
      </c>
      <c r="K181" s="55">
        <v>1675.44</v>
      </c>
      <c r="L181" s="55">
        <v>324</v>
      </c>
      <c r="M181" s="231">
        <v>243.72</v>
      </c>
      <c r="N181" s="232">
        <v>3.563218390804602</v>
      </c>
      <c r="O181" s="232">
        <v>0.2162750762230114</v>
      </c>
      <c r="P181" s="232">
        <v>-2</v>
      </c>
      <c r="Q181" s="233">
        <v>-0.66</v>
      </c>
      <c r="R181" s="232">
        <v>-11</v>
      </c>
      <c r="S181" s="232">
        <v>-3.78</v>
      </c>
      <c r="T181" s="234">
        <v>29289.37848226152</v>
      </c>
      <c r="U181" s="234">
        <v>31006.471014107585</v>
      </c>
      <c r="V181" s="235">
        <v>90.399316303276294</v>
      </c>
      <c r="W181" s="236">
        <v>127.22169298419327</v>
      </c>
      <c r="X181" s="233">
        <v>-0.68284139289990631</v>
      </c>
      <c r="Y181" s="233">
        <v>-3.5476465525519263</v>
      </c>
      <c r="Z181" s="237">
        <v>8654.2145244504009</v>
      </c>
      <c r="AA181" s="238">
        <v>19.037429628596243</v>
      </c>
      <c r="AB181" s="238">
        <v>19.359815905492606</v>
      </c>
      <c r="AC181" s="238">
        <v>3.7438406349255144</v>
      </c>
      <c r="AD181" s="238">
        <v>2.8162001220495259</v>
      </c>
    </row>
    <row r="182" spans="1:30" x14ac:dyDescent="0.25">
      <c r="A182" s="17">
        <v>11</v>
      </c>
      <c r="B182" s="11" t="s">
        <v>160</v>
      </c>
      <c r="C182" s="24">
        <v>1109</v>
      </c>
      <c r="D182" s="13" t="s">
        <v>168</v>
      </c>
      <c r="E182" s="32">
        <v>21185</v>
      </c>
      <c r="F182" s="42">
        <f t="shared" si="16"/>
        <v>0.46438983756768015</v>
      </c>
      <c r="G182" s="32">
        <v>24434</v>
      </c>
      <c r="H182" s="42">
        <f t="shared" si="17"/>
        <v>0.53561016243231985</v>
      </c>
      <c r="I182" s="32">
        <f t="shared" si="19"/>
        <v>45619</v>
      </c>
      <c r="J182" s="55">
        <v>1252.71</v>
      </c>
      <c r="K182" s="55">
        <v>1265.94</v>
      </c>
      <c r="L182" s="55">
        <v>1590</v>
      </c>
      <c r="M182" s="231">
        <v>1789.65</v>
      </c>
      <c r="N182" s="232">
        <v>1.6896551724137954</v>
      </c>
      <c r="O182" s="232">
        <v>0.13487999396618494</v>
      </c>
      <c r="P182" s="232">
        <v>-7</v>
      </c>
      <c r="Q182" s="233">
        <v>-0.44</v>
      </c>
      <c r="R182" s="232">
        <v>7</v>
      </c>
      <c r="S182" s="232">
        <v>0.43</v>
      </c>
      <c r="T182" s="234">
        <v>33263.025042596339</v>
      </c>
      <c r="U182" s="234">
        <v>37750.57346263824</v>
      </c>
      <c r="V182" s="235">
        <v>20.920141536224111</v>
      </c>
      <c r="W182" s="236">
        <v>21.093830337014634</v>
      </c>
      <c r="X182" s="233">
        <v>-2.1044387848176349</v>
      </c>
      <c r="Y182" s="233">
        <v>1.8542764673304641</v>
      </c>
      <c r="Z182" s="237">
        <v>9367.2606227344295</v>
      </c>
      <c r="AA182" s="238">
        <v>13.373280091723519</v>
      </c>
      <c r="AB182" s="238">
        <v>13.514516687275165</v>
      </c>
      <c r="AC182" s="238">
        <v>16.974012617317971</v>
      </c>
      <c r="AD182" s="238">
        <v>19.105372126152897</v>
      </c>
    </row>
    <row r="183" spans="1:30" x14ac:dyDescent="0.25">
      <c r="A183" s="15">
        <v>12</v>
      </c>
      <c r="B183" s="304" t="s">
        <v>169</v>
      </c>
      <c r="C183" s="305"/>
      <c r="D183" s="306"/>
      <c r="E183" s="33">
        <f>SUM(E184:E213)</f>
        <v>560513</v>
      </c>
      <c r="F183" s="41">
        <f t="shared" si="16"/>
        <v>0.48851131698899242</v>
      </c>
      <c r="G183" s="33">
        <f>SUM(G184:G213)</f>
        <v>586877</v>
      </c>
      <c r="H183" s="41">
        <f t="shared" si="17"/>
        <v>0.51148868301100758</v>
      </c>
      <c r="I183" s="33">
        <f>G183+E183</f>
        <v>1147390</v>
      </c>
      <c r="J183" s="54">
        <v>99805.500000000015</v>
      </c>
      <c r="K183" s="54">
        <v>95879.87999999999</v>
      </c>
      <c r="L183" s="54">
        <v>83714</v>
      </c>
      <c r="M183" s="223">
        <v>86113.53</v>
      </c>
      <c r="N183" s="224">
        <v>-457.89716048618425</v>
      </c>
      <c r="O183" s="224">
        <v>-0.45878950607550101</v>
      </c>
      <c r="P183" s="224">
        <v>-131</v>
      </c>
      <c r="Q183" s="225">
        <v>-1.0117241379310347</v>
      </c>
      <c r="R183" s="224">
        <v>-69</v>
      </c>
      <c r="S183" s="224">
        <v>-0.74620689655172445</v>
      </c>
      <c r="T183" s="226">
        <v>908245.09849381831</v>
      </c>
      <c r="U183" s="226">
        <v>995741.94278577599</v>
      </c>
      <c r="V183" s="227">
        <v>10.849381208565095</v>
      </c>
      <c r="W183" s="228">
        <v>11.563130007395772</v>
      </c>
      <c r="X183" s="225">
        <v>-1.442341942909936</v>
      </c>
      <c r="Y183" s="225">
        <v>-0.69295062340107394</v>
      </c>
      <c r="Z183" s="240">
        <v>355284.33025076013</v>
      </c>
      <c r="AA183" s="230">
        <v>28.091725838163807</v>
      </c>
      <c r="AB183" s="230">
        <v>26.986802354139243</v>
      </c>
      <c r="AC183" s="230">
        <v>23.562536501656169</v>
      </c>
      <c r="AD183" s="230">
        <v>24.237919510613079</v>
      </c>
    </row>
    <row r="184" spans="1:30" x14ac:dyDescent="0.25">
      <c r="A184" s="17">
        <v>12</v>
      </c>
      <c r="B184" s="11" t="s">
        <v>169</v>
      </c>
      <c r="C184" s="24">
        <v>1201</v>
      </c>
      <c r="D184" s="13" t="s">
        <v>169</v>
      </c>
      <c r="E184" s="32">
        <v>32006</v>
      </c>
      <c r="F184" s="42">
        <f t="shared" si="16"/>
        <v>0.54562812185683351</v>
      </c>
      <c r="G184" s="32">
        <v>26653</v>
      </c>
      <c r="H184" s="42">
        <f t="shared" si="17"/>
        <v>0.45437187814316643</v>
      </c>
      <c r="I184" s="32">
        <f t="shared" ref="I184:I213" si="20">G184+E184</f>
        <v>58659</v>
      </c>
      <c r="J184" s="55">
        <v>4560.93</v>
      </c>
      <c r="K184" s="55">
        <v>4496.22</v>
      </c>
      <c r="L184" s="55">
        <v>4860</v>
      </c>
      <c r="M184" s="231">
        <v>4888.62</v>
      </c>
      <c r="N184" s="232">
        <v>-8.2643678160919514</v>
      </c>
      <c r="O184" s="232">
        <v>-0.18119918122163572</v>
      </c>
      <c r="P184" s="232">
        <v>-32</v>
      </c>
      <c r="Q184" s="233">
        <v>-0.63</v>
      </c>
      <c r="R184" s="232">
        <v>-25</v>
      </c>
      <c r="S184" s="232">
        <v>-0.51</v>
      </c>
      <c r="T184" s="234">
        <v>43405.244025230306</v>
      </c>
      <c r="U184" s="234">
        <v>48918.684979426696</v>
      </c>
      <c r="V184" s="235">
        <v>8.9311201698004741</v>
      </c>
      <c r="W184" s="236">
        <v>10.006645020358853</v>
      </c>
      <c r="X184" s="233">
        <v>-7.3723810840458031</v>
      </c>
      <c r="Y184" s="233">
        <v>-5.1105216770471307</v>
      </c>
      <c r="Z184" s="237">
        <v>12060.1520140703</v>
      </c>
      <c r="AA184" s="244">
        <v>37.818180025250669</v>
      </c>
      <c r="AB184" s="244">
        <v>37.281619624316214</v>
      </c>
      <c r="AC184" s="244">
        <v>40.297999513853149</v>
      </c>
      <c r="AD184" s="244">
        <v>40.535309955434727</v>
      </c>
    </row>
    <row r="185" spans="1:30" x14ac:dyDescent="0.25">
      <c r="A185" s="17">
        <v>12</v>
      </c>
      <c r="B185" s="11" t="s">
        <v>169</v>
      </c>
      <c r="C185" s="24">
        <v>1202</v>
      </c>
      <c r="D185" s="13" t="s">
        <v>10</v>
      </c>
      <c r="E185" s="32">
        <v>31171</v>
      </c>
      <c r="F185" s="42">
        <f t="shared" si="16"/>
        <v>0.42371475953565507</v>
      </c>
      <c r="G185" s="32">
        <v>42395</v>
      </c>
      <c r="H185" s="42">
        <f t="shared" si="17"/>
        <v>0.57628524046434493</v>
      </c>
      <c r="I185" s="32">
        <f t="shared" si="20"/>
        <v>73566</v>
      </c>
      <c r="J185" s="55">
        <v>3423.33</v>
      </c>
      <c r="K185" s="55">
        <v>3253.32</v>
      </c>
      <c r="L185" s="55">
        <v>3173</v>
      </c>
      <c r="M185" s="231">
        <v>3159.9</v>
      </c>
      <c r="N185" s="232">
        <v>-21.712643678160919</v>
      </c>
      <c r="O185" s="232">
        <v>-0.63425505803299476</v>
      </c>
      <c r="P185" s="232">
        <v>-31</v>
      </c>
      <c r="Q185" s="233">
        <v>-0.92</v>
      </c>
      <c r="R185" s="232">
        <v>-24</v>
      </c>
      <c r="S185" s="232">
        <v>-0.74</v>
      </c>
      <c r="T185" s="234">
        <v>63162.043190874567</v>
      </c>
      <c r="U185" s="234">
        <v>67074.939210721335</v>
      </c>
      <c r="V185" s="235">
        <v>19.906096183698256</v>
      </c>
      <c r="W185" s="236">
        <v>21.22691832359294</v>
      </c>
      <c r="X185" s="233">
        <v>-4.9080109562508216</v>
      </c>
      <c r="Y185" s="233">
        <v>-3.5780874768446771</v>
      </c>
      <c r="Z185" s="237">
        <v>7739.9836563930703</v>
      </c>
      <c r="AA185" s="238">
        <v>44.229163160730941</v>
      </c>
      <c r="AB185" s="238">
        <v>42.032646894710474</v>
      </c>
      <c r="AC185" s="238">
        <v>40.994918605275942</v>
      </c>
      <c r="AD185" s="238">
        <v>40.825667601894565</v>
      </c>
    </row>
    <row r="186" spans="1:30" x14ac:dyDescent="0.25">
      <c r="A186" s="17">
        <v>12</v>
      </c>
      <c r="B186" s="11" t="s">
        <v>169</v>
      </c>
      <c r="C186" s="24">
        <v>1203</v>
      </c>
      <c r="D186" s="13" t="s">
        <v>170</v>
      </c>
      <c r="E186" s="32">
        <v>11739</v>
      </c>
      <c r="F186" s="42">
        <f t="shared" si="16"/>
        <v>0.52245315768392009</v>
      </c>
      <c r="G186" s="32">
        <v>10730</v>
      </c>
      <c r="H186" s="42">
        <f t="shared" si="17"/>
        <v>0.47754684231607991</v>
      </c>
      <c r="I186" s="32">
        <f t="shared" si="20"/>
        <v>22469</v>
      </c>
      <c r="J186" s="55">
        <v>1983.51</v>
      </c>
      <c r="K186" s="55">
        <v>1983.24</v>
      </c>
      <c r="L186" s="55">
        <v>1470</v>
      </c>
      <c r="M186" s="231">
        <v>1485.72</v>
      </c>
      <c r="N186" s="232">
        <v>-3.448275862068733E-2</v>
      </c>
      <c r="O186" s="232">
        <v>-1.7384716296205884E-3</v>
      </c>
      <c r="P186" s="232">
        <v>-17</v>
      </c>
      <c r="Q186" s="233">
        <v>-1.1000000000000001</v>
      </c>
      <c r="R186" s="232">
        <v>-5</v>
      </c>
      <c r="S186" s="232">
        <v>-0.32</v>
      </c>
      <c r="T186" s="234">
        <v>17169.92761606364</v>
      </c>
      <c r="U186" s="234">
        <v>19103.267491761479</v>
      </c>
      <c r="V186" s="235">
        <v>11.680222868070503</v>
      </c>
      <c r="W186" s="236">
        <v>12.857919050535417</v>
      </c>
      <c r="X186" s="233">
        <v>-9.9010318390016625</v>
      </c>
      <c r="Y186" s="233">
        <v>-2.6173532889890758</v>
      </c>
      <c r="Z186" s="237">
        <v>4732.3271637405296</v>
      </c>
      <c r="AA186" s="238">
        <v>41.914050558418971</v>
      </c>
      <c r="AB186" s="238">
        <v>41.90834512025593</v>
      </c>
      <c r="AC186" s="238">
        <v>31.062941109888975</v>
      </c>
      <c r="AD186" s="238">
        <v>31.395124398492687</v>
      </c>
    </row>
    <row r="187" spans="1:30" x14ac:dyDescent="0.25">
      <c r="A187" s="17">
        <v>12</v>
      </c>
      <c r="B187" s="11" t="s">
        <v>169</v>
      </c>
      <c r="C187" s="24">
        <v>1204</v>
      </c>
      <c r="D187" s="13" t="s">
        <v>171</v>
      </c>
      <c r="E187" s="32">
        <v>35027</v>
      </c>
      <c r="F187" s="42">
        <f t="shared" si="16"/>
        <v>0.507035117686228</v>
      </c>
      <c r="G187" s="32">
        <v>34055</v>
      </c>
      <c r="H187" s="42">
        <f t="shared" si="17"/>
        <v>0.49296488231377206</v>
      </c>
      <c r="I187" s="32">
        <f t="shared" si="20"/>
        <v>69082</v>
      </c>
      <c r="J187" s="55">
        <v>3876.75</v>
      </c>
      <c r="K187" s="55">
        <v>3945.51</v>
      </c>
      <c r="L187" s="55">
        <v>2156</v>
      </c>
      <c r="M187" s="231">
        <v>2484.54</v>
      </c>
      <c r="N187" s="232">
        <v>8.6210920572029917</v>
      </c>
      <c r="O187" s="232">
        <v>0.22237936563366201</v>
      </c>
      <c r="P187" s="232">
        <v>-58</v>
      </c>
      <c r="Q187" s="233">
        <v>-2.35</v>
      </c>
      <c r="R187" s="232">
        <v>10</v>
      </c>
      <c r="S187" s="232">
        <v>0.41</v>
      </c>
      <c r="T187" s="234">
        <v>53729.282254206853</v>
      </c>
      <c r="U187" s="234">
        <v>59358.831166621894</v>
      </c>
      <c r="V187" s="235">
        <v>24.9208173720811</v>
      </c>
      <c r="W187" s="236">
        <v>23.891276118163482</v>
      </c>
      <c r="X187" s="233">
        <v>-10.794858514131512</v>
      </c>
      <c r="Y187" s="233">
        <v>1.684669290729415</v>
      </c>
      <c r="Z187" s="237">
        <v>13483.6385893484</v>
      </c>
      <c r="AA187" s="238">
        <v>28.751512244346983</v>
      </c>
      <c r="AB187" s="238">
        <v>29.261463616481194</v>
      </c>
      <c r="AC187" s="238">
        <v>15.989749248419963</v>
      </c>
      <c r="AD187" s="238">
        <v>18.426331909865183</v>
      </c>
    </row>
    <row r="188" spans="1:30" x14ac:dyDescent="0.25">
      <c r="A188" s="17">
        <v>12</v>
      </c>
      <c r="B188" s="11" t="s">
        <v>169</v>
      </c>
      <c r="C188" s="24">
        <v>1205</v>
      </c>
      <c r="D188" s="13" t="s">
        <v>172</v>
      </c>
      <c r="E188" s="32">
        <v>17124</v>
      </c>
      <c r="F188" s="42">
        <f t="shared" si="16"/>
        <v>0.43539282990083905</v>
      </c>
      <c r="G188" s="32">
        <v>22206</v>
      </c>
      <c r="H188" s="42">
        <f t="shared" si="17"/>
        <v>0.56460717009916095</v>
      </c>
      <c r="I188" s="32">
        <f t="shared" si="20"/>
        <v>39330</v>
      </c>
      <c r="J188" s="55">
        <v>4791.6000000000004</v>
      </c>
      <c r="K188" s="55">
        <v>4778.1000000000004</v>
      </c>
      <c r="L188" s="55">
        <v>4519</v>
      </c>
      <c r="M188" s="231">
        <v>4691.5200000000004</v>
      </c>
      <c r="N188" s="232">
        <v>-1.2118491921005385</v>
      </c>
      <c r="O188" s="232">
        <v>-2.5291117624604276E-2</v>
      </c>
      <c r="P188" s="232">
        <v>1</v>
      </c>
      <c r="Q188" s="233">
        <v>0.01</v>
      </c>
      <c r="R188" s="232">
        <v>39</v>
      </c>
      <c r="S188" s="232">
        <v>0.86</v>
      </c>
      <c r="T188" s="234">
        <v>32857.581638486612</v>
      </c>
      <c r="U188" s="234">
        <v>35276.49395589059</v>
      </c>
      <c r="V188" s="235">
        <v>7.2709850937124614</v>
      </c>
      <c r="W188" s="236">
        <v>7.5192035749374586</v>
      </c>
      <c r="X188" s="233">
        <v>0.30434376181498518</v>
      </c>
      <c r="Y188" s="233">
        <v>11.055520440541866</v>
      </c>
      <c r="Z188" s="237">
        <v>19620.709897068798</v>
      </c>
      <c r="AA188" s="238">
        <v>24.421134735373837</v>
      </c>
      <c r="AB188" s="238">
        <v>24.352329885443218</v>
      </c>
      <c r="AC188" s="238">
        <v>23.031786432330403</v>
      </c>
      <c r="AD188" s="238">
        <v>23.911061447888194</v>
      </c>
    </row>
    <row r="189" spans="1:30" x14ac:dyDescent="0.25">
      <c r="A189" s="17">
        <v>12</v>
      </c>
      <c r="B189" s="11" t="s">
        <v>169</v>
      </c>
      <c r="C189" s="24">
        <v>1206</v>
      </c>
      <c r="D189" s="13" t="s">
        <v>173</v>
      </c>
      <c r="E189" s="32">
        <v>24387</v>
      </c>
      <c r="F189" s="42">
        <f t="shared" si="16"/>
        <v>0.38976793248945146</v>
      </c>
      <c r="G189" s="32">
        <v>38181</v>
      </c>
      <c r="H189" s="42">
        <f t="shared" si="17"/>
        <v>0.61023206751054848</v>
      </c>
      <c r="I189" s="32">
        <f t="shared" si="20"/>
        <v>62568</v>
      </c>
      <c r="J189" s="61">
        <v>6272.73</v>
      </c>
      <c r="K189" s="61">
        <v>6001.11</v>
      </c>
      <c r="L189" s="61">
        <v>6992</v>
      </c>
      <c r="M189" s="242">
        <v>8042.76</v>
      </c>
      <c r="N189" s="232">
        <v>-24.382405745062847</v>
      </c>
      <c r="O189" s="232">
        <v>-0.38870485012208161</v>
      </c>
      <c r="P189" s="232">
        <v>205</v>
      </c>
      <c r="Q189" s="233">
        <v>3.44</v>
      </c>
      <c r="R189" s="232">
        <v>371</v>
      </c>
      <c r="S189" s="232">
        <v>5.39</v>
      </c>
      <c r="T189" s="234">
        <v>53738.841483010729</v>
      </c>
      <c r="U189" s="234">
        <v>57059.798974633217</v>
      </c>
      <c r="V189" s="235">
        <v>7.6857610816662945</v>
      </c>
      <c r="W189" s="236">
        <v>7.0945544781434746</v>
      </c>
      <c r="X189" s="233">
        <v>38.147454307292755</v>
      </c>
      <c r="Y189" s="233">
        <v>65.019507020158542</v>
      </c>
      <c r="Z189" s="237">
        <v>22425.857388038701</v>
      </c>
      <c r="AA189" s="238">
        <v>27.970970703424214</v>
      </c>
      <c r="AB189" s="238">
        <v>26.75977955340435</v>
      </c>
      <c r="AC189" s="238">
        <v>31.178295121636374</v>
      </c>
      <c r="AD189" s="238">
        <v>35.863779300985719</v>
      </c>
    </row>
    <row r="190" spans="1:30" x14ac:dyDescent="0.25">
      <c r="A190" s="17">
        <v>12</v>
      </c>
      <c r="B190" s="11" t="s">
        <v>169</v>
      </c>
      <c r="C190" s="24">
        <v>1207</v>
      </c>
      <c r="D190" s="13" t="s">
        <v>174</v>
      </c>
      <c r="E190" s="32">
        <v>35378</v>
      </c>
      <c r="F190" s="42">
        <f t="shared" si="16"/>
        <v>0.42823250296559906</v>
      </c>
      <c r="G190" s="32">
        <v>47236</v>
      </c>
      <c r="H190" s="42">
        <f t="shared" si="17"/>
        <v>0.571767497034401</v>
      </c>
      <c r="I190" s="32">
        <f t="shared" si="20"/>
        <v>82614</v>
      </c>
      <c r="J190" s="55">
        <v>13382.37</v>
      </c>
      <c r="K190" s="55">
        <v>13040.73</v>
      </c>
      <c r="L190" s="55">
        <v>12418</v>
      </c>
      <c r="M190" s="231">
        <v>13416.39</v>
      </c>
      <c r="N190" s="232">
        <v>-35.34335211209477</v>
      </c>
      <c r="O190" s="232">
        <v>-0.26410383296900902</v>
      </c>
      <c r="P190" s="232">
        <v>130</v>
      </c>
      <c r="Q190" s="233">
        <v>1.1100000000000001</v>
      </c>
      <c r="R190" s="232">
        <v>87</v>
      </c>
      <c r="S190" s="232">
        <v>0.67</v>
      </c>
      <c r="T190" s="234">
        <v>69238.637403000801</v>
      </c>
      <c r="U190" s="234">
        <v>74241.039553388066</v>
      </c>
      <c r="V190" s="235">
        <v>5.5756673701885004</v>
      </c>
      <c r="W190" s="236">
        <v>5.5336077404866781</v>
      </c>
      <c r="X190" s="233">
        <v>18.775643900000521</v>
      </c>
      <c r="Y190" s="233">
        <v>11.71858590927148</v>
      </c>
      <c r="Z190" s="237">
        <v>36221.4165466294</v>
      </c>
      <c r="AA190" s="238">
        <v>36.946015026144259</v>
      </c>
      <c r="AB190" s="238">
        <v>36.002816132859138</v>
      </c>
      <c r="AC190" s="238">
        <v>34.283584641185335</v>
      </c>
      <c r="AD190" s="238">
        <v>37.039937360617856</v>
      </c>
    </row>
    <row r="191" spans="1:30" x14ac:dyDescent="0.25">
      <c r="A191" s="17">
        <v>12</v>
      </c>
      <c r="B191" s="11" t="s">
        <v>169</v>
      </c>
      <c r="C191" s="24">
        <v>1208</v>
      </c>
      <c r="D191" s="13" t="s">
        <v>175</v>
      </c>
      <c r="E191" s="32">
        <v>7665</v>
      </c>
      <c r="F191" s="42">
        <f t="shared" si="16"/>
        <v>0.43895315542320468</v>
      </c>
      <c r="G191" s="32">
        <v>9797</v>
      </c>
      <c r="H191" s="42">
        <f t="shared" si="17"/>
        <v>0.56104684457679532</v>
      </c>
      <c r="I191" s="32">
        <f t="shared" si="20"/>
        <v>17462</v>
      </c>
      <c r="J191" s="55">
        <v>3686.4</v>
      </c>
      <c r="K191" s="55">
        <v>3276.9</v>
      </c>
      <c r="L191" s="55">
        <v>3246</v>
      </c>
      <c r="M191" s="231">
        <v>3724.47</v>
      </c>
      <c r="N191" s="232">
        <v>-52.298850574712645</v>
      </c>
      <c r="O191" s="232">
        <v>-1.4186971184546615</v>
      </c>
      <c r="P191" s="232">
        <v>-11</v>
      </c>
      <c r="Q191" s="233">
        <v>-0.33</v>
      </c>
      <c r="R191" s="232">
        <v>7</v>
      </c>
      <c r="S191" s="232">
        <v>0.18</v>
      </c>
      <c r="T191" s="234">
        <v>14656.752883129993</v>
      </c>
      <c r="U191" s="234">
        <v>15706.219924912622</v>
      </c>
      <c r="V191" s="235">
        <v>4.5153274439710396</v>
      </c>
      <c r="W191" s="236">
        <v>4.2170348868195004</v>
      </c>
      <c r="X191" s="233">
        <v>-7.5050729774267149</v>
      </c>
      <c r="Y191" s="233">
        <v>4.4568330466943609</v>
      </c>
      <c r="Z191" s="237">
        <v>10441.4136170314</v>
      </c>
      <c r="AA191" s="238">
        <v>35.305564315419595</v>
      </c>
      <c r="AB191" s="238">
        <v>31.383681560654964</v>
      </c>
      <c r="AC191" s="238">
        <v>31.087744620185546</v>
      </c>
      <c r="AD191" s="238">
        <v>35.670170118774628</v>
      </c>
    </row>
    <row r="192" spans="1:30" x14ac:dyDescent="0.25">
      <c r="A192" s="17">
        <v>12</v>
      </c>
      <c r="B192" s="11" t="s">
        <v>169</v>
      </c>
      <c r="C192" s="24">
        <v>1209</v>
      </c>
      <c r="D192" s="13" t="s">
        <v>176</v>
      </c>
      <c r="E192" s="32">
        <v>32981</v>
      </c>
      <c r="F192" s="42">
        <f t="shared" si="16"/>
        <v>0.52154593038885466</v>
      </c>
      <c r="G192" s="32">
        <v>30256</v>
      </c>
      <c r="H192" s="42">
        <f t="shared" si="17"/>
        <v>0.47845406961114539</v>
      </c>
      <c r="I192" s="32">
        <f t="shared" si="20"/>
        <v>63237</v>
      </c>
      <c r="J192" s="55">
        <v>9304.11</v>
      </c>
      <c r="K192" s="55">
        <v>8507.61</v>
      </c>
      <c r="L192" s="55">
        <v>10200</v>
      </c>
      <c r="M192" s="231">
        <v>10850.67</v>
      </c>
      <c r="N192" s="232">
        <v>-101.72413793103448</v>
      </c>
      <c r="O192" s="232">
        <v>-1.0933247557373511</v>
      </c>
      <c r="P192" s="232">
        <v>-9</v>
      </c>
      <c r="Q192" s="233">
        <v>-0.09</v>
      </c>
      <c r="R192" s="232">
        <v>-29</v>
      </c>
      <c r="S192" s="232">
        <v>-0.26</v>
      </c>
      <c r="T192" s="234">
        <v>48362.805848871372</v>
      </c>
      <c r="U192" s="234">
        <v>53790.753200117782</v>
      </c>
      <c r="V192" s="235">
        <v>4.7414515538109185</v>
      </c>
      <c r="W192" s="236">
        <v>4.9573669828791935</v>
      </c>
      <c r="X192" s="233">
        <v>-1.8609342121555237</v>
      </c>
      <c r="Y192" s="233">
        <v>-5.3912611879798886</v>
      </c>
      <c r="Z192" s="237">
        <v>25154.2598044591</v>
      </c>
      <c r="AA192" s="238">
        <v>36.988208249127887</v>
      </c>
      <c r="AB192" s="238">
        <v>33.821746559570222</v>
      </c>
      <c r="AC192" s="238">
        <v>40.549791881341086</v>
      </c>
      <c r="AD192" s="238">
        <v>43.136510811089337</v>
      </c>
    </row>
    <row r="193" spans="1:30" x14ac:dyDescent="0.25">
      <c r="A193" s="17">
        <v>12</v>
      </c>
      <c r="B193" s="11" t="s">
        <v>169</v>
      </c>
      <c r="C193" s="24">
        <v>1210</v>
      </c>
      <c r="D193" s="13" t="s">
        <v>177</v>
      </c>
      <c r="E193" s="32">
        <v>15055</v>
      </c>
      <c r="F193" s="42">
        <f t="shared" si="16"/>
        <v>0.42634231989125509</v>
      </c>
      <c r="G193" s="32">
        <v>20257</v>
      </c>
      <c r="H193" s="42">
        <f t="shared" si="17"/>
        <v>0.57365768010874485</v>
      </c>
      <c r="I193" s="32">
        <f t="shared" si="20"/>
        <v>35312</v>
      </c>
      <c r="J193" s="55">
        <v>4028.76</v>
      </c>
      <c r="K193" s="55">
        <v>4161.87</v>
      </c>
      <c r="L193" s="55">
        <v>2554</v>
      </c>
      <c r="M193" s="231">
        <v>2183.13</v>
      </c>
      <c r="N193" s="232">
        <v>19.479477496440296</v>
      </c>
      <c r="O193" s="232">
        <v>0.48351049693802295</v>
      </c>
      <c r="P193" s="232">
        <v>-14</v>
      </c>
      <c r="Q193" s="233">
        <v>-0.54</v>
      </c>
      <c r="R193" s="232">
        <v>-139</v>
      </c>
      <c r="S193" s="232">
        <v>-5.0999999999999996</v>
      </c>
      <c r="T193" s="234">
        <v>30203.598657347749</v>
      </c>
      <c r="U193" s="234">
        <v>32123.44980567733</v>
      </c>
      <c r="V193" s="235">
        <v>11.825997908123629</v>
      </c>
      <c r="W193" s="236">
        <v>14.714400794124641</v>
      </c>
      <c r="X193" s="233">
        <v>-4.6352092539788021</v>
      </c>
      <c r="Y193" s="233">
        <v>-43.270570514949448</v>
      </c>
      <c r="Z193" s="237">
        <v>14306.959579762901</v>
      </c>
      <c r="AA193" s="238">
        <v>28.159442106054833</v>
      </c>
      <c r="AB193" s="238">
        <v>29.089828462833832</v>
      </c>
      <c r="AC193" s="238">
        <v>17.851451845943679</v>
      </c>
      <c r="AD193" s="238">
        <v>15.259216941438927</v>
      </c>
    </row>
    <row r="194" spans="1:30" x14ac:dyDescent="0.25">
      <c r="A194" s="17">
        <v>12</v>
      </c>
      <c r="B194" s="11" t="s">
        <v>169</v>
      </c>
      <c r="C194" s="24">
        <v>1211</v>
      </c>
      <c r="D194" s="13" t="s">
        <v>178</v>
      </c>
      <c r="E194" s="32">
        <v>7585</v>
      </c>
      <c r="F194" s="42">
        <f t="shared" si="16"/>
        <v>0.45313340103948863</v>
      </c>
      <c r="G194" s="32">
        <v>9154</v>
      </c>
      <c r="H194" s="42">
        <f t="shared" si="17"/>
        <v>0.54686659896051137</v>
      </c>
      <c r="I194" s="32">
        <f t="shared" si="20"/>
        <v>16739</v>
      </c>
      <c r="J194" s="55">
        <v>2076.84</v>
      </c>
      <c r="K194" s="55">
        <v>1956.15</v>
      </c>
      <c r="L194" s="55">
        <v>517</v>
      </c>
      <c r="M194" s="231">
        <v>430.92</v>
      </c>
      <c r="N194" s="232">
        <v>-15.413793103448276</v>
      </c>
      <c r="O194" s="232">
        <v>-0.74217528088096696</v>
      </c>
      <c r="P194" s="232">
        <v>-8</v>
      </c>
      <c r="Q194" s="233">
        <v>-1.41</v>
      </c>
      <c r="R194" s="232">
        <v>-23</v>
      </c>
      <c r="S194" s="232">
        <v>-4.4000000000000004</v>
      </c>
      <c r="T194" s="234">
        <v>14286.050164386281</v>
      </c>
      <c r="U194" s="234">
        <v>15207.212937612776</v>
      </c>
      <c r="V194" s="235">
        <v>27.632592194170755</v>
      </c>
      <c r="W194" s="236">
        <v>35.29010706769882</v>
      </c>
      <c r="X194" s="233">
        <v>-5.5998683386561341</v>
      </c>
      <c r="Y194" s="233">
        <v>-15.124401883735661</v>
      </c>
      <c r="Z194" s="237">
        <v>4522.8397741264598</v>
      </c>
      <c r="AA194" s="238">
        <v>45.918938183060455</v>
      </c>
      <c r="AB194" s="238">
        <v>43.250481946993368</v>
      </c>
      <c r="AC194" s="238">
        <v>11.430871439611263</v>
      </c>
      <c r="AD194" s="238">
        <v>9.5276423999173794</v>
      </c>
    </row>
    <row r="195" spans="1:30" x14ac:dyDescent="0.25">
      <c r="A195" s="17">
        <v>12</v>
      </c>
      <c r="B195" s="11" t="s">
        <v>169</v>
      </c>
      <c r="C195" s="24">
        <v>1212</v>
      </c>
      <c r="D195" s="13" t="s">
        <v>179</v>
      </c>
      <c r="E195" s="32">
        <v>22402</v>
      </c>
      <c r="F195" s="42">
        <f t="shared" si="16"/>
        <v>0.54190957691284258</v>
      </c>
      <c r="G195" s="32">
        <v>18937</v>
      </c>
      <c r="H195" s="42">
        <f t="shared" si="17"/>
        <v>0.45809042308715742</v>
      </c>
      <c r="I195" s="32">
        <f t="shared" si="20"/>
        <v>41339</v>
      </c>
      <c r="J195" s="55">
        <v>4488.3900000000003</v>
      </c>
      <c r="K195" s="55">
        <v>4388.58</v>
      </c>
      <c r="L195" s="55">
        <v>3224</v>
      </c>
      <c r="M195" s="231">
        <v>2276.1</v>
      </c>
      <c r="N195" s="232">
        <v>-12.747126436781603</v>
      </c>
      <c r="O195" s="232">
        <v>-0.28400220205422438</v>
      </c>
      <c r="P195" s="232">
        <v>3</v>
      </c>
      <c r="Q195" s="233">
        <v>0.09</v>
      </c>
      <c r="R195" s="232">
        <v>-150</v>
      </c>
      <c r="S195" s="232">
        <v>-5.27</v>
      </c>
      <c r="T195" s="234">
        <v>30986.499050509898</v>
      </c>
      <c r="U195" s="234">
        <v>34742.486478499573</v>
      </c>
      <c r="V195" s="235">
        <v>9.6111969759646083</v>
      </c>
      <c r="W195" s="236">
        <v>15.264042211897356</v>
      </c>
      <c r="X195" s="233">
        <v>0.96816358476309816</v>
      </c>
      <c r="Y195" s="233">
        <v>-43.174802728304343</v>
      </c>
      <c r="Z195" s="237">
        <v>14048.702978672</v>
      </c>
      <c r="AA195" s="238">
        <v>31.948785641023498</v>
      </c>
      <c r="AB195" s="238">
        <v>31.238328596330284</v>
      </c>
      <c r="AC195" s="238">
        <v>22.948737722581985</v>
      </c>
      <c r="AD195" s="238">
        <v>16.201495635970488</v>
      </c>
    </row>
    <row r="196" spans="1:30" x14ac:dyDescent="0.25">
      <c r="A196" s="17">
        <v>12</v>
      </c>
      <c r="B196" s="11" t="s">
        <v>169</v>
      </c>
      <c r="C196" s="24">
        <v>1213</v>
      </c>
      <c r="D196" s="13" t="s">
        <v>180</v>
      </c>
      <c r="E196" s="32">
        <v>18930</v>
      </c>
      <c r="F196" s="42">
        <f t="shared" si="16"/>
        <v>0.42926143449964854</v>
      </c>
      <c r="G196" s="32">
        <v>25169</v>
      </c>
      <c r="H196" s="42">
        <f t="shared" si="17"/>
        <v>0.57073856550035151</v>
      </c>
      <c r="I196" s="32">
        <f t="shared" si="20"/>
        <v>44099</v>
      </c>
      <c r="J196" s="55">
        <v>5731.02</v>
      </c>
      <c r="K196" s="55">
        <v>5264.82</v>
      </c>
      <c r="L196" s="55">
        <v>2927</v>
      </c>
      <c r="M196" s="231">
        <v>2470.23</v>
      </c>
      <c r="N196" s="232">
        <v>-59.540229885057464</v>
      </c>
      <c r="O196" s="232">
        <v>-1.0389115704544296</v>
      </c>
      <c r="P196" s="232">
        <v>-57</v>
      </c>
      <c r="Q196" s="233">
        <v>-1.74</v>
      </c>
      <c r="R196" s="232">
        <v>-107</v>
      </c>
      <c r="S196" s="232">
        <v>-3.72</v>
      </c>
      <c r="T196" s="234">
        <v>38348.527617947941</v>
      </c>
      <c r="U196" s="234">
        <v>40516.567329540288</v>
      </c>
      <c r="V196" s="235">
        <v>13.101649339920717</v>
      </c>
      <c r="W196" s="236">
        <v>16.401941248199677</v>
      </c>
      <c r="X196" s="233">
        <v>-14.863673663789577</v>
      </c>
      <c r="Y196" s="233">
        <v>-26.408949980811233</v>
      </c>
      <c r="Z196" s="237">
        <v>16581.081380672698</v>
      </c>
      <c r="AA196" s="238">
        <v>34.563608177451037</v>
      </c>
      <c r="AB196" s="238">
        <v>31.751970086443208</v>
      </c>
      <c r="AC196" s="238">
        <v>17.65264841780332</v>
      </c>
      <c r="AD196" s="238">
        <v>14.897882371407686</v>
      </c>
    </row>
    <row r="197" spans="1:30" x14ac:dyDescent="0.25">
      <c r="A197" s="17">
        <v>12</v>
      </c>
      <c r="B197" s="11" t="s">
        <v>169</v>
      </c>
      <c r="C197" s="24">
        <v>1214</v>
      </c>
      <c r="D197" s="13" t="s">
        <v>181</v>
      </c>
      <c r="E197" s="32">
        <v>8602</v>
      </c>
      <c r="F197" s="42">
        <f t="shared" si="16"/>
        <v>0.47459310344827588</v>
      </c>
      <c r="G197" s="32">
        <v>9523</v>
      </c>
      <c r="H197" s="42">
        <f t="shared" si="17"/>
        <v>0.52540689655172412</v>
      </c>
      <c r="I197" s="32">
        <f t="shared" si="20"/>
        <v>18125</v>
      </c>
      <c r="J197" s="55">
        <v>1950.12</v>
      </c>
      <c r="K197" s="55">
        <v>1861.02</v>
      </c>
      <c r="L197" s="55">
        <v>128</v>
      </c>
      <c r="M197" s="231">
        <v>172.08</v>
      </c>
      <c r="N197" s="232">
        <v>-11.379310344827582</v>
      </c>
      <c r="O197" s="232">
        <v>-0.58351846782903527</v>
      </c>
      <c r="P197" s="232">
        <v>-31</v>
      </c>
      <c r="Q197" s="233">
        <v>-9.66</v>
      </c>
      <c r="R197" s="232">
        <v>14</v>
      </c>
      <c r="S197" s="232">
        <v>11.32</v>
      </c>
      <c r="T197" s="234">
        <v>15449.73113063621</v>
      </c>
      <c r="U197" s="234">
        <v>16454.230398861091</v>
      </c>
      <c r="V197" s="235">
        <v>120.70102445809539</v>
      </c>
      <c r="W197" s="236">
        <v>95.6196559673471</v>
      </c>
      <c r="X197" s="233">
        <v>-20.065074102505395</v>
      </c>
      <c r="Y197" s="233">
        <v>8.5084502043736023</v>
      </c>
      <c r="Z197" s="237">
        <v>5174.3367587123303</v>
      </c>
      <c r="AA197" s="238">
        <v>37.688308491256777</v>
      </c>
      <c r="AB197" s="238">
        <v>35.966348670029888</v>
      </c>
      <c r="AC197" s="238">
        <v>2.473746993457258</v>
      </c>
      <c r="AD197" s="238">
        <v>3.3256436143291013</v>
      </c>
    </row>
    <row r="198" spans="1:30" x14ac:dyDescent="0.25">
      <c r="A198" s="17">
        <v>12</v>
      </c>
      <c r="B198" s="11" t="s">
        <v>169</v>
      </c>
      <c r="C198" s="24">
        <v>1215</v>
      </c>
      <c r="D198" s="13" t="s">
        <v>182</v>
      </c>
      <c r="E198" s="32">
        <v>64220</v>
      </c>
      <c r="F198" s="42">
        <f t="shared" ref="F198:F261" si="21">E198/I198</f>
        <v>0.5350373659698906</v>
      </c>
      <c r="G198" s="32">
        <v>55809</v>
      </c>
      <c r="H198" s="42">
        <f t="shared" si="17"/>
        <v>0.4649626340301094</v>
      </c>
      <c r="I198" s="32">
        <f t="shared" si="20"/>
        <v>120029</v>
      </c>
      <c r="J198" s="55">
        <v>3450.87</v>
      </c>
      <c r="K198" s="55">
        <v>3617.55</v>
      </c>
      <c r="L198" s="55">
        <v>2188</v>
      </c>
      <c r="M198" s="231">
        <v>2084.85</v>
      </c>
      <c r="N198" s="232">
        <v>21.287356321839088</v>
      </c>
      <c r="O198" s="232">
        <v>0.6168692625870893</v>
      </c>
      <c r="P198" s="232">
        <v>21</v>
      </c>
      <c r="Q198" s="233">
        <v>1.01</v>
      </c>
      <c r="R198" s="232">
        <v>-13</v>
      </c>
      <c r="S198" s="232">
        <v>-0.6</v>
      </c>
      <c r="T198" s="234">
        <v>86203.258121250765</v>
      </c>
      <c r="U198" s="234">
        <v>98320.376722111556</v>
      </c>
      <c r="V198" s="235">
        <v>39.398198410078045</v>
      </c>
      <c r="W198" s="236">
        <v>47.159448747925062</v>
      </c>
      <c r="X198" s="233">
        <v>2.4361028176524449</v>
      </c>
      <c r="Y198" s="233">
        <v>-1.3222081152864817</v>
      </c>
      <c r="Z198" s="237">
        <v>21257.5778336939</v>
      </c>
      <c r="AA198" s="238">
        <v>16.233599269857862</v>
      </c>
      <c r="AB198" s="238">
        <v>17.017696128418141</v>
      </c>
      <c r="AC198" s="238">
        <v>10.292800135168525</v>
      </c>
      <c r="AD198" s="238">
        <v>9.8075614085037017</v>
      </c>
    </row>
    <row r="199" spans="1:30" x14ac:dyDescent="0.25">
      <c r="A199" s="17">
        <v>12</v>
      </c>
      <c r="B199" s="11" t="s">
        <v>169</v>
      </c>
      <c r="C199" s="24">
        <v>1216</v>
      </c>
      <c r="D199" s="13" t="s">
        <v>183</v>
      </c>
      <c r="E199" s="32">
        <v>20720</v>
      </c>
      <c r="F199" s="42">
        <f t="shared" si="21"/>
        <v>0.5305202785743548</v>
      </c>
      <c r="G199" s="32">
        <v>18336</v>
      </c>
      <c r="H199" s="42">
        <f t="shared" si="17"/>
        <v>0.4694797214256452</v>
      </c>
      <c r="I199" s="32">
        <f t="shared" si="20"/>
        <v>39056</v>
      </c>
      <c r="J199" s="55">
        <v>808.11</v>
      </c>
      <c r="K199" s="55">
        <v>843.66</v>
      </c>
      <c r="L199" s="55">
        <v>244</v>
      </c>
      <c r="M199" s="231">
        <v>257.85000000000002</v>
      </c>
      <c r="N199" s="232">
        <v>4.5402298850574692</v>
      </c>
      <c r="O199" s="232">
        <v>0.56183315205324391</v>
      </c>
      <c r="P199" s="232">
        <v>-15</v>
      </c>
      <c r="Q199" s="233">
        <v>-4.6399999999999997</v>
      </c>
      <c r="R199" s="232">
        <v>4</v>
      </c>
      <c r="S199" s="232">
        <v>1.61</v>
      </c>
      <c r="T199" s="234">
        <v>29176.494000834711</v>
      </c>
      <c r="U199" s="234">
        <v>32757.458683328841</v>
      </c>
      <c r="V199" s="235">
        <v>119.57579508538817</v>
      </c>
      <c r="W199" s="236">
        <v>127.0407550255142</v>
      </c>
      <c r="X199" s="233">
        <v>-5.1411249067728511</v>
      </c>
      <c r="Y199" s="233">
        <v>1.2210959460160162</v>
      </c>
      <c r="Z199" s="237">
        <v>8147.2858905224402</v>
      </c>
      <c r="AA199" s="238">
        <v>9.9187632649549808</v>
      </c>
      <c r="AB199" s="238">
        <v>10.355104894274193</v>
      </c>
      <c r="AC199" s="238">
        <v>2.9948623784497346</v>
      </c>
      <c r="AD199" s="238">
        <v>3.1648576405051809</v>
      </c>
    </row>
    <row r="200" spans="1:30" x14ac:dyDescent="0.25">
      <c r="A200" s="16">
        <v>12</v>
      </c>
      <c r="B200" s="14" t="s">
        <v>169</v>
      </c>
      <c r="C200" s="23">
        <v>1217</v>
      </c>
      <c r="D200" s="10" t="s">
        <v>184</v>
      </c>
      <c r="E200" s="32">
        <v>22032</v>
      </c>
      <c r="F200" s="42">
        <f t="shared" si="21"/>
        <v>0.51879061881887534</v>
      </c>
      <c r="G200" s="32">
        <v>20436</v>
      </c>
      <c r="H200" s="42">
        <f t="shared" ref="H200:H263" si="22">G200/I200</f>
        <v>0.48120938118112461</v>
      </c>
      <c r="I200" s="32">
        <f t="shared" si="20"/>
        <v>42468</v>
      </c>
      <c r="J200" s="55">
        <v>52.83</v>
      </c>
      <c r="K200" s="55">
        <v>67.86</v>
      </c>
      <c r="L200" s="55">
        <v>57</v>
      </c>
      <c r="M200" s="231">
        <v>8.3699999999999992</v>
      </c>
      <c r="N200" s="232">
        <v>1.9195402298850572</v>
      </c>
      <c r="O200" s="232">
        <v>3.6334284116696147</v>
      </c>
      <c r="P200" s="232">
        <v>1</v>
      </c>
      <c r="Q200" s="233">
        <v>1.21</v>
      </c>
      <c r="R200" s="232">
        <v>-10</v>
      </c>
      <c r="S200" s="232">
        <v>-17.510000000000002</v>
      </c>
      <c r="T200" s="234">
        <v>32257.49741775732</v>
      </c>
      <c r="U200" s="234">
        <v>35976.503757714025</v>
      </c>
      <c r="V200" s="235">
        <v>565.92100732907579</v>
      </c>
      <c r="W200" s="236">
        <v>4298.2680714114731</v>
      </c>
      <c r="X200" s="233">
        <v>0.31000544991116186</v>
      </c>
      <c r="Y200" s="233">
        <v>-2.779591943493346</v>
      </c>
      <c r="Z200" s="237">
        <v>11867.519333082901</v>
      </c>
      <c r="AA200" s="238">
        <v>0.44516464239267445</v>
      </c>
      <c r="AB200" s="238">
        <v>0.57181284559467893</v>
      </c>
      <c r="AC200" s="238">
        <v>0.48030256703354995</v>
      </c>
      <c r="AD200" s="238">
        <v>7.0528640106505489E-2</v>
      </c>
    </row>
    <row r="201" spans="1:30" x14ac:dyDescent="0.25">
      <c r="A201" s="16">
        <v>12</v>
      </c>
      <c r="B201" s="14" t="s">
        <v>169</v>
      </c>
      <c r="C201" s="23">
        <v>1218</v>
      </c>
      <c r="D201" s="10" t="s">
        <v>185</v>
      </c>
      <c r="E201" s="32">
        <v>9880</v>
      </c>
      <c r="F201" s="42">
        <f t="shared" si="21"/>
        <v>0.55715332994981104</v>
      </c>
      <c r="G201" s="32">
        <v>7853</v>
      </c>
      <c r="H201" s="42">
        <f t="shared" si="22"/>
        <v>0.44284667005018891</v>
      </c>
      <c r="I201" s="32">
        <f t="shared" si="20"/>
        <v>17733</v>
      </c>
      <c r="J201" s="55">
        <v>808.65</v>
      </c>
      <c r="K201" s="55">
        <v>889.29</v>
      </c>
      <c r="L201" s="55">
        <v>901</v>
      </c>
      <c r="M201" s="231">
        <v>851.22</v>
      </c>
      <c r="N201" s="232">
        <v>10.298850574712642</v>
      </c>
      <c r="O201" s="232">
        <v>1.2735856767096569</v>
      </c>
      <c r="P201" s="232">
        <v>-19</v>
      </c>
      <c r="Q201" s="233">
        <v>-1.88</v>
      </c>
      <c r="R201" s="232">
        <v>-13</v>
      </c>
      <c r="S201" s="232">
        <v>-1.39</v>
      </c>
      <c r="T201" s="234">
        <v>35516.824956427197</v>
      </c>
      <c r="U201" s="234">
        <v>40444.566321352737</v>
      </c>
      <c r="V201" s="235">
        <v>39.419339574281018</v>
      </c>
      <c r="W201" s="236">
        <v>47.513646673424894</v>
      </c>
      <c r="X201" s="233">
        <v>-5.3495772843742673</v>
      </c>
      <c r="Y201" s="233">
        <v>-3.2142760282576304</v>
      </c>
      <c r="Z201" s="237">
        <v>15184.8085541413</v>
      </c>
      <c r="AA201" s="238">
        <v>5.325388180672582</v>
      </c>
      <c r="AB201" s="238">
        <v>5.8564452546717618</v>
      </c>
      <c r="AC201" s="238">
        <v>5.9335618015037364</v>
      </c>
      <c r="AD201" s="238">
        <v>5.605734158352953</v>
      </c>
    </row>
    <row r="202" spans="1:30" x14ac:dyDescent="0.25">
      <c r="A202" s="17">
        <v>12</v>
      </c>
      <c r="B202" s="11" t="s">
        <v>169</v>
      </c>
      <c r="C202" s="24">
        <v>1219</v>
      </c>
      <c r="D202" s="13" t="s">
        <v>186</v>
      </c>
      <c r="E202" s="32">
        <v>31207</v>
      </c>
      <c r="F202" s="42">
        <f t="shared" si="21"/>
        <v>0.52061124735165076</v>
      </c>
      <c r="G202" s="32">
        <v>28736</v>
      </c>
      <c r="H202" s="42">
        <f t="shared" si="22"/>
        <v>0.47938875264834929</v>
      </c>
      <c r="I202" s="32">
        <f t="shared" si="20"/>
        <v>59943</v>
      </c>
      <c r="J202" s="55">
        <v>5439.69</v>
      </c>
      <c r="K202" s="55">
        <v>4894.2</v>
      </c>
      <c r="L202" s="55">
        <v>3598</v>
      </c>
      <c r="M202" s="231">
        <v>3722.58</v>
      </c>
      <c r="N202" s="232">
        <v>-69.666666666666671</v>
      </c>
      <c r="O202" s="232">
        <v>-1.2807102365514702</v>
      </c>
      <c r="P202" s="232">
        <v>-24</v>
      </c>
      <c r="Q202" s="233">
        <v>-0.65</v>
      </c>
      <c r="R202" s="232">
        <v>-37</v>
      </c>
      <c r="S202" s="232">
        <v>-0.96</v>
      </c>
      <c r="T202" s="234">
        <v>43919.294821278258</v>
      </c>
      <c r="U202" s="234">
        <v>49693.695831445497</v>
      </c>
      <c r="V202" s="235">
        <v>12.206585553440316</v>
      </c>
      <c r="W202" s="236">
        <v>13.349262025650354</v>
      </c>
      <c r="X202" s="233">
        <v>-5.4645686133312754</v>
      </c>
      <c r="Y202" s="233">
        <v>-7.4456124425720214</v>
      </c>
      <c r="Z202" s="237">
        <v>13932.4956265698</v>
      </c>
      <c r="AA202" s="238">
        <v>39.04318469425035</v>
      </c>
      <c r="AB202" s="238">
        <v>35.127949300530005</v>
      </c>
      <c r="AC202" s="238">
        <v>25.82451914169976</v>
      </c>
      <c r="AD202" s="238">
        <v>26.718687733882351</v>
      </c>
    </row>
    <row r="203" spans="1:30" x14ac:dyDescent="0.25">
      <c r="A203" s="17">
        <v>12</v>
      </c>
      <c r="B203" s="11" t="s">
        <v>169</v>
      </c>
      <c r="C203" s="24">
        <v>1220</v>
      </c>
      <c r="D203" s="13" t="s">
        <v>187</v>
      </c>
      <c r="E203" s="32">
        <v>11734</v>
      </c>
      <c r="F203" s="42">
        <f t="shared" si="21"/>
        <v>0.46449212255561712</v>
      </c>
      <c r="G203" s="32">
        <v>13528</v>
      </c>
      <c r="H203" s="42">
        <f t="shared" si="22"/>
        <v>0.53550787744438288</v>
      </c>
      <c r="I203" s="32">
        <f t="shared" si="20"/>
        <v>25262</v>
      </c>
      <c r="J203" s="55">
        <v>3012.66</v>
      </c>
      <c r="K203" s="55">
        <v>2791.8</v>
      </c>
      <c r="L203" s="55">
        <v>1261</v>
      </c>
      <c r="M203" s="231">
        <v>1274.4000000000001</v>
      </c>
      <c r="N203" s="232">
        <v>-28.206896551724139</v>
      </c>
      <c r="O203" s="232">
        <v>-0.93627878856970725</v>
      </c>
      <c r="P203" s="232">
        <v>-42</v>
      </c>
      <c r="Q203" s="233">
        <v>-2.83</v>
      </c>
      <c r="R203" s="232">
        <v>19</v>
      </c>
      <c r="S203" s="232">
        <v>1.61</v>
      </c>
      <c r="T203" s="234">
        <v>21056.403073757661</v>
      </c>
      <c r="U203" s="234">
        <v>22627.316836941165</v>
      </c>
      <c r="V203" s="235">
        <v>16.698178488309011</v>
      </c>
      <c r="W203" s="236">
        <v>17.755270587681391</v>
      </c>
      <c r="X203" s="233">
        <v>-19.946426677376863</v>
      </c>
      <c r="Y203" s="233">
        <v>8.3969301958863998</v>
      </c>
      <c r="Z203" s="237">
        <v>8750.8776787474308</v>
      </c>
      <c r="AA203" s="238">
        <v>34.426946765769685</v>
      </c>
      <c r="AB203" s="238">
        <v>31.90308563882941</v>
      </c>
      <c r="AC203" s="238">
        <v>14.409983161603227</v>
      </c>
      <c r="AD203" s="238">
        <v>14.563110659117488</v>
      </c>
    </row>
    <row r="204" spans="1:30" x14ac:dyDescent="0.25">
      <c r="A204" s="17">
        <v>12</v>
      </c>
      <c r="B204" s="11" t="s">
        <v>169</v>
      </c>
      <c r="C204" s="24">
        <v>1221</v>
      </c>
      <c r="D204" s="13" t="s">
        <v>188</v>
      </c>
      <c r="E204" s="32">
        <v>8402</v>
      </c>
      <c r="F204" s="42">
        <f t="shared" si="21"/>
        <v>0.52942659105229994</v>
      </c>
      <c r="G204" s="32">
        <v>7468</v>
      </c>
      <c r="H204" s="42">
        <f t="shared" si="22"/>
        <v>0.47057340894770006</v>
      </c>
      <c r="I204" s="32">
        <f t="shared" si="20"/>
        <v>15870</v>
      </c>
      <c r="J204" s="55">
        <v>1753.29</v>
      </c>
      <c r="K204" s="55">
        <v>1558.44</v>
      </c>
      <c r="L204" s="55">
        <v>2208</v>
      </c>
      <c r="M204" s="231">
        <v>2313.27</v>
      </c>
      <c r="N204" s="232">
        <v>-24.885057471264368</v>
      </c>
      <c r="O204" s="232">
        <v>-1.4193349343955859</v>
      </c>
      <c r="P204" s="232">
        <v>-5</v>
      </c>
      <c r="Q204" s="233">
        <v>-0.21</v>
      </c>
      <c r="R204" s="232">
        <v>7</v>
      </c>
      <c r="S204" s="232">
        <v>0.28999999999999998</v>
      </c>
      <c r="T204" s="234">
        <v>14976.638829356465</v>
      </c>
      <c r="U204" s="234">
        <v>15314.214435891501</v>
      </c>
      <c r="V204" s="235">
        <v>6.782898020541877</v>
      </c>
      <c r="W204" s="236">
        <v>6.620158665392065</v>
      </c>
      <c r="X204" s="233">
        <v>-3.3385328022995706</v>
      </c>
      <c r="Y204" s="233">
        <v>4.5709167971386719</v>
      </c>
      <c r="Z204" s="237">
        <v>7416.0819130281097</v>
      </c>
      <c r="AA204" s="238">
        <v>23.641729157817547</v>
      </c>
      <c r="AB204" s="238">
        <v>21.014330994136269</v>
      </c>
      <c r="AC204" s="238">
        <v>29.773133925626194</v>
      </c>
      <c r="AD204" s="238">
        <v>31.192616628683563</v>
      </c>
    </row>
    <row r="205" spans="1:30" x14ac:dyDescent="0.25">
      <c r="A205" s="17">
        <v>12</v>
      </c>
      <c r="B205" s="11" t="s">
        <v>169</v>
      </c>
      <c r="C205" s="24">
        <v>1222</v>
      </c>
      <c r="D205" s="13" t="s">
        <v>189</v>
      </c>
      <c r="E205" s="32">
        <v>14802</v>
      </c>
      <c r="F205" s="42">
        <f t="shared" si="21"/>
        <v>0.53483162306691723</v>
      </c>
      <c r="G205" s="32">
        <v>12874</v>
      </c>
      <c r="H205" s="42">
        <f t="shared" si="22"/>
        <v>0.46516837693308283</v>
      </c>
      <c r="I205" s="32">
        <f t="shared" si="20"/>
        <v>27676</v>
      </c>
      <c r="J205" s="55">
        <v>430.74</v>
      </c>
      <c r="K205" s="55">
        <v>503.64</v>
      </c>
      <c r="L205" s="55">
        <v>1537</v>
      </c>
      <c r="M205" s="231">
        <v>1563.57</v>
      </c>
      <c r="N205" s="232">
        <v>9.3103448275862082</v>
      </c>
      <c r="O205" s="232">
        <v>2.161476720895716</v>
      </c>
      <c r="P205" s="232">
        <v>-5</v>
      </c>
      <c r="Q205" s="233">
        <v>-0.34</v>
      </c>
      <c r="R205" s="232">
        <v>-5</v>
      </c>
      <c r="S205" s="232">
        <v>-0.31</v>
      </c>
      <c r="T205" s="234">
        <v>20077.175491379028</v>
      </c>
      <c r="U205" s="234">
        <v>22807.319357410044</v>
      </c>
      <c r="V205" s="235">
        <v>13.062573514234892</v>
      </c>
      <c r="W205" s="236">
        <v>14.586695419719005</v>
      </c>
      <c r="X205" s="233">
        <v>-2.4903901458384712</v>
      </c>
      <c r="Y205" s="233">
        <v>-2.1922786810873114</v>
      </c>
      <c r="Z205" s="237">
        <v>13122.845012145101</v>
      </c>
      <c r="AA205" s="238">
        <v>3.2823675018744272</v>
      </c>
      <c r="AB205" s="238">
        <v>3.8378872838464884</v>
      </c>
      <c r="AC205" s="238">
        <v>11.71239924404744</v>
      </c>
      <c r="AD205" s="238">
        <v>11.914870582963731</v>
      </c>
    </row>
    <row r="206" spans="1:30" x14ac:dyDescent="0.25">
      <c r="A206" s="17">
        <v>12</v>
      </c>
      <c r="B206" s="11" t="s">
        <v>169</v>
      </c>
      <c r="C206" s="24">
        <v>1223</v>
      </c>
      <c r="D206" s="13" t="s">
        <v>190</v>
      </c>
      <c r="E206" s="32">
        <v>17658</v>
      </c>
      <c r="F206" s="42">
        <f t="shared" si="21"/>
        <v>0.54427765619702251</v>
      </c>
      <c r="G206" s="32">
        <v>14785</v>
      </c>
      <c r="H206" s="42">
        <f t="shared" si="22"/>
        <v>0.45572234380297755</v>
      </c>
      <c r="I206" s="32">
        <f t="shared" si="20"/>
        <v>32443</v>
      </c>
      <c r="J206" s="55">
        <v>3046.68</v>
      </c>
      <c r="K206" s="55">
        <v>2938.95</v>
      </c>
      <c r="L206" s="55">
        <v>2077</v>
      </c>
      <c r="M206" s="231">
        <v>1937.79</v>
      </c>
      <c r="N206" s="232">
        <v>-13.758620689655174</v>
      </c>
      <c r="O206" s="232">
        <v>-0.45159388874628037</v>
      </c>
      <c r="P206" s="232">
        <v>-8</v>
      </c>
      <c r="Q206" s="233">
        <v>-0.39</v>
      </c>
      <c r="R206" s="232">
        <v>-58</v>
      </c>
      <c r="S206" s="232">
        <v>-2.69</v>
      </c>
      <c r="T206" s="234">
        <v>24177.730310859773</v>
      </c>
      <c r="U206" s="234">
        <v>27171.380464777845</v>
      </c>
      <c r="V206" s="235">
        <v>11.640698271959447</v>
      </c>
      <c r="W206" s="236">
        <v>14.021839551642771</v>
      </c>
      <c r="X206" s="233">
        <v>-3.3088300254580494</v>
      </c>
      <c r="Y206" s="233">
        <v>-21.345989422651961</v>
      </c>
      <c r="Z206" s="237">
        <v>10449.477812933301</v>
      </c>
      <c r="AA206" s="238">
        <v>29.15628947725148</v>
      </c>
      <c r="AB206" s="238">
        <v>28.125328869184894</v>
      </c>
      <c r="AC206" s="238">
        <v>19.876591320470585</v>
      </c>
      <c r="AD206" s="238">
        <v>18.544371639333026</v>
      </c>
    </row>
    <row r="207" spans="1:30" x14ac:dyDescent="0.25">
      <c r="A207" s="17">
        <v>12</v>
      </c>
      <c r="B207" s="11" t="s">
        <v>169</v>
      </c>
      <c r="C207" s="24">
        <v>1224</v>
      </c>
      <c r="D207" s="13" t="s">
        <v>191</v>
      </c>
      <c r="E207" s="32">
        <v>9587</v>
      </c>
      <c r="F207" s="42">
        <f t="shared" si="21"/>
        <v>0.45455407519795171</v>
      </c>
      <c r="G207" s="32">
        <v>11504</v>
      </c>
      <c r="H207" s="42">
        <f t="shared" si="22"/>
        <v>0.54544592480204823</v>
      </c>
      <c r="I207" s="32">
        <f t="shared" si="20"/>
        <v>21091</v>
      </c>
      <c r="J207" s="55">
        <v>1864.35</v>
      </c>
      <c r="K207" s="55">
        <v>1869.93</v>
      </c>
      <c r="L207" s="55">
        <v>2039</v>
      </c>
      <c r="M207" s="231">
        <v>2152.2600000000002</v>
      </c>
      <c r="N207" s="232">
        <v>0.36770259394539978</v>
      </c>
      <c r="O207" s="232">
        <v>1.9722830688733328E-2</v>
      </c>
      <c r="P207" s="232">
        <v>-20</v>
      </c>
      <c r="Q207" s="233">
        <v>-0.92</v>
      </c>
      <c r="R207" s="232">
        <v>9</v>
      </c>
      <c r="S207" s="232">
        <v>0.41</v>
      </c>
      <c r="T207" s="234">
        <v>18048.783785526299</v>
      </c>
      <c r="U207" s="234">
        <v>19192.268737993316</v>
      </c>
      <c r="V207" s="235">
        <v>8.8517821410133877</v>
      </c>
      <c r="W207" s="236">
        <v>8.9172631271283738</v>
      </c>
      <c r="X207" s="233">
        <v>-11.081079056439483</v>
      </c>
      <c r="Y207" s="233">
        <v>4.689388275490046</v>
      </c>
      <c r="Z207" s="237">
        <v>7866.82096715638</v>
      </c>
      <c r="AA207" s="238">
        <v>23.698899565448055</v>
      </c>
      <c r="AB207" s="238">
        <v>23.769830377567672</v>
      </c>
      <c r="AC207" s="238">
        <v>25.918983138331637</v>
      </c>
      <c r="AD207" s="238">
        <v>27.358700661748731</v>
      </c>
    </row>
    <row r="208" spans="1:30" x14ac:dyDescent="0.25">
      <c r="A208" s="17">
        <v>12</v>
      </c>
      <c r="B208" s="11" t="s">
        <v>169</v>
      </c>
      <c r="C208" s="24">
        <v>1225</v>
      </c>
      <c r="D208" s="13" t="s">
        <v>192</v>
      </c>
      <c r="E208" s="32">
        <v>7682</v>
      </c>
      <c r="F208" s="42">
        <f t="shared" si="21"/>
        <v>0.43266685440720926</v>
      </c>
      <c r="G208" s="32">
        <v>10073</v>
      </c>
      <c r="H208" s="42">
        <f t="shared" si="22"/>
        <v>0.5673331455927908</v>
      </c>
      <c r="I208" s="32">
        <f t="shared" si="20"/>
        <v>17755</v>
      </c>
      <c r="J208" s="55">
        <v>581.49</v>
      </c>
      <c r="K208" s="55">
        <v>522.63</v>
      </c>
      <c r="L208" s="55">
        <v>743</v>
      </c>
      <c r="M208" s="231">
        <v>691.56</v>
      </c>
      <c r="N208" s="232">
        <v>-7.5172413793103452</v>
      </c>
      <c r="O208" s="232">
        <v>-1.2927550567181456</v>
      </c>
      <c r="P208" s="232">
        <v>-7</v>
      </c>
      <c r="Q208" s="233">
        <v>-0.92</v>
      </c>
      <c r="R208" s="232">
        <v>-18</v>
      </c>
      <c r="S208" s="232">
        <v>-2.37</v>
      </c>
      <c r="T208" s="234">
        <v>15196.701233699916</v>
      </c>
      <c r="U208" s="234">
        <v>16158.226254090041</v>
      </c>
      <c r="V208" s="235">
        <v>20.453164513728016</v>
      </c>
      <c r="W208" s="236">
        <v>23.364894230565739</v>
      </c>
      <c r="X208" s="233">
        <v>-4.6062628279332971</v>
      </c>
      <c r="Y208" s="233">
        <v>-11.139836586607865</v>
      </c>
      <c r="Z208" s="237">
        <v>2971.5865577098002</v>
      </c>
      <c r="AA208" s="238">
        <v>19.568334581784956</v>
      </c>
      <c r="AB208" s="238">
        <v>17.587574511132214</v>
      </c>
      <c r="AC208" s="238">
        <v>25.003478295871336</v>
      </c>
      <c r="AD208" s="238">
        <v>23.272416487608048</v>
      </c>
    </row>
    <row r="209" spans="1:30" x14ac:dyDescent="0.25">
      <c r="A209" s="17">
        <v>12</v>
      </c>
      <c r="B209" s="11" t="s">
        <v>169</v>
      </c>
      <c r="C209" s="24">
        <v>1226</v>
      </c>
      <c r="D209" s="13" t="s">
        <v>193</v>
      </c>
      <c r="E209" s="32">
        <v>9656</v>
      </c>
      <c r="F209" s="42">
        <f t="shared" si="21"/>
        <v>0.47927731175857446</v>
      </c>
      <c r="G209" s="32">
        <v>10491</v>
      </c>
      <c r="H209" s="42">
        <f t="shared" si="22"/>
        <v>0.52072268824142554</v>
      </c>
      <c r="I209" s="32">
        <f t="shared" si="20"/>
        <v>20147</v>
      </c>
      <c r="J209" s="55">
        <v>4786.47</v>
      </c>
      <c r="K209" s="55">
        <v>4157.55</v>
      </c>
      <c r="L209" s="55">
        <v>3564</v>
      </c>
      <c r="M209" s="231">
        <v>3857.85</v>
      </c>
      <c r="N209" s="232">
        <v>-57.945066963825077</v>
      </c>
      <c r="O209" s="232">
        <v>-1.2106012774304462</v>
      </c>
      <c r="P209" s="232">
        <v>-51</v>
      </c>
      <c r="Q209" s="233">
        <v>-1.33</v>
      </c>
      <c r="R209" s="232">
        <v>39</v>
      </c>
      <c r="S209" s="232">
        <v>1.06</v>
      </c>
      <c r="T209" s="234">
        <v>16037.479219507142</v>
      </c>
      <c r="U209" s="234">
        <v>17554.245801726483</v>
      </c>
      <c r="V209" s="235">
        <v>4.499853877527257</v>
      </c>
      <c r="W209" s="236">
        <v>4.5502665478767925</v>
      </c>
      <c r="X209" s="233">
        <v>-31.800508859251579</v>
      </c>
      <c r="Y209" s="233">
        <v>22.21684738866098</v>
      </c>
      <c r="Z209" s="237">
        <v>15144.312504637801</v>
      </c>
      <c r="AA209" s="238">
        <v>31.605726562590341</v>
      </c>
      <c r="AB209" s="238">
        <v>27.452880404619162</v>
      </c>
      <c r="AC209" s="238">
        <v>23.533587271845843</v>
      </c>
      <c r="AD209" s="238">
        <v>25.473919656759396</v>
      </c>
    </row>
    <row r="210" spans="1:30" x14ac:dyDescent="0.25">
      <c r="A210" s="17">
        <v>12</v>
      </c>
      <c r="B210" s="11" t="s">
        <v>169</v>
      </c>
      <c r="C210" s="24">
        <v>1227</v>
      </c>
      <c r="D210" s="13" t="s">
        <v>194</v>
      </c>
      <c r="E210" s="32">
        <v>6973</v>
      </c>
      <c r="F210" s="42">
        <f t="shared" si="21"/>
        <v>0.53428856026358129</v>
      </c>
      <c r="G210" s="32">
        <v>6078</v>
      </c>
      <c r="H210" s="42">
        <f t="shared" si="22"/>
        <v>0.46571143973641865</v>
      </c>
      <c r="I210" s="32">
        <f t="shared" si="20"/>
        <v>13051</v>
      </c>
      <c r="J210" s="55">
        <v>1694.88</v>
      </c>
      <c r="K210" s="55">
        <v>1568.43</v>
      </c>
      <c r="L210" s="55">
        <v>3254</v>
      </c>
      <c r="M210" s="231">
        <v>3274.29</v>
      </c>
      <c r="N210" s="232">
        <v>-16.149425287356319</v>
      </c>
      <c r="O210" s="232">
        <v>-0.95283591094097031</v>
      </c>
      <c r="P210" s="232">
        <v>3</v>
      </c>
      <c r="Q210" s="233">
        <v>0.1</v>
      </c>
      <c r="R210" s="232">
        <v>-33</v>
      </c>
      <c r="S210" s="232">
        <v>-0.98</v>
      </c>
      <c r="T210" s="234">
        <v>10044.045300367217</v>
      </c>
      <c r="U210" s="234">
        <v>11143.156031026445</v>
      </c>
      <c r="V210" s="235">
        <v>3.0866764905861146</v>
      </c>
      <c r="W210" s="236">
        <v>3.4032281902416845</v>
      </c>
      <c r="X210" s="233">
        <v>2.9868443543263568</v>
      </c>
      <c r="Y210" s="233">
        <v>-29.61459025442743</v>
      </c>
      <c r="Z210" s="237">
        <v>5054.4465868589195</v>
      </c>
      <c r="AA210" s="238">
        <v>33.532454461118</v>
      </c>
      <c r="AB210" s="238">
        <v>31.030696893261645</v>
      </c>
      <c r="AC210" s="238">
        <v>64.378957104029752</v>
      </c>
      <c r="AD210" s="238">
        <v>64.78038581934652</v>
      </c>
    </row>
    <row r="211" spans="1:30" x14ac:dyDescent="0.25">
      <c r="A211" s="17">
        <v>12</v>
      </c>
      <c r="B211" s="11" t="s">
        <v>169</v>
      </c>
      <c r="C211" s="24">
        <v>1228</v>
      </c>
      <c r="D211" s="13" t="s">
        <v>195</v>
      </c>
      <c r="E211" s="32">
        <v>2583</v>
      </c>
      <c r="F211" s="42">
        <f t="shared" si="21"/>
        <v>0.43809362279511532</v>
      </c>
      <c r="G211" s="32">
        <v>3313</v>
      </c>
      <c r="H211" s="42">
        <f t="shared" si="22"/>
        <v>0.56190637720488468</v>
      </c>
      <c r="I211" s="32">
        <f t="shared" si="20"/>
        <v>5896</v>
      </c>
      <c r="J211" s="55">
        <v>1319.94</v>
      </c>
      <c r="K211" s="55">
        <v>1397.43</v>
      </c>
      <c r="L211" s="55">
        <v>983</v>
      </c>
      <c r="M211" s="231">
        <v>1056.96</v>
      </c>
      <c r="N211" s="232">
        <v>9.8965517241379306</v>
      </c>
      <c r="O211" s="232">
        <v>0.74977284756412632</v>
      </c>
      <c r="P211" s="232">
        <v>-19</v>
      </c>
      <c r="Q211" s="233">
        <v>-1.76</v>
      </c>
      <c r="R211" s="232">
        <v>5</v>
      </c>
      <c r="S211" s="232">
        <v>0.51</v>
      </c>
      <c r="T211" s="234">
        <v>5207.8575985439084</v>
      </c>
      <c r="U211" s="234">
        <v>5468.0765662436152</v>
      </c>
      <c r="V211" s="235">
        <v>5.2979222772572818</v>
      </c>
      <c r="W211" s="236">
        <v>5.1733997182898266</v>
      </c>
      <c r="X211" s="233">
        <v>-36.483332426970179</v>
      </c>
      <c r="Y211" s="233">
        <v>9.1439831528087616</v>
      </c>
      <c r="Z211" s="237">
        <v>3120.2955976542198</v>
      </c>
      <c r="AA211" s="238">
        <v>42.301761441842444</v>
      </c>
      <c r="AB211" s="238">
        <v>44.785180001874245</v>
      </c>
      <c r="AC211" s="238">
        <v>31.503425532472022</v>
      </c>
      <c r="AD211" s="238">
        <v>33.873713785149171</v>
      </c>
    </row>
    <row r="212" spans="1:30" x14ac:dyDescent="0.25">
      <c r="A212" s="17">
        <v>12</v>
      </c>
      <c r="B212" s="11" t="s">
        <v>169</v>
      </c>
      <c r="C212" s="24">
        <v>1229</v>
      </c>
      <c r="D212" s="13" t="s">
        <v>146</v>
      </c>
      <c r="E212" s="32">
        <v>5761</v>
      </c>
      <c r="F212" s="42">
        <f t="shared" si="21"/>
        <v>0.44850136239782018</v>
      </c>
      <c r="G212" s="32">
        <v>7084</v>
      </c>
      <c r="H212" s="42">
        <f t="shared" si="22"/>
        <v>0.55149863760217988</v>
      </c>
      <c r="I212" s="32">
        <f t="shared" si="20"/>
        <v>12845</v>
      </c>
      <c r="J212" s="55">
        <v>1197.99</v>
      </c>
      <c r="K212" s="55">
        <v>1343.34</v>
      </c>
      <c r="L212" s="55">
        <v>676</v>
      </c>
      <c r="M212" s="231">
        <v>789.66</v>
      </c>
      <c r="N212" s="232">
        <v>18.563218390804597</v>
      </c>
      <c r="O212" s="232">
        <v>1.5495303292017961</v>
      </c>
      <c r="P212" s="232">
        <v>-12</v>
      </c>
      <c r="Q212" s="233">
        <v>-1.67</v>
      </c>
      <c r="R212" s="232">
        <v>9</v>
      </c>
      <c r="S212" s="232">
        <v>1.17</v>
      </c>
      <c r="T212" s="234">
        <v>10753.391369569819</v>
      </c>
      <c r="U212" s="234">
        <v>11539.161576057988</v>
      </c>
      <c r="V212" s="235">
        <v>15.90738368279559</v>
      </c>
      <c r="W212" s="236">
        <v>14.612822703515423</v>
      </c>
      <c r="X212" s="233">
        <v>-11.159270213077022</v>
      </c>
      <c r="Y212" s="233">
        <v>7.7995268032936087</v>
      </c>
      <c r="Z212" s="237">
        <v>4484.2192331526203</v>
      </c>
      <c r="AA212" s="238">
        <v>26.71568756369112</v>
      </c>
      <c r="AB212" s="238">
        <v>29.957054509477398</v>
      </c>
      <c r="AC212" s="238">
        <v>15.075088100113691</v>
      </c>
      <c r="AD212" s="238">
        <v>17.60975454014168</v>
      </c>
    </row>
    <row r="213" spans="1:30" x14ac:dyDescent="0.25">
      <c r="A213" s="17">
        <v>12</v>
      </c>
      <c r="B213" s="11" t="s">
        <v>169</v>
      </c>
      <c r="C213" s="24">
        <v>1230</v>
      </c>
      <c r="D213" s="13" t="s">
        <v>344</v>
      </c>
      <c r="E213" s="32">
        <v>17564</v>
      </c>
      <c r="F213" s="42">
        <f t="shared" si="21"/>
        <v>0.55716279659941637</v>
      </c>
      <c r="G213" s="32">
        <v>13960</v>
      </c>
      <c r="H213" s="42">
        <f t="shared" si="22"/>
        <v>0.44283720340058369</v>
      </c>
      <c r="I213" s="32">
        <f t="shared" si="20"/>
        <v>31524</v>
      </c>
      <c r="M213" s="243"/>
      <c r="N213" s="243"/>
      <c r="O213" s="243"/>
      <c r="P213" s="243"/>
      <c r="Q213" s="243"/>
      <c r="R213" s="243"/>
      <c r="S213" s="243"/>
      <c r="T213" s="243"/>
      <c r="U213" s="243"/>
      <c r="V213" s="243"/>
      <c r="W213" s="243"/>
      <c r="X213" s="243"/>
      <c r="Y213" s="243"/>
      <c r="Z213" s="243"/>
      <c r="AA213" s="243"/>
      <c r="AB213" s="243"/>
      <c r="AC213" s="243"/>
      <c r="AD213" s="243"/>
    </row>
    <row r="214" spans="1:30" x14ac:dyDescent="0.25">
      <c r="A214" s="15">
        <v>13</v>
      </c>
      <c r="B214" s="304" t="s">
        <v>196</v>
      </c>
      <c r="C214" s="305"/>
      <c r="D214" s="306"/>
      <c r="E214" s="33">
        <f>SUM(E215:E247)</f>
        <v>626518</v>
      </c>
      <c r="F214" s="41">
        <f t="shared" si="21"/>
        <v>0.48167681759542152</v>
      </c>
      <c r="G214" s="33">
        <f>SUM(G215:G247)</f>
        <v>674184</v>
      </c>
      <c r="H214" s="41">
        <f t="shared" si="22"/>
        <v>0.51832318240457842</v>
      </c>
      <c r="I214" s="33">
        <f>G214+E214</f>
        <v>1300702</v>
      </c>
      <c r="J214" s="54">
        <v>244461.69000000003</v>
      </c>
      <c r="K214" s="54">
        <v>213495.93</v>
      </c>
      <c r="L214" s="54">
        <v>235293</v>
      </c>
      <c r="M214" s="223">
        <v>263457.90000000002</v>
      </c>
      <c r="N214" s="224">
        <v>-3091.229410175335</v>
      </c>
      <c r="O214" s="224">
        <v>-1.2645046388149139</v>
      </c>
      <c r="P214" s="224">
        <v>2940</v>
      </c>
      <c r="Q214" s="225">
        <v>1.3875000000000002</v>
      </c>
      <c r="R214" s="224">
        <v>6429</v>
      </c>
      <c r="S214" s="224">
        <v>3.0621874999999994</v>
      </c>
      <c r="T214" s="226">
        <v>1000473.6648209529</v>
      </c>
      <c r="U214" s="226">
        <v>1114389.4238357439</v>
      </c>
      <c r="V214" s="227">
        <v>4.2520332726470951</v>
      </c>
      <c r="W214" s="228">
        <v>4.2298576882141088</v>
      </c>
      <c r="X214" s="225">
        <v>29.386080847276965</v>
      </c>
      <c r="Y214" s="225">
        <v>57.69078441063531</v>
      </c>
      <c r="Z214" s="240">
        <v>735836.79862869298</v>
      </c>
      <c r="AA214" s="230">
        <v>33.22227027182921</v>
      </c>
      <c r="AB214" s="230">
        <v>29.01403278524144</v>
      </c>
      <c r="AC214" s="230">
        <v>31.976248053711437</v>
      </c>
      <c r="AD214" s="230">
        <v>35.803849507252252</v>
      </c>
    </row>
    <row r="215" spans="1:30" x14ac:dyDescent="0.25">
      <c r="A215" s="16">
        <v>13</v>
      </c>
      <c r="B215" s="14" t="s">
        <v>196</v>
      </c>
      <c r="C215" s="23">
        <v>1301</v>
      </c>
      <c r="D215" s="10" t="s">
        <v>196</v>
      </c>
      <c r="E215" s="32">
        <v>58914</v>
      </c>
      <c r="F215" s="42">
        <f t="shared" si="21"/>
        <v>0.4851564237069001</v>
      </c>
      <c r="G215" s="32">
        <v>62519</v>
      </c>
      <c r="H215" s="42">
        <f t="shared" si="22"/>
        <v>0.51484357629309985</v>
      </c>
      <c r="I215" s="32">
        <f t="shared" ref="I215:I247" si="23">G215+E215</f>
        <v>121433</v>
      </c>
      <c r="J215" s="55">
        <v>3443.31</v>
      </c>
      <c r="K215" s="55">
        <v>2870.73</v>
      </c>
      <c r="L215" s="55">
        <v>3972</v>
      </c>
      <c r="M215" s="231">
        <v>3337.83</v>
      </c>
      <c r="N215" s="232">
        <v>-51.057011843832903</v>
      </c>
      <c r="O215" s="232">
        <v>-1.4827887074888089</v>
      </c>
      <c r="P215" s="232">
        <v>35</v>
      </c>
      <c r="Q215" s="233">
        <v>0.91</v>
      </c>
      <c r="R215" s="232">
        <v>-118</v>
      </c>
      <c r="S215" s="232">
        <v>-3.18</v>
      </c>
      <c r="T215" s="234">
        <v>95586.676726722086</v>
      </c>
      <c r="U215" s="234">
        <v>105848.55999269724</v>
      </c>
      <c r="V215" s="235">
        <v>24.065125057080081</v>
      </c>
      <c r="W215" s="236">
        <v>31.711788794725088</v>
      </c>
      <c r="X215" s="233">
        <v>3.6615981639432231</v>
      </c>
      <c r="Y215" s="233">
        <v>-11.148002392110117</v>
      </c>
      <c r="Z215" s="237">
        <v>23530.370428187201</v>
      </c>
      <c r="AA215" s="238">
        <v>14.633471285582628</v>
      </c>
      <c r="AB215" s="238">
        <v>12.200105428689433</v>
      </c>
      <c r="AC215" s="238">
        <v>16.88031224209676</v>
      </c>
      <c r="AD215" s="238">
        <v>14.185199549606702</v>
      </c>
    </row>
    <row r="216" spans="1:30" x14ac:dyDescent="0.25">
      <c r="A216" s="17">
        <v>13</v>
      </c>
      <c r="B216" s="11" t="s">
        <v>196</v>
      </c>
      <c r="C216" s="24">
        <v>1302</v>
      </c>
      <c r="D216" s="13" t="s">
        <v>197</v>
      </c>
      <c r="E216" s="32">
        <v>51188</v>
      </c>
      <c r="F216" s="42">
        <f t="shared" si="21"/>
        <v>0.48910249672740475</v>
      </c>
      <c r="G216" s="32">
        <v>53469</v>
      </c>
      <c r="H216" s="42">
        <f t="shared" si="22"/>
        <v>0.5108975032725952</v>
      </c>
      <c r="I216" s="32">
        <f t="shared" si="23"/>
        <v>104657</v>
      </c>
      <c r="J216" s="55">
        <v>7262.19</v>
      </c>
      <c r="K216" s="55">
        <v>7092.45</v>
      </c>
      <c r="L216" s="55">
        <v>4791</v>
      </c>
      <c r="M216" s="231">
        <v>6759.27</v>
      </c>
      <c r="N216" s="232">
        <v>-3.3718146252579047</v>
      </c>
      <c r="O216" s="232">
        <v>-4.6429721960702004E-2</v>
      </c>
      <c r="P216" s="232">
        <v>75</v>
      </c>
      <c r="Q216" s="233">
        <v>1.71</v>
      </c>
      <c r="R216" s="232">
        <v>670</v>
      </c>
      <c r="S216" s="232">
        <v>14.21</v>
      </c>
      <c r="T216" s="234">
        <v>92047.503687249715</v>
      </c>
      <c r="U216" s="234">
        <v>87441</v>
      </c>
      <c r="V216" s="235">
        <v>19.212586868555565</v>
      </c>
      <c r="W216" s="236">
        <v>12.936456155768299</v>
      </c>
      <c r="X216" s="233">
        <v>8.1479667558207662</v>
      </c>
      <c r="Y216" s="233">
        <v>76.623094429386668</v>
      </c>
      <c r="Z216" s="237">
        <v>41309.627737446201</v>
      </c>
      <c r="AA216" s="238">
        <v>17.57989698226449</v>
      </c>
      <c r="AB216" s="238">
        <v>17.169000033304251</v>
      </c>
      <c r="AC216" s="238">
        <v>11.597780620175069</v>
      </c>
      <c r="AD216" s="238">
        <v>16.362456817476673</v>
      </c>
    </row>
    <row r="217" spans="1:30" x14ac:dyDescent="0.25">
      <c r="A217" s="16">
        <v>13</v>
      </c>
      <c r="B217" s="14" t="s">
        <v>196</v>
      </c>
      <c r="C217" s="23">
        <v>1303</v>
      </c>
      <c r="D217" s="10" t="s">
        <v>198</v>
      </c>
      <c r="E217" s="32">
        <v>11271</v>
      </c>
      <c r="F217" s="42">
        <f t="shared" si="21"/>
        <v>0.48895926424016312</v>
      </c>
      <c r="G217" s="32">
        <v>11780</v>
      </c>
      <c r="H217" s="42">
        <f t="shared" si="22"/>
        <v>0.51104073575983688</v>
      </c>
      <c r="I217" s="32">
        <f t="shared" si="23"/>
        <v>23051</v>
      </c>
      <c r="J217" s="55">
        <v>12500.64</v>
      </c>
      <c r="K217" s="55">
        <v>9992.7900000000009</v>
      </c>
      <c r="L217" s="55">
        <v>5851</v>
      </c>
      <c r="M217" s="231">
        <v>6074.28</v>
      </c>
      <c r="N217" s="232">
        <v>-231.66862657091562</v>
      </c>
      <c r="O217" s="232">
        <v>-1.8532541259560762</v>
      </c>
      <c r="P217" s="232">
        <v>51</v>
      </c>
      <c r="Q217" s="233">
        <v>0.92</v>
      </c>
      <c r="R217" s="232">
        <v>102</v>
      </c>
      <c r="S217" s="232">
        <v>1.77</v>
      </c>
      <c r="T217" s="234">
        <v>18223.815135006898</v>
      </c>
      <c r="U217" s="234">
        <v>20145.296900742444</v>
      </c>
      <c r="V217" s="235">
        <v>3.114649655615604</v>
      </c>
      <c r="W217" s="236">
        <v>3.3164913209042792</v>
      </c>
      <c r="X217" s="233">
        <v>27.985358511474328</v>
      </c>
      <c r="Y217" s="233">
        <v>50.63216516617377</v>
      </c>
      <c r="Z217" s="237">
        <v>25680.548072053502</v>
      </c>
      <c r="AA217" s="238">
        <v>48.677465780427198</v>
      </c>
      <c r="AB217" s="238">
        <v>38.911903172637174</v>
      </c>
      <c r="AC217" s="238">
        <v>22.783781652881736</v>
      </c>
      <c r="AD217" s="238">
        <v>23.653233501703376</v>
      </c>
    </row>
    <row r="218" spans="1:30" x14ac:dyDescent="0.25">
      <c r="A218" s="17">
        <v>13</v>
      </c>
      <c r="B218" s="11" t="s">
        <v>196</v>
      </c>
      <c r="C218" s="24">
        <v>1304</v>
      </c>
      <c r="D218" s="13" t="s">
        <v>199</v>
      </c>
      <c r="E218" s="32">
        <v>29119</v>
      </c>
      <c r="F218" s="42">
        <f t="shared" si="21"/>
        <v>0.46001579778830964</v>
      </c>
      <c r="G218" s="32">
        <v>34181</v>
      </c>
      <c r="H218" s="42">
        <f t="shared" si="22"/>
        <v>0.53998420221169041</v>
      </c>
      <c r="I218" s="32">
        <f t="shared" si="23"/>
        <v>63300</v>
      </c>
      <c r="J218" s="55">
        <v>17917.650000000001</v>
      </c>
      <c r="K218" s="55">
        <v>15963.3</v>
      </c>
      <c r="L218" s="55">
        <v>15839</v>
      </c>
      <c r="M218" s="231">
        <v>15693.03</v>
      </c>
      <c r="N218" s="232">
        <v>-175.43536804308798</v>
      </c>
      <c r="O218" s="232">
        <v>-0.97912040944592593</v>
      </c>
      <c r="P218" s="232">
        <v>441</v>
      </c>
      <c r="Q218" s="233">
        <v>3.24</v>
      </c>
      <c r="R218" s="232">
        <v>-56</v>
      </c>
      <c r="S218" s="232">
        <v>-0.35</v>
      </c>
      <c r="T218" s="234">
        <v>52704.769024541922</v>
      </c>
      <c r="U218" s="234">
        <v>57066.841049281131</v>
      </c>
      <c r="V218" s="235">
        <v>3.3275313482253881</v>
      </c>
      <c r="W218" s="236">
        <v>3.6364450363811915</v>
      </c>
      <c r="X218" s="233">
        <v>83.673642473349759</v>
      </c>
      <c r="Y218" s="233">
        <v>-9.8130541257120161</v>
      </c>
      <c r="Z218" s="237">
        <v>45396.763143162403</v>
      </c>
      <c r="AA218" s="238">
        <v>39.46900342540993</v>
      </c>
      <c r="AB218" s="238">
        <v>35.16396080852379</v>
      </c>
      <c r="AC218" s="238">
        <v>34.890152740737086</v>
      </c>
      <c r="AD218" s="238">
        <v>34.568609992106154</v>
      </c>
    </row>
    <row r="219" spans="1:30" x14ac:dyDescent="0.25">
      <c r="A219" s="17">
        <v>13</v>
      </c>
      <c r="B219" s="11" t="s">
        <v>196</v>
      </c>
      <c r="C219" s="24">
        <v>1305</v>
      </c>
      <c r="D219" s="13" t="s">
        <v>200</v>
      </c>
      <c r="E219" s="32">
        <v>24236</v>
      </c>
      <c r="F219" s="42">
        <f t="shared" si="21"/>
        <v>0.47901019843465886</v>
      </c>
      <c r="G219" s="32">
        <v>26360</v>
      </c>
      <c r="H219" s="42">
        <f t="shared" si="22"/>
        <v>0.52098980156534114</v>
      </c>
      <c r="I219" s="32">
        <f t="shared" si="23"/>
        <v>50596</v>
      </c>
      <c r="J219" s="55">
        <v>20424.78</v>
      </c>
      <c r="K219" s="55">
        <v>17940.78</v>
      </c>
      <c r="L219" s="55">
        <v>15947</v>
      </c>
      <c r="M219" s="231">
        <v>15552.72</v>
      </c>
      <c r="N219" s="232">
        <v>-222.9802513464991</v>
      </c>
      <c r="O219" s="232">
        <v>-1.0917143359512276</v>
      </c>
      <c r="P219" s="232">
        <v>-98</v>
      </c>
      <c r="Q219" s="233">
        <v>-0.6</v>
      </c>
      <c r="R219" s="232">
        <v>-509</v>
      </c>
      <c r="S219" s="232">
        <v>-2.97</v>
      </c>
      <c r="T219" s="234">
        <v>36151.748024259679</v>
      </c>
      <c r="U219" s="234">
        <v>41613.613300104014</v>
      </c>
      <c r="V219" s="235">
        <v>2.2669936680416178</v>
      </c>
      <c r="W219" s="236">
        <v>2.6756485875206404</v>
      </c>
      <c r="X219" s="233">
        <v>-27.107956144814068</v>
      </c>
      <c r="Y219" s="233">
        <v>-122.31574228588502</v>
      </c>
      <c r="Z219" s="237">
        <v>76640.4390211469</v>
      </c>
      <c r="AA219" s="238">
        <v>26.650134394929971</v>
      </c>
      <c r="AB219" s="238">
        <v>23.409025612509495</v>
      </c>
      <c r="AC219" s="238">
        <v>20.807553040764613</v>
      </c>
      <c r="AD219" s="238">
        <v>20.293098785236129</v>
      </c>
    </row>
    <row r="220" spans="1:30" x14ac:dyDescent="0.25">
      <c r="A220" s="17">
        <v>13</v>
      </c>
      <c r="B220" s="11" t="s">
        <v>196</v>
      </c>
      <c r="C220" s="24">
        <v>1306</v>
      </c>
      <c r="D220" s="13" t="s">
        <v>201</v>
      </c>
      <c r="E220" s="32">
        <v>18145</v>
      </c>
      <c r="F220" s="42">
        <f t="shared" si="21"/>
        <v>0.50049649693826892</v>
      </c>
      <c r="G220" s="32">
        <v>18109</v>
      </c>
      <c r="H220" s="42">
        <f t="shared" si="22"/>
        <v>0.49950350306173114</v>
      </c>
      <c r="I220" s="32">
        <f t="shared" si="23"/>
        <v>36254</v>
      </c>
      <c r="J220" s="61">
        <v>964.53</v>
      </c>
      <c r="K220" s="61">
        <v>798.39</v>
      </c>
      <c r="L220" s="61">
        <v>3019</v>
      </c>
      <c r="M220" s="242">
        <v>4265.46</v>
      </c>
      <c r="N220" s="232">
        <v>-14.913824057450629</v>
      </c>
      <c r="O220" s="232">
        <v>-1.5462270802826898</v>
      </c>
      <c r="P220" s="232">
        <v>-94</v>
      </c>
      <c r="Q220" s="233">
        <v>-2.69</v>
      </c>
      <c r="R220" s="232">
        <v>141</v>
      </c>
      <c r="S220" s="232">
        <v>3.7</v>
      </c>
      <c r="T220" s="234">
        <v>29796.157659608856</v>
      </c>
      <c r="U220" s="234">
        <v>32430.477959348598</v>
      </c>
      <c r="V220" s="235">
        <v>9.869545432132778</v>
      </c>
      <c r="W220" s="236">
        <v>7.6030435074642826</v>
      </c>
      <c r="X220" s="233">
        <v>-31.547691844651748</v>
      </c>
      <c r="Y220" s="233">
        <v>43.477620088344864</v>
      </c>
      <c r="Z220" s="237">
        <v>13289.431449390901</v>
      </c>
      <c r="AA220" s="238">
        <v>7.2578725709458976</v>
      </c>
      <c r="AB220" s="238">
        <v>6.0077062215975605</v>
      </c>
      <c r="AC220" s="238">
        <v>22.717299919842475</v>
      </c>
      <c r="AD220" s="238">
        <v>32.096632698274689</v>
      </c>
    </row>
    <row r="221" spans="1:30" x14ac:dyDescent="0.25">
      <c r="A221" s="17">
        <v>13</v>
      </c>
      <c r="B221" s="11" t="s">
        <v>196</v>
      </c>
      <c r="C221" s="24">
        <v>1307</v>
      </c>
      <c r="D221" s="13" t="s">
        <v>202</v>
      </c>
      <c r="E221" s="32">
        <v>22237</v>
      </c>
      <c r="F221" s="42">
        <f t="shared" si="21"/>
        <v>0.46424768784317</v>
      </c>
      <c r="G221" s="32">
        <v>25662</v>
      </c>
      <c r="H221" s="42">
        <f t="shared" si="22"/>
        <v>0.53575231215682995</v>
      </c>
      <c r="I221" s="32">
        <f t="shared" si="23"/>
        <v>47899</v>
      </c>
      <c r="J221" s="55">
        <v>5047.2</v>
      </c>
      <c r="K221" s="55">
        <v>4419.99</v>
      </c>
      <c r="L221" s="55">
        <v>5199</v>
      </c>
      <c r="M221" s="231">
        <v>6107.49</v>
      </c>
      <c r="N221" s="232">
        <v>-56.302513464991023</v>
      </c>
      <c r="O221" s="232">
        <v>-1.115519762739559</v>
      </c>
      <c r="P221" s="232">
        <v>6</v>
      </c>
      <c r="Q221" s="233">
        <v>0.11</v>
      </c>
      <c r="R221" s="232">
        <v>288</v>
      </c>
      <c r="S221" s="232">
        <v>5.52</v>
      </c>
      <c r="T221" s="234">
        <v>39375.650878036548</v>
      </c>
      <c r="U221" s="234">
        <v>42852.631560715578</v>
      </c>
      <c r="V221" s="235">
        <v>7.573697033667349</v>
      </c>
      <c r="W221" s="236">
        <v>7.0164063405286914</v>
      </c>
      <c r="X221" s="233">
        <v>1.5237843352950786</v>
      </c>
      <c r="Y221" s="233">
        <v>67.207074457480715</v>
      </c>
      <c r="Z221" s="237">
        <v>20701.958820366399</v>
      </c>
      <c r="AA221" s="238">
        <v>24.380301612012726</v>
      </c>
      <c r="AB221" s="238">
        <v>21.350588310762429</v>
      </c>
      <c r="AC221" s="238">
        <v>25.11356555730983</v>
      </c>
      <c r="AD221" s="238">
        <v>29.501990864707484</v>
      </c>
    </row>
    <row r="222" spans="1:30" x14ac:dyDescent="0.25">
      <c r="A222" s="17">
        <v>13</v>
      </c>
      <c r="B222" s="11" t="s">
        <v>196</v>
      </c>
      <c r="C222" s="24">
        <v>1308</v>
      </c>
      <c r="D222" s="13" t="s">
        <v>203</v>
      </c>
      <c r="E222" s="32">
        <v>25478</v>
      </c>
      <c r="F222" s="42">
        <f t="shared" si="21"/>
        <v>0.45922027360718082</v>
      </c>
      <c r="G222" s="32">
        <v>30003</v>
      </c>
      <c r="H222" s="42">
        <f t="shared" si="22"/>
        <v>0.54077972639281913</v>
      </c>
      <c r="I222" s="32">
        <f t="shared" si="23"/>
        <v>55481</v>
      </c>
      <c r="J222" s="55">
        <v>6125.49</v>
      </c>
      <c r="K222" s="55">
        <v>5927.76</v>
      </c>
      <c r="L222" s="55">
        <v>13310</v>
      </c>
      <c r="M222" s="231">
        <v>14865.12</v>
      </c>
      <c r="N222" s="232">
        <v>-19.546926498566421</v>
      </c>
      <c r="O222" s="232">
        <v>-0.3191079652169283</v>
      </c>
      <c r="P222" s="232">
        <v>326</v>
      </c>
      <c r="Q222" s="233">
        <v>2.8</v>
      </c>
      <c r="R222" s="232">
        <v>800</v>
      </c>
      <c r="S222" s="232">
        <v>6.51</v>
      </c>
      <c r="T222" s="234">
        <v>42661.296273666754</v>
      </c>
      <c r="U222" s="234">
        <v>47685.702790365031</v>
      </c>
      <c r="V222" s="235">
        <v>3.2052063316053157</v>
      </c>
      <c r="W222" s="236">
        <v>3.2078922195290067</v>
      </c>
      <c r="X222" s="233">
        <v>76.415868357293164</v>
      </c>
      <c r="Y222" s="233">
        <v>167.76516926193676</v>
      </c>
      <c r="Z222" s="237">
        <v>26297.0304890886</v>
      </c>
      <c r="AA222" s="238">
        <v>23.293466547645533</v>
      </c>
      <c r="AB222" s="238">
        <v>22.541556555062748</v>
      </c>
      <c r="AC222" s="238">
        <v>50.614079812253721</v>
      </c>
      <c r="AD222" s="238">
        <v>56.527751322218563</v>
      </c>
    </row>
    <row r="223" spans="1:30" x14ac:dyDescent="0.25">
      <c r="A223" s="17">
        <v>13</v>
      </c>
      <c r="B223" s="11" t="s">
        <v>196</v>
      </c>
      <c r="C223" s="24">
        <v>1309</v>
      </c>
      <c r="D223" s="13" t="s">
        <v>204</v>
      </c>
      <c r="E223" s="32">
        <v>23764</v>
      </c>
      <c r="F223" s="42">
        <f t="shared" si="21"/>
        <v>0.49098159128943619</v>
      </c>
      <c r="G223" s="32">
        <v>24637</v>
      </c>
      <c r="H223" s="42">
        <f t="shared" si="22"/>
        <v>0.50901840871056381</v>
      </c>
      <c r="I223" s="32">
        <f t="shared" si="23"/>
        <v>48401</v>
      </c>
      <c r="J223" s="55">
        <v>3964.86</v>
      </c>
      <c r="K223" s="55">
        <v>4400.28</v>
      </c>
      <c r="L223" s="55">
        <v>4251</v>
      </c>
      <c r="M223" s="231">
        <v>3992.22</v>
      </c>
      <c r="N223" s="232">
        <v>39.086175942549374</v>
      </c>
      <c r="O223" s="232">
        <v>0.98581478141849588</v>
      </c>
      <c r="P223" s="232">
        <v>216</v>
      </c>
      <c r="Q223" s="233">
        <v>6.84</v>
      </c>
      <c r="R223" s="232">
        <v>-30</v>
      </c>
      <c r="S223" s="232">
        <v>-0.73</v>
      </c>
      <c r="T223" s="234">
        <v>36670.080439067475</v>
      </c>
      <c r="U223" s="234">
        <v>41232.607684855422</v>
      </c>
      <c r="V223" s="235">
        <v>8.6262245210697426</v>
      </c>
      <c r="W223" s="236">
        <v>10.328240348692063</v>
      </c>
      <c r="X223" s="233">
        <v>58.903606813438699</v>
      </c>
      <c r="Y223" s="233">
        <v>-7.2757949798598078</v>
      </c>
      <c r="Z223" s="237">
        <v>18554.5309835228</v>
      </c>
      <c r="AA223" s="238">
        <v>21.368688885323813</v>
      </c>
      <c r="AB223" s="238">
        <v>23.71539331232696</v>
      </c>
      <c r="AC223" s="238">
        <v>22.910845894057179</v>
      </c>
      <c r="AD223" s="238">
        <v>21.516146129186765</v>
      </c>
    </row>
    <row r="224" spans="1:30" x14ac:dyDescent="0.25">
      <c r="A224" s="17">
        <v>13</v>
      </c>
      <c r="B224" s="11" t="s">
        <v>196</v>
      </c>
      <c r="C224" s="24">
        <v>1310</v>
      </c>
      <c r="D224" s="13" t="s">
        <v>154</v>
      </c>
      <c r="E224" s="32">
        <v>8253</v>
      </c>
      <c r="F224" s="42">
        <f t="shared" si="21"/>
        <v>0.46548223350253809</v>
      </c>
      <c r="G224" s="32">
        <v>9477</v>
      </c>
      <c r="H224" s="42">
        <f t="shared" si="22"/>
        <v>0.53451776649746197</v>
      </c>
      <c r="I224" s="32">
        <f t="shared" si="23"/>
        <v>17730</v>
      </c>
      <c r="J224" s="55">
        <v>3716.91</v>
      </c>
      <c r="K224" s="55">
        <v>3827.61</v>
      </c>
      <c r="L224" s="55">
        <v>3968</v>
      </c>
      <c r="M224" s="231">
        <v>3124.89</v>
      </c>
      <c r="N224" s="232">
        <v>9.9371633752244204</v>
      </c>
      <c r="O224" s="232">
        <v>0.2673501208053039</v>
      </c>
      <c r="P224" s="232">
        <v>167</v>
      </c>
      <c r="Q224" s="233">
        <v>5.35</v>
      </c>
      <c r="R224" s="232">
        <v>-211</v>
      </c>
      <c r="S224" s="232">
        <v>-5.58</v>
      </c>
      <c r="T224" s="234">
        <v>16327.134654163898</v>
      </c>
      <c r="U224" s="234">
        <v>16980.250254386039</v>
      </c>
      <c r="V224" s="235">
        <v>4.1147012737308213</v>
      </c>
      <c r="W224" s="236">
        <v>5.4338713536751824</v>
      </c>
      <c r="X224" s="233">
        <v>102.28371575131838</v>
      </c>
      <c r="Y224" s="233">
        <v>-124.26200841503982</v>
      </c>
      <c r="Z224" s="237">
        <v>15008.1069033327</v>
      </c>
      <c r="AA224" s="238">
        <v>24.766014954055414</v>
      </c>
      <c r="AB224" s="238">
        <v>25.503616309862782</v>
      </c>
      <c r="AC224" s="238">
        <v>26.439044081694714</v>
      </c>
      <c r="AD224" s="238">
        <v>20.821346890233617</v>
      </c>
    </row>
    <row r="225" spans="1:30" x14ac:dyDescent="0.25">
      <c r="A225" s="17">
        <v>13</v>
      </c>
      <c r="B225" s="11" t="s">
        <v>196</v>
      </c>
      <c r="C225" s="24">
        <v>1311</v>
      </c>
      <c r="D225" s="13" t="s">
        <v>205</v>
      </c>
      <c r="E225" s="32">
        <v>20153</v>
      </c>
      <c r="F225" s="42">
        <f t="shared" si="21"/>
        <v>0.48604780165448713</v>
      </c>
      <c r="G225" s="32">
        <v>21310</v>
      </c>
      <c r="H225" s="42">
        <f t="shared" si="22"/>
        <v>0.51395219834551287</v>
      </c>
      <c r="I225" s="32">
        <f t="shared" si="23"/>
        <v>41463</v>
      </c>
      <c r="J225" s="61">
        <v>2294.91</v>
      </c>
      <c r="K225" s="61">
        <v>2311.65</v>
      </c>
      <c r="L225" s="61">
        <v>8439</v>
      </c>
      <c r="M225" s="242">
        <v>8769.69</v>
      </c>
      <c r="N225" s="232">
        <v>1.5026929982046686</v>
      </c>
      <c r="O225" s="232">
        <v>6.547938691297997E-2</v>
      </c>
      <c r="P225" s="232">
        <v>-4</v>
      </c>
      <c r="Q225" s="233">
        <v>-0.04</v>
      </c>
      <c r="R225" s="232">
        <v>-3</v>
      </c>
      <c r="S225" s="232">
        <v>-0.03</v>
      </c>
      <c r="T225" s="234">
        <v>33220.563616512933</v>
      </c>
      <c r="U225" s="234">
        <v>36527.538341693689</v>
      </c>
      <c r="V225" s="235">
        <v>3.9365521526854996</v>
      </c>
      <c r="W225" s="236">
        <v>4.165202913865107</v>
      </c>
      <c r="X225" s="233">
        <v>-1.204073490797646</v>
      </c>
      <c r="Y225" s="233">
        <v>-0.82129815919615501</v>
      </c>
      <c r="Z225" s="237">
        <v>21713.5457928387</v>
      </c>
      <c r="AA225" s="238">
        <v>10.569024616683652</v>
      </c>
      <c r="AB225" s="238">
        <v>10.64611934897524</v>
      </c>
      <c r="AC225" s="238">
        <v>38.865140131941274</v>
      </c>
      <c r="AD225" s="238">
        <v>40.388106501206792</v>
      </c>
    </row>
    <row r="226" spans="1:30" x14ac:dyDescent="0.25">
      <c r="A226" s="17">
        <v>13</v>
      </c>
      <c r="B226" s="11" t="s">
        <v>196</v>
      </c>
      <c r="C226" s="24">
        <v>1312</v>
      </c>
      <c r="D226" s="13" t="s">
        <v>62</v>
      </c>
      <c r="E226" s="32">
        <v>22619</v>
      </c>
      <c r="F226" s="42">
        <f t="shared" si="21"/>
        <v>0.48132700614985213</v>
      </c>
      <c r="G226" s="32">
        <v>24374</v>
      </c>
      <c r="H226" s="42">
        <f t="shared" si="22"/>
        <v>0.51867299385014787</v>
      </c>
      <c r="I226" s="32">
        <f t="shared" si="23"/>
        <v>46993</v>
      </c>
      <c r="J226" s="55">
        <v>3687.75</v>
      </c>
      <c r="K226" s="55">
        <v>3246.03</v>
      </c>
      <c r="L226" s="55">
        <v>1779</v>
      </c>
      <c r="M226" s="231">
        <v>2997.18</v>
      </c>
      <c r="N226" s="232">
        <v>-39.651705565529632</v>
      </c>
      <c r="O226" s="232">
        <v>-1.0752275931266935</v>
      </c>
      <c r="P226" s="232">
        <v>-96</v>
      </c>
      <c r="Q226" s="233">
        <v>-4.2300000000000004</v>
      </c>
      <c r="R226" s="232">
        <v>54</v>
      </c>
      <c r="S226" s="232">
        <v>1.89</v>
      </c>
      <c r="T226" s="234">
        <v>40395.741716010394</v>
      </c>
      <c r="U226" s="234">
        <v>43184.636453793086</v>
      </c>
      <c r="V226" s="235">
        <v>22.70699365711658</v>
      </c>
      <c r="W226" s="236">
        <v>14.408422735302214</v>
      </c>
      <c r="X226" s="233">
        <v>-23.764881129030361</v>
      </c>
      <c r="Y226" s="233">
        <v>12.504447052085107</v>
      </c>
      <c r="Z226" s="237">
        <v>16900.192586802401</v>
      </c>
      <c r="AA226" s="238">
        <v>21.820757255037531</v>
      </c>
      <c r="AB226" s="238">
        <v>19.207059229223642</v>
      </c>
      <c r="AC226" s="238">
        <v>10.526507262344728</v>
      </c>
      <c r="AD226" s="238">
        <v>17.734590801885535</v>
      </c>
    </row>
    <row r="227" spans="1:30" x14ac:dyDescent="0.25">
      <c r="A227" s="17">
        <v>13</v>
      </c>
      <c r="B227" s="11" t="s">
        <v>196</v>
      </c>
      <c r="C227" s="24">
        <v>1313</v>
      </c>
      <c r="D227" s="13" t="s">
        <v>206</v>
      </c>
      <c r="E227" s="32">
        <v>12359</v>
      </c>
      <c r="F227" s="42">
        <f t="shared" si="21"/>
        <v>0.46607836482256665</v>
      </c>
      <c r="G227" s="32">
        <v>14158</v>
      </c>
      <c r="H227" s="42">
        <f t="shared" si="22"/>
        <v>0.5339216351774333</v>
      </c>
      <c r="I227" s="32">
        <f t="shared" si="23"/>
        <v>26517</v>
      </c>
      <c r="J227" s="55">
        <v>4818.1499999999996</v>
      </c>
      <c r="K227" s="55">
        <v>3906.54</v>
      </c>
      <c r="L227" s="55">
        <v>6723</v>
      </c>
      <c r="M227" s="231">
        <v>8567.2800000000007</v>
      </c>
      <c r="N227" s="232">
        <v>-81.832136445242369</v>
      </c>
      <c r="O227" s="232">
        <v>-1.6984140478242142</v>
      </c>
      <c r="P227" s="232">
        <v>64</v>
      </c>
      <c r="Q227" s="233">
        <v>0.99</v>
      </c>
      <c r="R227" s="232">
        <v>413</v>
      </c>
      <c r="S227" s="232">
        <v>5.68</v>
      </c>
      <c r="T227" s="234">
        <v>23692.14163244675</v>
      </c>
      <c r="U227" s="234">
        <v>24939.367555602676</v>
      </c>
      <c r="V227" s="235">
        <v>3.5240430808339656</v>
      </c>
      <c r="W227" s="236">
        <v>2.9110018063612575</v>
      </c>
      <c r="X227" s="233">
        <v>27.013176348883135</v>
      </c>
      <c r="Y227" s="233">
        <v>165.60163327286091</v>
      </c>
      <c r="Z227" s="237">
        <v>17586.890017940299</v>
      </c>
      <c r="AA227" s="238">
        <v>27.396259344801887</v>
      </c>
      <c r="AB227" s="238">
        <v>22.212795986186062</v>
      </c>
      <c r="AC227" s="238">
        <v>38.227338620653804</v>
      </c>
      <c r="AD227" s="238">
        <v>48.714013627540517</v>
      </c>
    </row>
    <row r="228" spans="1:30" x14ac:dyDescent="0.25">
      <c r="A228" s="17">
        <v>13</v>
      </c>
      <c r="B228" s="11" t="s">
        <v>196</v>
      </c>
      <c r="C228" s="24">
        <v>1314</v>
      </c>
      <c r="D228" s="13" t="s">
        <v>207</v>
      </c>
      <c r="E228" s="32">
        <v>5456</v>
      </c>
      <c r="F228" s="42">
        <f t="shared" si="21"/>
        <v>0.44578805457962251</v>
      </c>
      <c r="G228" s="32">
        <v>6783</v>
      </c>
      <c r="H228" s="42">
        <f t="shared" si="22"/>
        <v>0.55421194542037744</v>
      </c>
      <c r="I228" s="32">
        <f t="shared" si="23"/>
        <v>12239</v>
      </c>
      <c r="J228" s="55">
        <v>1650.87</v>
      </c>
      <c r="K228" s="55">
        <v>1563.48</v>
      </c>
      <c r="L228" s="55">
        <v>2968</v>
      </c>
      <c r="M228" s="231">
        <v>3515.31</v>
      </c>
      <c r="N228" s="232">
        <v>-7.8447037701974853</v>
      </c>
      <c r="O228" s="232">
        <v>-0.47518603949417493</v>
      </c>
      <c r="P228" s="232">
        <v>37</v>
      </c>
      <c r="Q228" s="233">
        <v>1.35</v>
      </c>
      <c r="R228" s="232">
        <v>132</v>
      </c>
      <c r="S228" s="232">
        <v>4.26</v>
      </c>
      <c r="T228" s="234">
        <v>11435.938341795281</v>
      </c>
      <c r="U228" s="234">
        <v>11824.174264302739</v>
      </c>
      <c r="V228" s="235">
        <v>3.8530789561304855</v>
      </c>
      <c r="W228" s="236">
        <v>3.3636220601604805</v>
      </c>
      <c r="X228" s="233">
        <v>32.354144359781081</v>
      </c>
      <c r="Y228" s="233">
        <v>111.63570245958644</v>
      </c>
      <c r="Z228" s="237">
        <v>5657.7816408034796</v>
      </c>
      <c r="AA228" s="238">
        <v>29.178750697871656</v>
      </c>
      <c r="AB228" s="238">
        <v>27.634152380931496</v>
      </c>
      <c r="AC228" s="238">
        <v>52.458723019549133</v>
      </c>
      <c r="AD228" s="238">
        <v>62.132302431890594</v>
      </c>
    </row>
    <row r="229" spans="1:30" x14ac:dyDescent="0.25">
      <c r="A229" s="17">
        <v>13</v>
      </c>
      <c r="B229" s="11" t="s">
        <v>196</v>
      </c>
      <c r="C229" s="24">
        <v>1315</v>
      </c>
      <c r="D229" s="13" t="s">
        <v>208</v>
      </c>
      <c r="E229" s="32">
        <v>17463</v>
      </c>
      <c r="F229" s="42">
        <f t="shared" si="21"/>
        <v>0.45583398590446361</v>
      </c>
      <c r="G229" s="32">
        <v>20847</v>
      </c>
      <c r="H229" s="42">
        <f t="shared" si="22"/>
        <v>0.54416601409553644</v>
      </c>
      <c r="I229" s="32">
        <f t="shared" si="23"/>
        <v>38310</v>
      </c>
      <c r="J229" s="55">
        <v>7591.68</v>
      </c>
      <c r="K229" s="55">
        <v>5684.22</v>
      </c>
      <c r="L229" s="55">
        <v>7395</v>
      </c>
      <c r="M229" s="231">
        <v>9427.9500000000007</v>
      </c>
      <c r="N229" s="232">
        <v>-171.22621184919208</v>
      </c>
      <c r="O229" s="232">
        <v>-2.2554455910838191</v>
      </c>
      <c r="P229" s="232">
        <v>-87</v>
      </c>
      <c r="Q229" s="233">
        <v>-1.1100000000000001</v>
      </c>
      <c r="R229" s="232">
        <v>176</v>
      </c>
      <c r="S229" s="232">
        <v>1.98</v>
      </c>
      <c r="T229" s="234">
        <v>30497.236745316906</v>
      </c>
      <c r="U229" s="234">
        <v>33619.495483050894</v>
      </c>
      <c r="V229" s="235">
        <v>4.1240347187717248</v>
      </c>
      <c r="W229" s="236">
        <v>3.5659390941881206</v>
      </c>
      <c r="X229" s="233">
        <v>-28.527174683575076</v>
      </c>
      <c r="Y229" s="233">
        <v>52.350577387078744</v>
      </c>
      <c r="Z229" s="237">
        <v>26921.8862165967</v>
      </c>
      <c r="AA229" s="238">
        <v>28.198915703461786</v>
      </c>
      <c r="AB229" s="238">
        <v>21.113750924687491</v>
      </c>
      <c r="AC229" s="238">
        <v>27.468357679341054</v>
      </c>
      <c r="AD229" s="238">
        <v>35.019648787416294</v>
      </c>
    </row>
    <row r="230" spans="1:30" x14ac:dyDescent="0.25">
      <c r="A230" s="17">
        <v>13</v>
      </c>
      <c r="B230" s="11" t="s">
        <v>196</v>
      </c>
      <c r="C230" s="24">
        <v>1316</v>
      </c>
      <c r="D230" s="13" t="s">
        <v>209</v>
      </c>
      <c r="E230" s="32">
        <v>7058</v>
      </c>
      <c r="F230" s="42">
        <f t="shared" si="21"/>
        <v>0.43716320842366058</v>
      </c>
      <c r="G230" s="32">
        <v>9087</v>
      </c>
      <c r="H230" s="42">
        <f t="shared" si="22"/>
        <v>0.56283679157633948</v>
      </c>
      <c r="I230" s="32">
        <f t="shared" si="23"/>
        <v>16145</v>
      </c>
      <c r="J230" s="55">
        <v>2630.52</v>
      </c>
      <c r="K230" s="55">
        <v>2316.2399999999998</v>
      </c>
      <c r="L230" s="55">
        <v>2118</v>
      </c>
      <c r="M230" s="231">
        <v>2549.52</v>
      </c>
      <c r="N230" s="232">
        <v>-28.211849192100541</v>
      </c>
      <c r="O230" s="232">
        <v>-1.0724818359906232</v>
      </c>
      <c r="P230" s="232">
        <v>112</v>
      </c>
      <c r="Q230" s="233">
        <v>7.19</v>
      </c>
      <c r="R230" s="232">
        <v>36</v>
      </c>
      <c r="S230" s="232">
        <v>1.46</v>
      </c>
      <c r="T230" s="234">
        <v>14483.469965678527</v>
      </c>
      <c r="U230" s="234">
        <v>15221.224329918132</v>
      </c>
      <c r="V230" s="235">
        <v>6.8382766599048761</v>
      </c>
      <c r="W230" s="236">
        <v>5.9702313886214391</v>
      </c>
      <c r="X230" s="233">
        <v>77.329535163470055</v>
      </c>
      <c r="Y230" s="233">
        <v>23.651185489225114</v>
      </c>
      <c r="Z230" s="237">
        <v>5796.66270050821</v>
      </c>
      <c r="AA230" s="238">
        <v>45.379904540061901</v>
      </c>
      <c r="AB230" s="238">
        <v>39.958164200185884</v>
      </c>
      <c r="AC230" s="238">
        <v>36.538265368007508</v>
      </c>
      <c r="AD230" s="238">
        <v>43.982548782361896</v>
      </c>
    </row>
    <row r="231" spans="1:30" x14ac:dyDescent="0.25">
      <c r="A231" s="17">
        <v>13</v>
      </c>
      <c r="B231" s="11" t="s">
        <v>196</v>
      </c>
      <c r="C231" s="24">
        <v>1317</v>
      </c>
      <c r="D231" s="13" t="s">
        <v>210</v>
      </c>
      <c r="E231" s="32">
        <v>26331</v>
      </c>
      <c r="F231" s="42">
        <f t="shared" si="21"/>
        <v>0.49211303405225582</v>
      </c>
      <c r="G231" s="32">
        <v>27175</v>
      </c>
      <c r="H231" s="42">
        <f t="shared" si="22"/>
        <v>0.50788696594774418</v>
      </c>
      <c r="I231" s="32">
        <f t="shared" si="23"/>
        <v>53506</v>
      </c>
      <c r="J231" s="55">
        <v>17428.41</v>
      </c>
      <c r="K231" s="55">
        <v>14613.21</v>
      </c>
      <c r="L231" s="55">
        <v>12242</v>
      </c>
      <c r="M231" s="231">
        <v>13779.9</v>
      </c>
      <c r="N231" s="232">
        <v>-292.66439347249394</v>
      </c>
      <c r="O231" s="232">
        <v>-1.6792374833532946</v>
      </c>
      <c r="P231" s="232">
        <v>437</v>
      </c>
      <c r="Q231" s="233">
        <v>4.37</v>
      </c>
      <c r="R231" s="232">
        <v>813</v>
      </c>
      <c r="S231" s="232">
        <v>7.26</v>
      </c>
      <c r="T231" s="234">
        <v>37802.8430009156</v>
      </c>
      <c r="U231" s="234">
        <v>43710.644206078548</v>
      </c>
      <c r="V231" s="235">
        <v>3.0879629963172359</v>
      </c>
      <c r="W231" s="236">
        <v>3.172058157612069</v>
      </c>
      <c r="X231" s="233">
        <v>115.59977115726869</v>
      </c>
      <c r="Y231" s="233">
        <v>185.99588607457346</v>
      </c>
      <c r="Z231" s="237">
        <v>25063.643259620902</v>
      </c>
      <c r="AA231" s="238">
        <v>69.536618517381541</v>
      </c>
      <c r="AB231" s="238">
        <v>58.304412685057628</v>
      </c>
      <c r="AC231" s="238">
        <v>48.843657217714345</v>
      </c>
      <c r="AD231" s="238">
        <v>54.979636668386043</v>
      </c>
    </row>
    <row r="232" spans="1:30" x14ac:dyDescent="0.25">
      <c r="A232" s="17">
        <v>13</v>
      </c>
      <c r="B232" s="11" t="s">
        <v>196</v>
      </c>
      <c r="C232" s="24">
        <v>1318</v>
      </c>
      <c r="D232" s="13" t="s">
        <v>211</v>
      </c>
      <c r="E232" s="32">
        <v>21073</v>
      </c>
      <c r="F232" s="42">
        <f t="shared" si="21"/>
        <v>0.49025218686022703</v>
      </c>
      <c r="G232" s="32">
        <v>21911</v>
      </c>
      <c r="H232" s="42">
        <f t="shared" si="22"/>
        <v>0.50974781313977291</v>
      </c>
      <c r="I232" s="32">
        <f t="shared" si="23"/>
        <v>42984</v>
      </c>
      <c r="J232" s="55">
        <v>36190.35</v>
      </c>
      <c r="K232" s="55">
        <v>31251.78</v>
      </c>
      <c r="L232" s="55">
        <v>31298</v>
      </c>
      <c r="M232" s="231">
        <v>35577.18</v>
      </c>
      <c r="N232" s="232">
        <v>-467.52249524370967</v>
      </c>
      <c r="O232" s="232">
        <v>-1.2918429781522138</v>
      </c>
      <c r="P232" s="232">
        <v>398</v>
      </c>
      <c r="Q232" s="233">
        <v>1.36</v>
      </c>
      <c r="R232" s="232">
        <v>-231</v>
      </c>
      <c r="S232" s="232">
        <v>-0.64</v>
      </c>
      <c r="T232" s="234">
        <v>34714.444005843099</v>
      </c>
      <c r="U232" s="234">
        <v>38048.56075847349</v>
      </c>
      <c r="V232" s="235">
        <v>1.1091585406685123</v>
      </c>
      <c r="W232" s="236">
        <v>1.0694653358830994</v>
      </c>
      <c r="X232" s="233">
        <v>114.64968297720945</v>
      </c>
      <c r="Y232" s="233">
        <v>-60.711889068906721</v>
      </c>
      <c r="Z232" s="237">
        <v>58336.354374820097</v>
      </c>
      <c r="AA232" s="238">
        <v>62.037387128224374</v>
      </c>
      <c r="AB232" s="238">
        <v>53.571705559799774</v>
      </c>
      <c r="AC232" s="238">
        <v>53.65093574223976</v>
      </c>
      <c r="AD232" s="238">
        <v>60.986292992207083</v>
      </c>
    </row>
    <row r="233" spans="1:30" x14ac:dyDescent="0.25">
      <c r="A233" s="17">
        <v>13</v>
      </c>
      <c r="B233" s="11" t="s">
        <v>196</v>
      </c>
      <c r="C233" s="24">
        <v>1319</v>
      </c>
      <c r="D233" s="13" t="s">
        <v>212</v>
      </c>
      <c r="E233" s="32">
        <v>12766</v>
      </c>
      <c r="F233" s="42">
        <f t="shared" si="21"/>
        <v>0.45369251545952094</v>
      </c>
      <c r="G233" s="32">
        <v>15372</v>
      </c>
      <c r="H233" s="42">
        <f t="shared" si="22"/>
        <v>0.54630748454047906</v>
      </c>
      <c r="I233" s="32">
        <f t="shared" si="23"/>
        <v>28138</v>
      </c>
      <c r="J233" s="55">
        <v>578.70000000000005</v>
      </c>
      <c r="K233" s="55">
        <v>553.95000000000005</v>
      </c>
      <c r="L233" s="55">
        <v>1786</v>
      </c>
      <c r="M233" s="231">
        <v>1954.62</v>
      </c>
      <c r="N233" s="232">
        <v>-2.2217235188509874</v>
      </c>
      <c r="O233" s="232">
        <v>-0.38391628112164977</v>
      </c>
      <c r="P233" s="232">
        <v>84</v>
      </c>
      <c r="Q233" s="233">
        <v>6.16</v>
      </c>
      <c r="R233" s="232">
        <v>31</v>
      </c>
      <c r="S233" s="232">
        <v>1.64</v>
      </c>
      <c r="T233" s="234">
        <v>24260.824773877299</v>
      </c>
      <c r="U233" s="234">
        <v>25904.381777951468</v>
      </c>
      <c r="V233" s="235">
        <v>13.583888451219092</v>
      </c>
      <c r="W233" s="236">
        <v>13.252899171169572</v>
      </c>
      <c r="X233" s="233">
        <v>34.623719837606885</v>
      </c>
      <c r="Y233" s="233">
        <v>11.967087369900359</v>
      </c>
      <c r="Z233" s="237">
        <v>6184.6653587971095</v>
      </c>
      <c r="AA233" s="238">
        <v>9.3570139437997781</v>
      </c>
      <c r="AB233" s="238">
        <v>8.9568306102780131</v>
      </c>
      <c r="AC233" s="238">
        <v>28.877876107873512</v>
      </c>
      <c r="AD233" s="238">
        <v>31.60429686336602</v>
      </c>
    </row>
    <row r="234" spans="1:30" x14ac:dyDescent="0.25">
      <c r="A234" s="17">
        <v>13</v>
      </c>
      <c r="B234" s="11" t="s">
        <v>196</v>
      </c>
      <c r="C234" s="24">
        <v>1320</v>
      </c>
      <c r="D234" s="13" t="s">
        <v>213</v>
      </c>
      <c r="E234" s="32">
        <v>15566</v>
      </c>
      <c r="F234" s="42">
        <f t="shared" si="21"/>
        <v>0.48619440279860071</v>
      </c>
      <c r="G234" s="32">
        <v>16450</v>
      </c>
      <c r="H234" s="42">
        <f t="shared" si="22"/>
        <v>0.51380559720139929</v>
      </c>
      <c r="I234" s="32">
        <f t="shared" si="23"/>
        <v>32016</v>
      </c>
      <c r="J234" s="55">
        <v>2276.2800000000002</v>
      </c>
      <c r="K234" s="55">
        <v>1402.38</v>
      </c>
      <c r="L234" s="55">
        <v>1501</v>
      </c>
      <c r="M234" s="231">
        <v>2365.4699999999998</v>
      </c>
      <c r="N234" s="232">
        <v>-78.44703770197485</v>
      </c>
      <c r="O234" s="232">
        <v>-3.4462824301920172</v>
      </c>
      <c r="P234" s="232">
        <v>24</v>
      </c>
      <c r="Q234" s="233">
        <v>1.76</v>
      </c>
      <c r="R234" s="232">
        <v>282</v>
      </c>
      <c r="S234" s="232">
        <v>18.899999999999999</v>
      </c>
      <c r="T234" s="234">
        <v>25029.502838886816</v>
      </c>
      <c r="U234" s="234">
        <v>27792.409603645272</v>
      </c>
      <c r="V234" s="235">
        <v>16.675218413648778</v>
      </c>
      <c r="W234" s="236">
        <v>11.7492124624896</v>
      </c>
      <c r="X234" s="233">
        <v>9.5886842637212357</v>
      </c>
      <c r="Y234" s="233">
        <v>101.46655292638343</v>
      </c>
      <c r="Z234" s="237">
        <v>9035.5136976137292</v>
      </c>
      <c r="AA234" s="238">
        <v>25.192590882809064</v>
      </c>
      <c r="AB234" s="238">
        <v>15.52075561979799</v>
      </c>
      <c r="AC234" s="238">
        <v>16.612226490192946</v>
      </c>
      <c r="AD234" s="238">
        <v>26.179695799971153</v>
      </c>
    </row>
    <row r="235" spans="1:30" x14ac:dyDescent="0.25">
      <c r="A235" s="17">
        <v>13</v>
      </c>
      <c r="B235" s="11" t="s">
        <v>196</v>
      </c>
      <c r="C235" s="24">
        <v>1321</v>
      </c>
      <c r="D235" s="13" t="s">
        <v>214</v>
      </c>
      <c r="E235" s="32">
        <v>3740</v>
      </c>
      <c r="F235" s="42">
        <f t="shared" si="21"/>
        <v>0.44502617801047123</v>
      </c>
      <c r="G235" s="32">
        <v>4664</v>
      </c>
      <c r="H235" s="42">
        <f t="shared" si="22"/>
        <v>0.55497382198952883</v>
      </c>
      <c r="I235" s="32">
        <f t="shared" si="23"/>
        <v>8404</v>
      </c>
      <c r="J235" s="55">
        <v>6951.87</v>
      </c>
      <c r="K235" s="55">
        <v>6754.95</v>
      </c>
      <c r="L235" s="55">
        <v>2851</v>
      </c>
      <c r="M235" s="231">
        <v>2912.22</v>
      </c>
      <c r="N235" s="232">
        <v>-17.676840215439864</v>
      </c>
      <c r="O235" s="232">
        <v>-0.25427460834911852</v>
      </c>
      <c r="P235" s="232">
        <v>31</v>
      </c>
      <c r="Q235" s="233">
        <v>1.17</v>
      </c>
      <c r="R235" s="232">
        <v>25</v>
      </c>
      <c r="S235" s="232">
        <v>0.88</v>
      </c>
      <c r="T235" s="234">
        <v>7692.2395437679261</v>
      </c>
      <c r="U235" s="234">
        <v>8019.118185507753</v>
      </c>
      <c r="V235" s="235">
        <v>2.698084722472089</v>
      </c>
      <c r="W235" s="236">
        <v>2.7536100244857029</v>
      </c>
      <c r="X235" s="233">
        <v>40.300357033362907</v>
      </c>
      <c r="Y235" s="233">
        <v>31.175497631622765</v>
      </c>
      <c r="Z235" s="237">
        <v>7260.23859732037</v>
      </c>
      <c r="AA235" s="238">
        <v>95.752638247533852</v>
      </c>
      <c r="AB235" s="238">
        <v>93.040330692343048</v>
      </c>
      <c r="AC235" s="238">
        <v>39.268681900512959</v>
      </c>
      <c r="AD235" s="238">
        <v>40.111904876994679</v>
      </c>
    </row>
    <row r="236" spans="1:30" x14ac:dyDescent="0.25">
      <c r="A236" s="17">
        <v>13</v>
      </c>
      <c r="B236" s="11" t="s">
        <v>196</v>
      </c>
      <c r="C236" s="24">
        <v>1322</v>
      </c>
      <c r="D236" s="13" t="s">
        <v>215</v>
      </c>
      <c r="E236" s="32">
        <v>7189</v>
      </c>
      <c r="F236" s="42">
        <f t="shared" si="21"/>
        <v>0.47815098104423015</v>
      </c>
      <c r="G236" s="32">
        <v>7846</v>
      </c>
      <c r="H236" s="42">
        <f t="shared" si="22"/>
        <v>0.52184901895576985</v>
      </c>
      <c r="I236" s="32">
        <f t="shared" si="23"/>
        <v>15035</v>
      </c>
      <c r="J236" s="55">
        <v>4893.93</v>
      </c>
      <c r="K236" s="55">
        <v>5270.4</v>
      </c>
      <c r="L236" s="55">
        <v>3770</v>
      </c>
      <c r="M236" s="231">
        <v>4506.21</v>
      </c>
      <c r="N236" s="232">
        <v>33.79443447037702</v>
      </c>
      <c r="O236" s="232">
        <v>0.69053775739287271</v>
      </c>
      <c r="P236" s="232">
        <v>25</v>
      </c>
      <c r="Q236" s="233">
        <v>0.67</v>
      </c>
      <c r="R236" s="232">
        <v>135</v>
      </c>
      <c r="S236" s="232">
        <v>3.31</v>
      </c>
      <c r="T236" s="234">
        <v>18023.165403843035</v>
      </c>
      <c r="U236" s="234">
        <v>18708.2757219702</v>
      </c>
      <c r="V236" s="235">
        <v>4.780680478472954</v>
      </c>
      <c r="W236" s="236">
        <v>4.1516653067589395</v>
      </c>
      <c r="X236" s="233">
        <v>13.87103732326027</v>
      </c>
      <c r="Y236" s="233">
        <v>72.160578562278602</v>
      </c>
      <c r="Z236" s="237">
        <v>10406.7636280436</v>
      </c>
      <c r="AA236" s="238">
        <v>47.026435642413311</v>
      </c>
      <c r="AB236" s="238">
        <v>50.64398681831883</v>
      </c>
      <c r="AC236" s="238">
        <v>36.226440176279226</v>
      </c>
      <c r="AD236" s="238">
        <v>43.300781694098461</v>
      </c>
    </row>
    <row r="237" spans="1:30" x14ac:dyDescent="0.25">
      <c r="A237" s="17">
        <v>13</v>
      </c>
      <c r="B237" s="11" t="s">
        <v>196</v>
      </c>
      <c r="C237" s="24">
        <v>1323</v>
      </c>
      <c r="D237" s="13" t="s">
        <v>216</v>
      </c>
      <c r="E237" s="32">
        <v>15980</v>
      </c>
      <c r="F237" s="42">
        <f t="shared" si="21"/>
        <v>0.53105579741450937</v>
      </c>
      <c r="G237" s="32">
        <v>14111</v>
      </c>
      <c r="H237" s="42">
        <f t="shared" si="22"/>
        <v>0.46894420258549069</v>
      </c>
      <c r="I237" s="32">
        <f t="shared" si="23"/>
        <v>30091</v>
      </c>
      <c r="J237" s="55">
        <v>9104.76</v>
      </c>
      <c r="K237" s="55">
        <v>8496</v>
      </c>
      <c r="L237" s="55">
        <v>6333</v>
      </c>
      <c r="M237" s="231">
        <v>8680.59</v>
      </c>
      <c r="N237" s="232">
        <v>-66.701505935314444</v>
      </c>
      <c r="O237" s="232">
        <v>-0.73260037535656564</v>
      </c>
      <c r="P237" s="232">
        <v>107</v>
      </c>
      <c r="Q237" s="233">
        <v>1.85</v>
      </c>
      <c r="R237" s="232">
        <v>820</v>
      </c>
      <c r="S237" s="232">
        <v>13.31</v>
      </c>
      <c r="T237" s="234">
        <v>23114.476142866024</v>
      </c>
      <c r="U237" s="234">
        <v>25847.380937874907</v>
      </c>
      <c r="V237" s="235">
        <v>3.6498462249906876</v>
      </c>
      <c r="W237" s="236">
        <v>2.9776064689007207</v>
      </c>
      <c r="X237" s="233">
        <v>46.291336796323691</v>
      </c>
      <c r="Y237" s="233">
        <v>317.24684290872602</v>
      </c>
      <c r="Z237" s="237">
        <v>21069.420957300601</v>
      </c>
      <c r="AA237" s="238">
        <v>43.213147710379673</v>
      </c>
      <c r="AB237" s="238">
        <v>40.323841918665146</v>
      </c>
      <c r="AC237" s="238">
        <v>30.057779057310075</v>
      </c>
      <c r="AD237" s="238">
        <v>41.199945729842931</v>
      </c>
    </row>
    <row r="238" spans="1:30" x14ac:dyDescent="0.25">
      <c r="A238" s="17">
        <v>13</v>
      </c>
      <c r="B238" s="11" t="s">
        <v>196</v>
      </c>
      <c r="C238" s="24">
        <v>1324</v>
      </c>
      <c r="D238" s="13" t="s">
        <v>217</v>
      </c>
      <c r="E238" s="32">
        <v>10034</v>
      </c>
      <c r="F238" s="42">
        <f t="shared" si="21"/>
        <v>0.49853430714960006</v>
      </c>
      <c r="G238" s="32">
        <v>10093</v>
      </c>
      <c r="H238" s="42">
        <f t="shared" si="22"/>
        <v>0.50146569285039999</v>
      </c>
      <c r="I238" s="32">
        <f t="shared" si="23"/>
        <v>20127</v>
      </c>
      <c r="J238" s="55">
        <v>3349.89</v>
      </c>
      <c r="K238" s="55">
        <v>3609.36</v>
      </c>
      <c r="L238" s="55">
        <v>1210</v>
      </c>
      <c r="M238" s="231">
        <v>1376.55</v>
      </c>
      <c r="N238" s="232">
        <v>23.291741472172355</v>
      </c>
      <c r="O238" s="232">
        <v>0.6952986955444016</v>
      </c>
      <c r="P238" s="232">
        <v>-14</v>
      </c>
      <c r="Q238" s="233">
        <v>-1.06</v>
      </c>
      <c r="R238" s="232">
        <v>57</v>
      </c>
      <c r="S238" s="232">
        <v>4.74</v>
      </c>
      <c r="T238" s="234">
        <v>15253.284669252551</v>
      </c>
      <c r="U238" s="234">
        <v>17149.252745139351</v>
      </c>
      <c r="V238" s="235">
        <v>12.606020387812025</v>
      </c>
      <c r="W238" s="236">
        <v>12.458140093087321</v>
      </c>
      <c r="X238" s="233">
        <v>-9.1783509608399871</v>
      </c>
      <c r="Y238" s="233">
        <v>33.237599822625292</v>
      </c>
      <c r="Z238" s="237">
        <v>6468.03919422336</v>
      </c>
      <c r="AA238" s="238">
        <v>51.791430129115547</v>
      </c>
      <c r="AB238" s="238">
        <v>55.803001367455209</v>
      </c>
      <c r="AC238" s="238">
        <v>18.707369631907262</v>
      </c>
      <c r="AD238" s="238">
        <v>21.28233856760491</v>
      </c>
    </row>
    <row r="239" spans="1:30" x14ac:dyDescent="0.25">
      <c r="A239" s="17">
        <v>13</v>
      </c>
      <c r="B239" s="11" t="s">
        <v>196</v>
      </c>
      <c r="C239" s="24">
        <v>1325</v>
      </c>
      <c r="D239" s="13" t="s">
        <v>218</v>
      </c>
      <c r="E239" s="32">
        <v>13846</v>
      </c>
      <c r="F239" s="42">
        <f t="shared" si="21"/>
        <v>0.51445344430407969</v>
      </c>
      <c r="G239" s="32">
        <v>13068</v>
      </c>
      <c r="H239" s="42">
        <f t="shared" si="22"/>
        <v>0.48554655569592031</v>
      </c>
      <c r="I239" s="32">
        <f t="shared" si="23"/>
        <v>26914</v>
      </c>
      <c r="J239" s="55">
        <v>7904.79</v>
      </c>
      <c r="K239" s="55">
        <v>4952.5200000000004</v>
      </c>
      <c r="L239" s="55">
        <v>7339</v>
      </c>
      <c r="M239" s="231">
        <v>9470.61</v>
      </c>
      <c r="N239" s="232">
        <v>-265.01526032315979</v>
      </c>
      <c r="O239" s="232">
        <v>-3.352590775000472</v>
      </c>
      <c r="P239" s="232">
        <v>49</v>
      </c>
      <c r="Q239" s="233">
        <v>0.7</v>
      </c>
      <c r="R239" s="232">
        <v>409</v>
      </c>
      <c r="S239" s="232">
        <v>4.99</v>
      </c>
      <c r="T239" s="234">
        <v>21188.665768361177</v>
      </c>
      <c r="U239" s="234">
        <v>23462.345787303017</v>
      </c>
      <c r="V239" s="235">
        <v>2.8871325478077638</v>
      </c>
      <c r="W239" s="236">
        <v>2.4773848556009606</v>
      </c>
      <c r="X239" s="233">
        <v>23.12557125383826</v>
      </c>
      <c r="Y239" s="233">
        <v>174.32187033119945</v>
      </c>
      <c r="Z239" s="237">
        <v>15669.2580772944</v>
      </c>
      <c r="AA239" s="238">
        <v>50.447761859602444</v>
      </c>
      <c r="AB239" s="238">
        <v>31.606601764868934</v>
      </c>
      <c r="AC239" s="238">
        <v>46.836933591862952</v>
      </c>
      <c r="AD239" s="238">
        <v>60.440704679715665</v>
      </c>
    </row>
    <row r="240" spans="1:30" x14ac:dyDescent="0.25">
      <c r="A240" s="17">
        <v>13</v>
      </c>
      <c r="B240" s="11" t="s">
        <v>196</v>
      </c>
      <c r="C240" s="24">
        <v>1326</v>
      </c>
      <c r="D240" s="13" t="s">
        <v>219</v>
      </c>
      <c r="E240" s="32">
        <v>86131</v>
      </c>
      <c r="F240" s="42">
        <f t="shared" si="21"/>
        <v>0.50812950574020976</v>
      </c>
      <c r="G240" s="32">
        <v>83375</v>
      </c>
      <c r="H240" s="42">
        <f t="shared" si="22"/>
        <v>0.49187049425979024</v>
      </c>
      <c r="I240" s="32">
        <f t="shared" si="23"/>
        <v>169506</v>
      </c>
      <c r="J240" s="55">
        <v>46560.87</v>
      </c>
      <c r="K240" s="55">
        <v>39615.660000000003</v>
      </c>
      <c r="L240" s="55">
        <v>52990</v>
      </c>
      <c r="M240" s="231">
        <v>58088.34</v>
      </c>
      <c r="N240" s="232">
        <v>-855.36853881400907</v>
      </c>
      <c r="O240" s="232">
        <v>-1.8370974142321848</v>
      </c>
      <c r="P240" s="232">
        <v>624</v>
      </c>
      <c r="Q240" s="233">
        <v>1.26</v>
      </c>
      <c r="R240" s="232">
        <v>2070</v>
      </c>
      <c r="S240" s="232">
        <v>3.99</v>
      </c>
      <c r="T240" s="234">
        <v>103908.93750598987</v>
      </c>
      <c r="U240" s="234">
        <v>127167.87419606918</v>
      </c>
      <c r="V240" s="235">
        <v>1.9609159748252476</v>
      </c>
      <c r="W240" s="236">
        <v>2.1892151539546352</v>
      </c>
      <c r="X240" s="233">
        <v>60.05258209516667</v>
      </c>
      <c r="Y240" s="233">
        <v>162.77696022569705</v>
      </c>
      <c r="Z240" s="237">
        <v>116526.69414441699</v>
      </c>
      <c r="AA240" s="238">
        <v>39.957256439708942</v>
      </c>
      <c r="AB240" s="238">
        <v>33.997068475058995</v>
      </c>
      <c r="AC240" s="238">
        <v>45.474558760181608</v>
      </c>
      <c r="AD240" s="238">
        <v>49.849813749979376</v>
      </c>
    </row>
    <row r="241" spans="1:30" x14ac:dyDescent="0.25">
      <c r="A241" s="16">
        <v>13</v>
      </c>
      <c r="B241" s="14" t="s">
        <v>196</v>
      </c>
      <c r="C241" s="23">
        <v>1327</v>
      </c>
      <c r="D241" s="10" t="s">
        <v>220</v>
      </c>
      <c r="E241" s="32">
        <v>24532</v>
      </c>
      <c r="F241" s="42">
        <f t="shared" si="21"/>
        <v>0.4257253921976954</v>
      </c>
      <c r="G241" s="32">
        <v>33092</v>
      </c>
      <c r="H241" s="42">
        <f t="shared" si="22"/>
        <v>0.57427460780230455</v>
      </c>
      <c r="I241" s="32">
        <f t="shared" si="23"/>
        <v>57624</v>
      </c>
      <c r="J241" s="55">
        <v>2126.25</v>
      </c>
      <c r="K241" s="55">
        <v>1817.19</v>
      </c>
      <c r="L241" s="55">
        <v>4638</v>
      </c>
      <c r="M241" s="231">
        <v>4889.79</v>
      </c>
      <c r="N241" s="232">
        <v>-35.010323383084582</v>
      </c>
      <c r="O241" s="232">
        <v>-1.6465760556418378</v>
      </c>
      <c r="P241" s="232">
        <v>52</v>
      </c>
      <c r="Q241" s="233">
        <v>1.2</v>
      </c>
      <c r="R241" s="232">
        <v>140</v>
      </c>
      <c r="S241" s="232">
        <v>3.25</v>
      </c>
      <c r="T241" s="234">
        <v>47575.064932645211</v>
      </c>
      <c r="U241" s="234">
        <v>51686.761757844331</v>
      </c>
      <c r="V241" s="235">
        <v>10.257668161415527</v>
      </c>
      <c r="W241" s="236">
        <v>10.570343871177357</v>
      </c>
      <c r="X241" s="233">
        <v>10.930095434156406</v>
      </c>
      <c r="Y241" s="233">
        <v>27.086239346142179</v>
      </c>
      <c r="Z241" s="237">
        <v>32508.722802931999</v>
      </c>
      <c r="AA241" s="238">
        <v>6.5405522477438911</v>
      </c>
      <c r="AB241" s="238">
        <v>5.5898535633522508</v>
      </c>
      <c r="AC241" s="238">
        <v>14.266940070563749</v>
      </c>
      <c r="AD241" s="238">
        <v>15.041470652790409</v>
      </c>
    </row>
    <row r="242" spans="1:30" x14ac:dyDescent="0.25">
      <c r="A242" s="17">
        <v>13</v>
      </c>
      <c r="B242" s="11" t="s">
        <v>196</v>
      </c>
      <c r="C242" s="24">
        <v>1328</v>
      </c>
      <c r="D242" s="13" t="s">
        <v>221</v>
      </c>
      <c r="E242" s="32">
        <v>4320</v>
      </c>
      <c r="F242" s="42">
        <f t="shared" si="21"/>
        <v>0.46531667384747954</v>
      </c>
      <c r="G242" s="32">
        <v>4964</v>
      </c>
      <c r="H242" s="42">
        <f t="shared" si="22"/>
        <v>0.53468332615252046</v>
      </c>
      <c r="I242" s="32">
        <f t="shared" si="23"/>
        <v>9284</v>
      </c>
      <c r="J242" s="55">
        <v>1102.95</v>
      </c>
      <c r="K242" s="55">
        <v>1077.1199999999999</v>
      </c>
      <c r="L242" s="55">
        <v>956</v>
      </c>
      <c r="M242" s="231">
        <v>829.17</v>
      </c>
      <c r="N242" s="232">
        <v>-2.3186714542190288</v>
      </c>
      <c r="O242" s="232">
        <v>-0.2102245300529515</v>
      </c>
      <c r="P242" s="232">
        <v>55</v>
      </c>
      <c r="Q242" s="233">
        <v>8.11</v>
      </c>
      <c r="R242" s="232">
        <v>-32</v>
      </c>
      <c r="S242" s="232">
        <v>-3.47</v>
      </c>
      <c r="T242" s="234">
        <v>7455.534352724063</v>
      </c>
      <c r="U242" s="234">
        <v>8190.1207057374349</v>
      </c>
      <c r="V242" s="235">
        <v>7.7986761011757979</v>
      </c>
      <c r="W242" s="236">
        <v>9.8774928009183096</v>
      </c>
      <c r="X242" s="233">
        <v>73.770701599549867</v>
      </c>
      <c r="Y242" s="233">
        <v>-39.071463229574874</v>
      </c>
      <c r="Z242" s="237">
        <v>2517.32179702247</v>
      </c>
      <c r="AA242" s="238">
        <v>43.814422188875</v>
      </c>
      <c r="AB242" s="238">
        <v>42.788331681473352</v>
      </c>
      <c r="AC242" s="238">
        <v>37.976868953773518</v>
      </c>
      <c r="AD242" s="238">
        <v>32.938577856067347</v>
      </c>
    </row>
    <row r="243" spans="1:30" x14ac:dyDescent="0.25">
      <c r="A243" s="17">
        <v>13</v>
      </c>
      <c r="B243" s="11" t="s">
        <v>196</v>
      </c>
      <c r="C243" s="24">
        <v>1329</v>
      </c>
      <c r="D243" s="13" t="s">
        <v>222</v>
      </c>
      <c r="E243" s="32">
        <v>3294</v>
      </c>
      <c r="F243" s="42">
        <f t="shared" si="21"/>
        <v>0.4516659810777458</v>
      </c>
      <c r="G243" s="32">
        <v>3999</v>
      </c>
      <c r="H243" s="42">
        <f t="shared" si="22"/>
        <v>0.5483340189222542</v>
      </c>
      <c r="I243" s="32">
        <f t="shared" si="23"/>
        <v>7293</v>
      </c>
      <c r="J243" s="55">
        <v>528.03</v>
      </c>
      <c r="K243" s="55">
        <v>643.14</v>
      </c>
      <c r="L243" s="55">
        <v>955</v>
      </c>
      <c r="M243" s="231">
        <v>619.55999999999995</v>
      </c>
      <c r="N243" s="232">
        <v>10.333034111310592</v>
      </c>
      <c r="O243" s="232">
        <v>1.9569028485712163</v>
      </c>
      <c r="P243" s="232">
        <v>40</v>
      </c>
      <c r="Q243" s="233">
        <v>5.36</v>
      </c>
      <c r="R243" s="232">
        <v>-92</v>
      </c>
      <c r="S243" s="232">
        <v>-10.17</v>
      </c>
      <c r="T243" s="234">
        <v>6389.6409130113379</v>
      </c>
      <c r="U243" s="234">
        <v>6779.0999101580055</v>
      </c>
      <c r="V243" s="235">
        <v>6.6907234691218198</v>
      </c>
      <c r="W243" s="236">
        <v>10.941797259600371</v>
      </c>
      <c r="X243" s="233">
        <v>62.6013269674471</v>
      </c>
      <c r="Y243" s="233">
        <v>-135.71123190284371</v>
      </c>
      <c r="Z243" s="237">
        <v>3544.8039230159702</v>
      </c>
      <c r="AA243" s="238">
        <v>14.895887373955071</v>
      </c>
      <c r="AB243" s="238">
        <v>18.143175587912552</v>
      </c>
      <c r="AC243" s="238">
        <v>26.940841319862685</v>
      </c>
      <c r="AD243" s="238">
        <v>17.477976594904842</v>
      </c>
    </row>
    <row r="244" spans="1:30" x14ac:dyDescent="0.25">
      <c r="A244" s="17">
        <v>13</v>
      </c>
      <c r="B244" s="11" t="s">
        <v>196</v>
      </c>
      <c r="C244" s="24">
        <v>1330</v>
      </c>
      <c r="D244" s="13" t="s">
        <v>223</v>
      </c>
      <c r="E244" s="32">
        <v>3709</v>
      </c>
      <c r="F244" s="42">
        <f t="shared" si="21"/>
        <v>0.48225198283708232</v>
      </c>
      <c r="G244" s="32">
        <v>3982</v>
      </c>
      <c r="H244" s="42">
        <f t="shared" si="22"/>
        <v>0.51774801716291774</v>
      </c>
      <c r="I244" s="32">
        <f t="shared" si="23"/>
        <v>7691</v>
      </c>
      <c r="J244" s="55">
        <v>592.65</v>
      </c>
      <c r="K244" s="55">
        <v>506.16</v>
      </c>
      <c r="L244" s="55">
        <v>971</v>
      </c>
      <c r="M244" s="231">
        <v>1617.84</v>
      </c>
      <c r="N244" s="232">
        <v>-7.7639138240574495</v>
      </c>
      <c r="O244" s="232">
        <v>-1.3100335483097021</v>
      </c>
      <c r="P244" s="232">
        <v>-62</v>
      </c>
      <c r="Q244" s="233">
        <v>-4.83</v>
      </c>
      <c r="R244" s="232">
        <v>78</v>
      </c>
      <c r="S244" s="232">
        <v>5.66</v>
      </c>
      <c r="T244" s="234">
        <v>6523.4171218533356</v>
      </c>
      <c r="U244" s="234">
        <v>7011.1033294169911</v>
      </c>
      <c r="V244" s="235">
        <v>6.7182462634946818</v>
      </c>
      <c r="W244" s="236">
        <v>4.3336197209965084</v>
      </c>
      <c r="X244" s="233">
        <v>-95.042213063918695</v>
      </c>
      <c r="Y244" s="233">
        <v>111.25210446226029</v>
      </c>
      <c r="Z244" s="237">
        <v>3937.5913420960101</v>
      </c>
      <c r="AA244" s="238">
        <v>15.051079416599078</v>
      </c>
      <c r="AB244" s="238">
        <v>12.85455894289343</v>
      </c>
      <c r="AC244" s="238">
        <v>24.659745403725143</v>
      </c>
      <c r="AD244" s="238">
        <v>41.087046862989375</v>
      </c>
    </row>
    <row r="245" spans="1:30" x14ac:dyDescent="0.25">
      <c r="A245" s="17">
        <v>13</v>
      </c>
      <c r="B245" s="11" t="s">
        <v>196</v>
      </c>
      <c r="C245" s="24">
        <v>1331</v>
      </c>
      <c r="D245" s="13" t="s">
        <v>224</v>
      </c>
      <c r="E245" s="32">
        <v>4833</v>
      </c>
      <c r="F245" s="42">
        <f t="shared" si="21"/>
        <v>0.49559064807219033</v>
      </c>
      <c r="G245" s="32">
        <v>4919</v>
      </c>
      <c r="H245" s="42">
        <f t="shared" si="22"/>
        <v>0.50440935192780967</v>
      </c>
      <c r="I245" s="32">
        <f t="shared" si="23"/>
        <v>9752</v>
      </c>
      <c r="J245" s="55">
        <v>830.52</v>
      </c>
      <c r="K245" s="55">
        <v>669.87</v>
      </c>
      <c r="L245" s="55">
        <v>443</v>
      </c>
      <c r="M245" s="231">
        <v>487.71</v>
      </c>
      <c r="N245" s="232">
        <v>-14.421005385996407</v>
      </c>
      <c r="O245" s="232">
        <v>-1.7363826742277617</v>
      </c>
      <c r="P245" s="232">
        <v>10</v>
      </c>
      <c r="Q245" s="233">
        <v>2.4700000000000002</v>
      </c>
      <c r="R245" s="232">
        <v>37</v>
      </c>
      <c r="S245" s="232">
        <v>9.91</v>
      </c>
      <c r="T245" s="234">
        <v>8271.6993270307848</v>
      </c>
      <c r="U245" s="234">
        <v>8890.1310224671306</v>
      </c>
      <c r="V245" s="235">
        <v>18.672007510227505</v>
      </c>
      <c r="W245" s="236">
        <v>18.228314003131228</v>
      </c>
      <c r="X245" s="233">
        <v>12.089414284343441</v>
      </c>
      <c r="Y245" s="233">
        <v>41.619184134062408</v>
      </c>
      <c r="Z245" s="237">
        <v>11714.416088951501</v>
      </c>
      <c r="AA245" s="238">
        <v>7.0897259726270807</v>
      </c>
      <c r="AB245" s="238">
        <v>5.7183387965174859</v>
      </c>
      <c r="AC245" s="238">
        <v>3.7816652288611912</v>
      </c>
      <c r="AD245" s="238">
        <v>4.1633317127943377</v>
      </c>
    </row>
    <row r="246" spans="1:30" x14ac:dyDescent="0.25">
      <c r="A246" s="17">
        <v>13</v>
      </c>
      <c r="B246" s="11" t="s">
        <v>196</v>
      </c>
      <c r="C246" s="24">
        <v>1332</v>
      </c>
      <c r="D246" s="13" t="s">
        <v>225</v>
      </c>
      <c r="E246" s="32">
        <v>10186</v>
      </c>
      <c r="F246" s="42">
        <f t="shared" si="21"/>
        <v>0.48886542522557114</v>
      </c>
      <c r="G246" s="32">
        <v>10650</v>
      </c>
      <c r="H246" s="42">
        <f t="shared" si="22"/>
        <v>0.51113457477442892</v>
      </c>
      <c r="I246" s="32">
        <f t="shared" si="23"/>
        <v>20836</v>
      </c>
      <c r="J246" s="55">
        <v>0</v>
      </c>
      <c r="K246" s="55">
        <v>0</v>
      </c>
      <c r="L246" s="55">
        <v>441</v>
      </c>
      <c r="M246" s="231">
        <v>702.9</v>
      </c>
      <c r="N246" s="232">
        <v>0</v>
      </c>
      <c r="O246" s="232">
        <v>0</v>
      </c>
      <c r="P246" s="232">
        <v>-71</v>
      </c>
      <c r="Q246" s="233">
        <v>-8.89</v>
      </c>
      <c r="R246" s="232">
        <v>2</v>
      </c>
      <c r="S246" s="232">
        <v>0.28999999999999998</v>
      </c>
      <c r="T246" s="234"/>
      <c r="U246" s="234">
        <v>17408</v>
      </c>
      <c r="V246" s="235">
        <v>0</v>
      </c>
      <c r="W246" s="236">
        <v>24.76596955470195</v>
      </c>
      <c r="X246" s="233" t="e">
        <v>#DIV/0!</v>
      </c>
      <c r="Y246" s="233">
        <v>1.1488970588235294</v>
      </c>
      <c r="Z246" s="237">
        <v>4607.58538203647</v>
      </c>
      <c r="AA246" s="238">
        <v>0</v>
      </c>
      <c r="AB246" s="238">
        <v>0</v>
      </c>
      <c r="AC246" s="238">
        <v>9.5711736936947638</v>
      </c>
      <c r="AD246" s="238">
        <v>15.255278887297163</v>
      </c>
    </row>
    <row r="247" spans="1:30" x14ac:dyDescent="0.25">
      <c r="A247" s="17">
        <v>13</v>
      </c>
      <c r="B247" s="11" t="s">
        <v>196</v>
      </c>
      <c r="C247" s="24">
        <v>1333</v>
      </c>
      <c r="D247" s="13" t="s">
        <v>346</v>
      </c>
      <c r="E247" s="32">
        <v>5275</v>
      </c>
      <c r="F247" s="42">
        <f t="shared" si="21"/>
        <v>0.47815445975344451</v>
      </c>
      <c r="G247" s="32">
        <v>5757</v>
      </c>
      <c r="H247" s="42">
        <f t="shared" si="22"/>
        <v>0.52184554024655549</v>
      </c>
      <c r="I247" s="32">
        <f t="shared" si="23"/>
        <v>11032</v>
      </c>
      <c r="M247" s="243"/>
      <c r="N247" s="243"/>
      <c r="O247" s="243"/>
      <c r="P247" s="243"/>
      <c r="Q247" s="243"/>
      <c r="R247" s="243"/>
      <c r="S247" s="243"/>
      <c r="T247" s="243"/>
      <c r="U247" s="243"/>
      <c r="V247" s="243"/>
      <c r="W247" s="243"/>
      <c r="X247" s="243"/>
      <c r="Y247" s="243"/>
      <c r="Z247" s="243"/>
      <c r="AA247" s="243"/>
      <c r="AB247" s="243"/>
      <c r="AC247" s="243"/>
      <c r="AD247" s="243"/>
    </row>
    <row r="248" spans="1:30" x14ac:dyDescent="0.25">
      <c r="A248" s="15">
        <v>14</v>
      </c>
      <c r="B248" s="304" t="s">
        <v>226</v>
      </c>
      <c r="C248" s="305"/>
      <c r="D248" s="306"/>
      <c r="E248" s="33">
        <f>SUM(E249:E269)</f>
        <v>548531</v>
      </c>
      <c r="F248" s="41">
        <f t="shared" si="21"/>
        <v>0.48759698053633527</v>
      </c>
      <c r="G248" s="33">
        <f>SUM(G249:G269)</f>
        <v>576437</v>
      </c>
      <c r="H248" s="41">
        <f t="shared" si="22"/>
        <v>0.51240301946366473</v>
      </c>
      <c r="I248" s="33">
        <f>G248+E248</f>
        <v>1124968</v>
      </c>
      <c r="J248" s="54">
        <v>336518.01</v>
      </c>
      <c r="K248" s="54">
        <v>307884.06</v>
      </c>
      <c r="L248" s="54">
        <v>276256</v>
      </c>
      <c r="M248" s="223">
        <v>264652.38</v>
      </c>
      <c r="N248" s="224">
        <v>-3301.1646766169156</v>
      </c>
      <c r="O248" s="224">
        <v>-0.98097711816877653</v>
      </c>
      <c r="P248" s="224">
        <v>653</v>
      </c>
      <c r="Q248" s="225">
        <v>-0.5547619047619049</v>
      </c>
      <c r="R248" s="224">
        <v>3159</v>
      </c>
      <c r="S248" s="224">
        <v>0.11000000000000007</v>
      </c>
      <c r="T248" s="226">
        <v>804682.99997043377</v>
      </c>
      <c r="U248" s="226">
        <v>921390.46894606389</v>
      </c>
      <c r="V248" s="227">
        <v>2.9128163731120185</v>
      </c>
      <c r="W248" s="228">
        <v>3.4815121214706775</v>
      </c>
      <c r="X248" s="225">
        <v>8.1149968375620336</v>
      </c>
      <c r="Y248" s="225">
        <v>34.285138673221077</v>
      </c>
      <c r="Z248" s="240">
        <v>728069.57801468449</v>
      </c>
      <c r="AA248" s="230">
        <v>46.220583878483765</v>
      </c>
      <c r="AB248" s="230">
        <v>42.28772486821174</v>
      </c>
      <c r="AC248" s="230">
        <v>37.943626315674486</v>
      </c>
      <c r="AD248" s="230">
        <v>36.349874791041223</v>
      </c>
    </row>
    <row r="249" spans="1:30" x14ac:dyDescent="0.25">
      <c r="A249" s="16">
        <v>14</v>
      </c>
      <c r="B249" s="14" t="s">
        <v>226</v>
      </c>
      <c r="C249" s="23">
        <v>1401</v>
      </c>
      <c r="D249" s="10" t="s">
        <v>227</v>
      </c>
      <c r="E249" s="32">
        <v>60927</v>
      </c>
      <c r="F249" s="42">
        <f t="shared" si="21"/>
        <v>0.50513617709240144</v>
      </c>
      <c r="G249" s="32">
        <v>59688</v>
      </c>
      <c r="H249" s="42">
        <f t="shared" si="22"/>
        <v>0.49486382290759856</v>
      </c>
      <c r="I249" s="32">
        <f t="shared" ref="I249:I269" si="24">G249+E249</f>
        <v>120615</v>
      </c>
      <c r="J249" s="55">
        <v>5395.23</v>
      </c>
      <c r="K249" s="55">
        <v>5136.57</v>
      </c>
      <c r="L249" s="55">
        <v>2854</v>
      </c>
      <c r="M249" s="231">
        <v>3176.82</v>
      </c>
      <c r="N249" s="232">
        <v>-23.95</v>
      </c>
      <c r="O249" s="232">
        <v>-0.44391063958348398</v>
      </c>
      <c r="P249" s="232">
        <v>-109</v>
      </c>
      <c r="Q249" s="233">
        <v>-3.11</v>
      </c>
      <c r="R249" s="232">
        <v>139</v>
      </c>
      <c r="S249" s="232">
        <v>5.14</v>
      </c>
      <c r="T249" s="234">
        <v>80279.607747513975</v>
      </c>
      <c r="U249" s="234">
        <v>94702.281582218377</v>
      </c>
      <c r="V249" s="235">
        <v>28.128804396466005</v>
      </c>
      <c r="W249" s="236">
        <v>29.810402094616116</v>
      </c>
      <c r="X249" s="233">
        <v>-13.57754516474645</v>
      </c>
      <c r="Y249" s="233">
        <v>14.67757668323158</v>
      </c>
      <c r="Z249" s="237">
        <v>11220.246674084199</v>
      </c>
      <c r="AA249" s="238">
        <v>48.084771723081218</v>
      </c>
      <c r="AB249" s="238">
        <v>45.779474811940787</v>
      </c>
      <c r="AC249" s="238">
        <v>25.43616092319953</v>
      </c>
      <c r="AD249" s="238">
        <v>28.313281269810346</v>
      </c>
    </row>
    <row r="250" spans="1:30" x14ac:dyDescent="0.25">
      <c r="A250" s="17">
        <v>14</v>
      </c>
      <c r="B250" s="11" t="s">
        <v>226</v>
      </c>
      <c r="C250" s="24">
        <v>1402</v>
      </c>
      <c r="D250" s="13" t="s">
        <v>228</v>
      </c>
      <c r="E250" s="32">
        <v>13941</v>
      </c>
      <c r="F250" s="42">
        <f t="shared" si="21"/>
        <v>0.45488954873233922</v>
      </c>
      <c r="G250" s="32">
        <v>16706</v>
      </c>
      <c r="H250" s="42">
        <f t="shared" si="22"/>
        <v>0.54511045126766078</v>
      </c>
      <c r="I250" s="32">
        <f t="shared" si="24"/>
        <v>30647</v>
      </c>
      <c r="J250" s="55">
        <v>5543.1</v>
      </c>
      <c r="K250" s="55">
        <v>5022.72</v>
      </c>
      <c r="L250" s="55">
        <v>1929</v>
      </c>
      <c r="M250" s="231">
        <v>2213.0100000000002</v>
      </c>
      <c r="N250" s="232">
        <v>-48.18333333333333</v>
      </c>
      <c r="O250" s="232">
        <v>-0.86924885593500612</v>
      </c>
      <c r="P250" s="232">
        <v>-188</v>
      </c>
      <c r="Q250" s="233">
        <v>-6.17</v>
      </c>
      <c r="R250" s="232">
        <v>93</v>
      </c>
      <c r="S250" s="232">
        <v>4.88</v>
      </c>
      <c r="T250" s="234">
        <v>23409.622168435089</v>
      </c>
      <c r="U250" s="234">
        <v>26135.353683184734</v>
      </c>
      <c r="V250" s="235">
        <v>12.135625800121872</v>
      </c>
      <c r="W250" s="236">
        <v>11.809866960919621</v>
      </c>
      <c r="X250" s="233">
        <v>-80.308857036357551</v>
      </c>
      <c r="Y250" s="233">
        <v>35.583983720807808</v>
      </c>
      <c r="Z250" s="237">
        <v>11574.703950028899</v>
      </c>
      <c r="AA250" s="238">
        <v>47.889777776874894</v>
      </c>
      <c r="AB250" s="238">
        <v>43.393939246173638</v>
      </c>
      <c r="AC250" s="238">
        <v>16.665653033788253</v>
      </c>
      <c r="AD250" s="238">
        <v>19.119365899587219</v>
      </c>
    </row>
    <row r="251" spans="1:30" x14ac:dyDescent="0.25">
      <c r="A251" s="17">
        <v>14</v>
      </c>
      <c r="B251" s="11" t="s">
        <v>226</v>
      </c>
      <c r="C251" s="24">
        <v>1403</v>
      </c>
      <c r="D251" s="13" t="s">
        <v>229</v>
      </c>
      <c r="E251" s="32">
        <v>5599</v>
      </c>
      <c r="F251" s="42">
        <f t="shared" si="21"/>
        <v>0.47062284609565436</v>
      </c>
      <c r="G251" s="32">
        <v>6298</v>
      </c>
      <c r="H251" s="42">
        <f t="shared" si="22"/>
        <v>0.52937715390434559</v>
      </c>
      <c r="I251" s="32">
        <f t="shared" si="24"/>
        <v>11897</v>
      </c>
      <c r="J251" s="55">
        <v>3613.41</v>
      </c>
      <c r="K251" s="55">
        <v>3345.57</v>
      </c>
      <c r="L251" s="55">
        <v>1837</v>
      </c>
      <c r="M251" s="231">
        <v>1712.16</v>
      </c>
      <c r="N251" s="232">
        <v>-24.8</v>
      </c>
      <c r="O251" s="232">
        <v>-0.68633230106741283</v>
      </c>
      <c r="P251" s="232">
        <v>-89</v>
      </c>
      <c r="Q251" s="233">
        <v>-3.75</v>
      </c>
      <c r="R251" s="232">
        <v>27</v>
      </c>
      <c r="S251" s="232">
        <v>1.69</v>
      </c>
      <c r="T251" s="234">
        <v>9332.9707632659538</v>
      </c>
      <c r="U251" s="234">
        <v>10309.139510998715</v>
      </c>
      <c r="V251" s="235">
        <v>5.0805502249678574</v>
      </c>
      <c r="W251" s="236">
        <v>6.0211309170864373</v>
      </c>
      <c r="X251" s="233">
        <v>-95.360847320232665</v>
      </c>
      <c r="Y251" s="233">
        <v>26.190352716823725</v>
      </c>
      <c r="Z251" s="237">
        <v>6117.4275259516498</v>
      </c>
      <c r="AA251" s="238">
        <v>59.067475416276125</v>
      </c>
      <c r="AB251" s="238">
        <v>54.689164453641006</v>
      </c>
      <c r="AC251" s="238">
        <v>30.028962210128178</v>
      </c>
      <c r="AD251" s="238">
        <v>27.988235132113804</v>
      </c>
    </row>
    <row r="252" spans="1:30" x14ac:dyDescent="0.25">
      <c r="A252" s="16">
        <v>14</v>
      </c>
      <c r="B252" s="14" t="s">
        <v>226</v>
      </c>
      <c r="C252" s="23">
        <v>1404</v>
      </c>
      <c r="D252" s="10" t="s">
        <v>230</v>
      </c>
      <c r="E252" s="32">
        <v>26678</v>
      </c>
      <c r="F252" s="42">
        <f t="shared" si="21"/>
        <v>0.45590170377838918</v>
      </c>
      <c r="G252" s="32">
        <v>31839</v>
      </c>
      <c r="H252" s="42">
        <f t="shared" si="22"/>
        <v>0.54409829622161077</v>
      </c>
      <c r="I252" s="32">
        <f t="shared" si="24"/>
        <v>58517</v>
      </c>
      <c r="J252" s="55">
        <v>14353.02</v>
      </c>
      <c r="K252" s="55">
        <v>13683.87</v>
      </c>
      <c r="L252" s="55">
        <v>12615</v>
      </c>
      <c r="M252" s="231">
        <v>12173.49</v>
      </c>
      <c r="N252" s="232">
        <v>-61.958333333333336</v>
      </c>
      <c r="O252" s="232">
        <v>-0.43167454189664151</v>
      </c>
      <c r="P252" s="232">
        <v>155</v>
      </c>
      <c r="Q252" s="233">
        <v>1.33</v>
      </c>
      <c r="R252" s="232">
        <v>-41</v>
      </c>
      <c r="S252" s="232">
        <v>-0.33</v>
      </c>
      <c r="T252" s="234">
        <v>32657.073596457551</v>
      </c>
      <c r="U252" s="234">
        <v>41336.559397288082</v>
      </c>
      <c r="V252" s="235">
        <v>2.5887493932982601</v>
      </c>
      <c r="W252" s="236">
        <v>3.3956210911815825</v>
      </c>
      <c r="X252" s="233">
        <v>47.462917809271651</v>
      </c>
      <c r="Y252" s="233">
        <v>-9.9185806941372672</v>
      </c>
      <c r="Z252" s="237">
        <v>24750.800604420001</v>
      </c>
      <c r="AA252" s="238">
        <v>57.990124155567059</v>
      </c>
      <c r="AB252" s="238">
        <v>55.286575245393607</v>
      </c>
      <c r="AC252" s="238">
        <v>50.968048272940358</v>
      </c>
      <c r="AD252" s="238">
        <v>49.18422718748765</v>
      </c>
    </row>
    <row r="253" spans="1:30" x14ac:dyDescent="0.25">
      <c r="A253" s="17">
        <v>14</v>
      </c>
      <c r="B253" s="11" t="s">
        <v>226</v>
      </c>
      <c r="C253" s="24">
        <v>1405</v>
      </c>
      <c r="D253" s="13" t="s">
        <v>231</v>
      </c>
      <c r="E253" s="32">
        <v>32461</v>
      </c>
      <c r="F253" s="42">
        <f t="shared" si="21"/>
        <v>0.51767801610716846</v>
      </c>
      <c r="G253" s="32">
        <v>30244</v>
      </c>
      <c r="H253" s="42">
        <f t="shared" si="22"/>
        <v>0.48232198389283149</v>
      </c>
      <c r="I253" s="32">
        <f t="shared" si="24"/>
        <v>62705</v>
      </c>
      <c r="J253" s="55">
        <v>34491.51</v>
      </c>
      <c r="K253" s="55">
        <v>33415.83</v>
      </c>
      <c r="L253" s="55">
        <v>29205</v>
      </c>
      <c r="M253" s="231">
        <v>28447.74</v>
      </c>
      <c r="N253" s="232">
        <v>-133.79104477611943</v>
      </c>
      <c r="O253" s="232">
        <v>-0.38789558583001854</v>
      </c>
      <c r="P253" s="232">
        <v>435</v>
      </c>
      <c r="Q253" s="233">
        <v>1.61</v>
      </c>
      <c r="R253" s="232">
        <v>247</v>
      </c>
      <c r="S253" s="232">
        <v>0.91</v>
      </c>
      <c r="T253" s="234">
        <v>41214.485830862155</v>
      </c>
      <c r="U253" s="234">
        <v>48863.661259669243</v>
      </c>
      <c r="V253" s="235">
        <v>1.4112133480863605</v>
      </c>
      <c r="W253" s="236">
        <v>1.7176640836730523</v>
      </c>
      <c r="X253" s="233">
        <v>105.54541473237647</v>
      </c>
      <c r="Y253" s="233">
        <v>50.548811454672389</v>
      </c>
      <c r="Z253" s="237">
        <v>52545.430551406404</v>
      </c>
      <c r="AA253" s="238">
        <v>65.641311980984085</v>
      </c>
      <c r="AB253" s="238">
        <v>63.594169177676683</v>
      </c>
      <c r="AC253" s="238">
        <v>55.580475206931787</v>
      </c>
      <c r="AD253" s="238">
        <v>54.139322299717243</v>
      </c>
    </row>
    <row r="254" spans="1:30" x14ac:dyDescent="0.25">
      <c r="A254" s="17">
        <v>14</v>
      </c>
      <c r="B254" s="11" t="s">
        <v>226</v>
      </c>
      <c r="C254" s="24">
        <v>1406</v>
      </c>
      <c r="D254" s="13" t="s">
        <v>232</v>
      </c>
      <c r="E254" s="32">
        <v>79166</v>
      </c>
      <c r="F254" s="42">
        <f t="shared" si="21"/>
        <v>0.47973869675613112</v>
      </c>
      <c r="G254" s="32">
        <v>85853</v>
      </c>
      <c r="H254" s="42">
        <f t="shared" si="22"/>
        <v>0.52026130324386888</v>
      </c>
      <c r="I254" s="32">
        <f t="shared" si="24"/>
        <v>165019</v>
      </c>
      <c r="J254" s="55">
        <v>15418.8</v>
      </c>
      <c r="K254" s="55">
        <v>14856.48</v>
      </c>
      <c r="L254" s="55">
        <v>8877</v>
      </c>
      <c r="M254" s="231">
        <v>9771.84</v>
      </c>
      <c r="N254" s="232">
        <v>-52.06666666666667</v>
      </c>
      <c r="O254" s="232">
        <v>-0.33768300170354809</v>
      </c>
      <c r="P254" s="232">
        <v>-476</v>
      </c>
      <c r="Q254" s="233">
        <v>-4.0599999999999996</v>
      </c>
      <c r="R254" s="232">
        <v>385</v>
      </c>
      <c r="S254" s="232">
        <v>4.54</v>
      </c>
      <c r="T254" s="234">
        <v>126627.60495905281</v>
      </c>
      <c r="U254" s="234">
        <v>141112.90964560478</v>
      </c>
      <c r="V254" s="235">
        <v>14.264684573510511</v>
      </c>
      <c r="W254" s="236">
        <v>14.440771609605232</v>
      </c>
      <c r="X254" s="233">
        <v>-37.590539610531422</v>
      </c>
      <c r="Y254" s="233">
        <v>27.283116829416997</v>
      </c>
      <c r="Z254" s="237">
        <v>24570.158252190398</v>
      </c>
      <c r="AA254" s="238">
        <v>62.754174563061405</v>
      </c>
      <c r="AB254" s="238">
        <v>60.46554461518604</v>
      </c>
      <c r="AC254" s="238">
        <v>36.129193425966747</v>
      </c>
      <c r="AD254" s="238">
        <v>39.771172410453858</v>
      </c>
    </row>
    <row r="255" spans="1:30" x14ac:dyDescent="0.25">
      <c r="A255" s="17">
        <v>14</v>
      </c>
      <c r="B255" s="11" t="s">
        <v>226</v>
      </c>
      <c r="C255" s="24">
        <v>1407</v>
      </c>
      <c r="D255" s="13" t="s">
        <v>233</v>
      </c>
      <c r="E255" s="32">
        <v>2922</v>
      </c>
      <c r="F255" s="42">
        <f t="shared" si="21"/>
        <v>0.45316377171215882</v>
      </c>
      <c r="G255" s="32">
        <v>3526</v>
      </c>
      <c r="H255" s="42">
        <f t="shared" si="22"/>
        <v>0.54683622828784118</v>
      </c>
      <c r="I255" s="32">
        <f t="shared" si="24"/>
        <v>6448</v>
      </c>
      <c r="J255" s="55">
        <v>2670.48</v>
      </c>
      <c r="K255" s="55">
        <v>2554.56</v>
      </c>
      <c r="L255" s="55">
        <v>1583</v>
      </c>
      <c r="M255" s="231">
        <v>1629.36</v>
      </c>
      <c r="N255" s="232">
        <v>-10.733333333333333</v>
      </c>
      <c r="O255" s="232">
        <v>-0.40192524689693737</v>
      </c>
      <c r="P255" s="232">
        <v>-67</v>
      </c>
      <c r="Q255" s="233">
        <v>-3.37</v>
      </c>
      <c r="R255" s="232">
        <v>32</v>
      </c>
      <c r="S255" s="232">
        <v>2.11</v>
      </c>
      <c r="T255" s="234">
        <v>5310.6101981041056</v>
      </c>
      <c r="U255" s="234">
        <v>5753.0778549593178</v>
      </c>
      <c r="V255" s="235">
        <v>3.3547758674062576</v>
      </c>
      <c r="W255" s="236">
        <v>3.530881975106372</v>
      </c>
      <c r="X255" s="233">
        <v>-126.16252652834336</v>
      </c>
      <c r="Y255" s="233">
        <v>55.622400403316433</v>
      </c>
      <c r="Z255" s="237">
        <v>5316.0561268560796</v>
      </c>
      <c r="AA255" s="238">
        <v>50.234232601666008</v>
      </c>
      <c r="AB255" s="238">
        <v>48.053668716826905</v>
      </c>
      <c r="AC255" s="238">
        <v>29.777714196862469</v>
      </c>
      <c r="AD255" s="238">
        <v>30.649789263297428</v>
      </c>
    </row>
    <row r="256" spans="1:30" x14ac:dyDescent="0.25">
      <c r="A256" s="16">
        <v>14</v>
      </c>
      <c r="B256" s="14" t="s">
        <v>226</v>
      </c>
      <c r="C256" s="23">
        <v>1408</v>
      </c>
      <c r="D256" s="10" t="s">
        <v>234</v>
      </c>
      <c r="E256" s="32">
        <v>10292</v>
      </c>
      <c r="F256" s="42">
        <f t="shared" si="21"/>
        <v>0.46158676055074671</v>
      </c>
      <c r="G256" s="32">
        <v>12005</v>
      </c>
      <c r="H256" s="42">
        <f t="shared" si="22"/>
        <v>0.53841323944925323</v>
      </c>
      <c r="I256" s="32">
        <f t="shared" si="24"/>
        <v>22297</v>
      </c>
      <c r="J256" s="55">
        <v>5695.2</v>
      </c>
      <c r="K256" s="55">
        <v>5118.12</v>
      </c>
      <c r="L256" s="55">
        <v>3153</v>
      </c>
      <c r="M256" s="231">
        <v>2815.47</v>
      </c>
      <c r="N256" s="232">
        <v>-53.433333333333323</v>
      </c>
      <c r="O256" s="232">
        <v>-0.93821697803998672</v>
      </c>
      <c r="P256" s="232">
        <v>-63</v>
      </c>
      <c r="Q256" s="233">
        <v>-1.78</v>
      </c>
      <c r="R256" s="232">
        <v>-56</v>
      </c>
      <c r="S256" s="232">
        <v>-1.87</v>
      </c>
      <c r="T256" s="234">
        <v>19034.422165642245</v>
      </c>
      <c r="U256" s="234">
        <v>20326.275070381209</v>
      </c>
      <c r="V256" s="235">
        <v>6.0369242517101949</v>
      </c>
      <c r="W256" s="236">
        <v>7.2194962369981601</v>
      </c>
      <c r="X256" s="233">
        <v>-33.097931448487607</v>
      </c>
      <c r="Y256" s="233">
        <v>-27.55054716424722</v>
      </c>
      <c r="Z256" s="237">
        <v>13866.457217286001</v>
      </c>
      <c r="AA256" s="238">
        <v>41.071774215697523</v>
      </c>
      <c r="AB256" s="238">
        <v>36.910076739859143</v>
      </c>
      <c r="AC256" s="238">
        <v>22.738324220763854</v>
      </c>
      <c r="AD256" s="238">
        <v>20.304176877207102</v>
      </c>
    </row>
    <row r="257" spans="1:30" x14ac:dyDescent="0.25">
      <c r="A257" s="16">
        <v>14</v>
      </c>
      <c r="B257" s="14" t="s">
        <v>226</v>
      </c>
      <c r="C257" s="23">
        <v>1409</v>
      </c>
      <c r="D257" s="10" t="s">
        <v>235</v>
      </c>
      <c r="E257" s="32">
        <v>15189</v>
      </c>
      <c r="F257" s="42">
        <f t="shared" si="21"/>
        <v>0.47831837505904584</v>
      </c>
      <c r="G257" s="32">
        <v>16566</v>
      </c>
      <c r="H257" s="42">
        <f t="shared" si="22"/>
        <v>0.52168162494095416</v>
      </c>
      <c r="I257" s="32">
        <f t="shared" si="24"/>
        <v>31755</v>
      </c>
      <c r="J257" s="55">
        <v>12946.5</v>
      </c>
      <c r="K257" s="55">
        <v>11455.02</v>
      </c>
      <c r="L257" s="55">
        <v>11015</v>
      </c>
      <c r="M257" s="231">
        <v>8675.73</v>
      </c>
      <c r="N257" s="232">
        <v>-138.1</v>
      </c>
      <c r="O257" s="232">
        <v>-1.0666975630479281</v>
      </c>
      <c r="P257" s="232">
        <v>81</v>
      </c>
      <c r="Q257" s="233">
        <v>0.77</v>
      </c>
      <c r="R257" s="232">
        <v>-333</v>
      </c>
      <c r="S257" s="232">
        <v>-3.34</v>
      </c>
      <c r="T257" s="234">
        <v>25205.252024824818</v>
      </c>
      <c r="U257" s="234">
        <v>27711.37501108598</v>
      </c>
      <c r="V257" s="235">
        <v>2.288266184732167</v>
      </c>
      <c r="W257" s="236">
        <v>3.1941260287129709</v>
      </c>
      <c r="X257" s="233">
        <v>32.136159527475691</v>
      </c>
      <c r="Y257" s="233">
        <v>-120.16725978656159</v>
      </c>
      <c r="Z257" s="237">
        <v>29479.8892985368</v>
      </c>
      <c r="AA257" s="238">
        <v>43.916379294689492</v>
      </c>
      <c r="AB257" s="238">
        <v>38.85706585936385</v>
      </c>
      <c r="AC257" s="238">
        <v>37.364455098366719</v>
      </c>
      <c r="AD257" s="238">
        <v>29.429316752660295</v>
      </c>
    </row>
    <row r="258" spans="1:30" x14ac:dyDescent="0.25">
      <c r="A258" s="17">
        <v>14</v>
      </c>
      <c r="B258" s="11" t="s">
        <v>226</v>
      </c>
      <c r="C258" s="24">
        <v>1410</v>
      </c>
      <c r="D258" s="13" t="s">
        <v>236</v>
      </c>
      <c r="E258" s="32">
        <v>17952</v>
      </c>
      <c r="F258" s="42">
        <f t="shared" si="21"/>
        <v>0.44098356628755314</v>
      </c>
      <c r="G258" s="32">
        <v>22757</v>
      </c>
      <c r="H258" s="42">
        <f t="shared" si="22"/>
        <v>0.55901643371244691</v>
      </c>
      <c r="I258" s="32">
        <f t="shared" si="24"/>
        <v>40709</v>
      </c>
      <c r="J258" s="55">
        <v>7619.04</v>
      </c>
      <c r="K258" s="55">
        <v>7278.57</v>
      </c>
      <c r="L258" s="55">
        <v>9384</v>
      </c>
      <c r="M258" s="231">
        <v>8330.2199999999993</v>
      </c>
      <c r="N258" s="232">
        <v>-42.347014925373159</v>
      </c>
      <c r="O258" s="232">
        <v>-0.55580512670064941</v>
      </c>
      <c r="P258" s="232">
        <v>488</v>
      </c>
      <c r="Q258" s="233">
        <v>7.09</v>
      </c>
      <c r="R258" s="232">
        <v>109</v>
      </c>
      <c r="S258" s="232">
        <v>1.4</v>
      </c>
      <c r="T258" s="234">
        <v>30609.56187698802</v>
      </c>
      <c r="U258" s="234">
        <v>34389.465384007643</v>
      </c>
      <c r="V258" s="235">
        <v>3.2618885205656456</v>
      </c>
      <c r="W258" s="236">
        <v>4.1282781708055305</v>
      </c>
      <c r="X258" s="233">
        <v>159.42730639567691</v>
      </c>
      <c r="Y258" s="233">
        <v>31.695752982158595</v>
      </c>
      <c r="Z258" s="237">
        <v>22587.486205747999</v>
      </c>
      <c r="AA258" s="238">
        <v>33.731243621351403</v>
      </c>
      <c r="AB258" s="238">
        <v>32.223904571318656</v>
      </c>
      <c r="AC258" s="238">
        <v>41.545127751365207</v>
      </c>
      <c r="AD258" s="238">
        <v>36.87980116122948</v>
      </c>
    </row>
    <row r="259" spans="1:30" x14ac:dyDescent="0.25">
      <c r="A259" s="17">
        <v>14</v>
      </c>
      <c r="B259" s="11" t="s">
        <v>226</v>
      </c>
      <c r="C259" s="24">
        <v>1411</v>
      </c>
      <c r="D259" s="13" t="s">
        <v>237</v>
      </c>
      <c r="E259" s="32">
        <v>15783</v>
      </c>
      <c r="F259" s="42">
        <f t="shared" si="21"/>
        <v>0.50901409359176963</v>
      </c>
      <c r="G259" s="32">
        <v>15224</v>
      </c>
      <c r="H259" s="42">
        <f t="shared" si="22"/>
        <v>0.49098590640823042</v>
      </c>
      <c r="I259" s="32">
        <f t="shared" si="24"/>
        <v>31007</v>
      </c>
      <c r="J259" s="55">
        <v>6980.67</v>
      </c>
      <c r="K259" s="55">
        <v>7045.83</v>
      </c>
      <c r="L259" s="55">
        <v>7442</v>
      </c>
      <c r="M259" s="231">
        <v>6332.13</v>
      </c>
      <c r="N259" s="232">
        <v>8.104477611940295</v>
      </c>
      <c r="O259" s="232">
        <v>0.11609885028142421</v>
      </c>
      <c r="P259" s="232">
        <v>349</v>
      </c>
      <c r="Q259" s="233">
        <v>6.18</v>
      </c>
      <c r="R259" s="232">
        <v>162</v>
      </c>
      <c r="S259" s="232">
        <v>2.95</v>
      </c>
      <c r="T259" s="234">
        <v>23725.221257841367</v>
      </c>
      <c r="U259" s="234">
        <v>26469.358203184111</v>
      </c>
      <c r="V259" s="235">
        <v>3.1880168312068484</v>
      </c>
      <c r="W259" s="236">
        <v>4.1801665795212841</v>
      </c>
      <c r="X259" s="233">
        <v>147.10084100254821</v>
      </c>
      <c r="Y259" s="233">
        <v>61.202843966391427</v>
      </c>
      <c r="Z259" s="237">
        <v>16291.669767769001</v>
      </c>
      <c r="AA259" s="238">
        <v>42.848094145698731</v>
      </c>
      <c r="AB259" s="238">
        <v>43.248053148850829</v>
      </c>
      <c r="AC259" s="238">
        <v>45.679786701318065</v>
      </c>
      <c r="AD259" s="238">
        <v>38.867286719298193</v>
      </c>
    </row>
    <row r="260" spans="1:30" x14ac:dyDescent="0.25">
      <c r="A260" s="16">
        <v>14</v>
      </c>
      <c r="B260" s="14" t="s">
        <v>226</v>
      </c>
      <c r="C260" s="23">
        <v>1412</v>
      </c>
      <c r="D260" s="10" t="s">
        <v>238</v>
      </c>
      <c r="E260" s="32">
        <v>41109</v>
      </c>
      <c r="F260" s="42">
        <f t="shared" si="21"/>
        <v>0.45458968716479969</v>
      </c>
      <c r="G260" s="32">
        <v>49322</v>
      </c>
      <c r="H260" s="42">
        <f t="shared" si="22"/>
        <v>0.54541031283520036</v>
      </c>
      <c r="I260" s="32">
        <f t="shared" si="24"/>
        <v>90431</v>
      </c>
      <c r="J260" s="55">
        <v>21625.65</v>
      </c>
      <c r="K260" s="55">
        <v>19857.78</v>
      </c>
      <c r="L260" s="55">
        <v>8148</v>
      </c>
      <c r="M260" s="231">
        <v>8328.9599999999991</v>
      </c>
      <c r="N260" s="232">
        <v>-163.69166666666666</v>
      </c>
      <c r="O260" s="232">
        <v>-0.75693293226639036</v>
      </c>
      <c r="P260" s="232">
        <v>-628</v>
      </c>
      <c r="Q260" s="233">
        <v>-5.28</v>
      </c>
      <c r="R260" s="232">
        <v>116</v>
      </c>
      <c r="S260" s="232">
        <v>1.46</v>
      </c>
      <c r="T260" s="234">
        <v>64701.62816850176</v>
      </c>
      <c r="U260" s="234">
        <v>74150.003453394485</v>
      </c>
      <c r="V260" s="235">
        <v>7.9407987442932937</v>
      </c>
      <c r="W260" s="236">
        <v>8.9026725369547322</v>
      </c>
      <c r="X260" s="233">
        <v>-97.060926869491794</v>
      </c>
      <c r="Y260" s="233">
        <v>15.643964207352937</v>
      </c>
      <c r="Z260" s="237">
        <v>47239.568275258302</v>
      </c>
      <c r="AA260" s="238">
        <v>45.778678318968517</v>
      </c>
      <c r="AB260" s="238">
        <v>42.036328283720792</v>
      </c>
      <c r="AC260" s="238">
        <v>17.248252466074103</v>
      </c>
      <c r="AD260" s="238">
        <v>17.631321165909739</v>
      </c>
    </row>
    <row r="261" spans="1:30" x14ac:dyDescent="0.25">
      <c r="A261" s="17">
        <v>14</v>
      </c>
      <c r="B261" s="11" t="s">
        <v>226</v>
      </c>
      <c r="C261" s="24">
        <v>1413</v>
      </c>
      <c r="D261" s="13" t="s">
        <v>239</v>
      </c>
      <c r="E261" s="32">
        <v>48524</v>
      </c>
      <c r="F261" s="42">
        <f t="shared" si="21"/>
        <v>0.49070150778160931</v>
      </c>
      <c r="G261" s="32">
        <v>50363</v>
      </c>
      <c r="H261" s="42">
        <f t="shared" si="22"/>
        <v>0.50929849221839074</v>
      </c>
      <c r="I261" s="32">
        <f t="shared" si="24"/>
        <v>98887</v>
      </c>
      <c r="J261" s="55">
        <v>39228.480000000003</v>
      </c>
      <c r="K261" s="55">
        <v>36976.68</v>
      </c>
      <c r="L261" s="55">
        <v>41381</v>
      </c>
      <c r="M261" s="231">
        <v>38541.51</v>
      </c>
      <c r="N261" s="232">
        <v>-280.07462686567163</v>
      </c>
      <c r="O261" s="232">
        <v>-0.71395737705277296</v>
      </c>
      <c r="P261" s="232">
        <v>1082</v>
      </c>
      <c r="Q261" s="233">
        <v>3.02</v>
      </c>
      <c r="R261" s="232">
        <v>352</v>
      </c>
      <c r="S261" s="232">
        <v>0.96</v>
      </c>
      <c r="T261" s="234">
        <v>67798.485530281148</v>
      </c>
      <c r="U261" s="234">
        <v>79036.069575301517</v>
      </c>
      <c r="V261" s="235">
        <v>1.6383964991247468</v>
      </c>
      <c r="W261" s="236">
        <v>2.0506739246931818</v>
      </c>
      <c r="X261" s="233">
        <v>159.59058547358575</v>
      </c>
      <c r="Y261" s="233">
        <v>44.536627629823172</v>
      </c>
      <c r="Z261" s="237">
        <v>85269.876724197005</v>
      </c>
      <c r="AA261" s="238">
        <v>46.005085860371778</v>
      </c>
      <c r="AB261" s="238">
        <v>43.364293957642303</v>
      </c>
      <c r="AC261" s="238">
        <v>48.529447431764993</v>
      </c>
      <c r="AD261" s="238">
        <v>45.19944379028648</v>
      </c>
    </row>
    <row r="262" spans="1:30" x14ac:dyDescent="0.25">
      <c r="A262" s="16">
        <v>14</v>
      </c>
      <c r="B262" s="14" t="s">
        <v>226</v>
      </c>
      <c r="C262" s="23">
        <v>1414</v>
      </c>
      <c r="D262" s="10" t="s">
        <v>240</v>
      </c>
      <c r="E262" s="32">
        <v>13920</v>
      </c>
      <c r="F262" s="42">
        <f t="shared" ref="F262:F325" si="25">E262/I262</f>
        <v>0.49401994534549454</v>
      </c>
      <c r="G262" s="32">
        <v>14257</v>
      </c>
      <c r="H262" s="42">
        <f t="shared" si="22"/>
        <v>0.50598005465450546</v>
      </c>
      <c r="I262" s="32">
        <f t="shared" si="24"/>
        <v>28177</v>
      </c>
      <c r="J262" s="55">
        <v>2446.1999999999998</v>
      </c>
      <c r="K262" s="55">
        <v>2224.62</v>
      </c>
      <c r="L262" s="55">
        <v>3332</v>
      </c>
      <c r="M262" s="231">
        <v>2578.59</v>
      </c>
      <c r="N262" s="232">
        <v>-21.434950248756223</v>
      </c>
      <c r="O262" s="232">
        <v>-0.87625501793623684</v>
      </c>
      <c r="P262" s="232">
        <v>17</v>
      </c>
      <c r="Q262" s="233">
        <v>0.52</v>
      </c>
      <c r="R262" s="232">
        <v>-116</v>
      </c>
      <c r="S262" s="232">
        <v>-3.68</v>
      </c>
      <c r="T262" s="234">
        <v>22154.054824189418</v>
      </c>
      <c r="U262" s="234">
        <v>24449.330866660934</v>
      </c>
      <c r="V262" s="235">
        <v>6.648875997655888</v>
      </c>
      <c r="W262" s="236">
        <v>9.4816666731279238</v>
      </c>
      <c r="X262" s="233">
        <v>7.6735388329174654</v>
      </c>
      <c r="Y262" s="233">
        <v>-47.445061229948593</v>
      </c>
      <c r="Z262" s="237">
        <v>16924.9121680881</v>
      </c>
      <c r="AA262" s="238">
        <v>14.453250780304236</v>
      </c>
      <c r="AB262" s="238">
        <v>13.144056393949969</v>
      </c>
      <c r="AC262" s="238">
        <v>19.686955931638344</v>
      </c>
      <c r="AD262" s="238">
        <v>15.235470496927766</v>
      </c>
    </row>
    <row r="263" spans="1:30" x14ac:dyDescent="0.25">
      <c r="A263" s="16">
        <v>14</v>
      </c>
      <c r="B263" s="14" t="s">
        <v>226</v>
      </c>
      <c r="C263" s="23">
        <v>1415</v>
      </c>
      <c r="D263" s="10" t="s">
        <v>241</v>
      </c>
      <c r="E263" s="32">
        <v>40283</v>
      </c>
      <c r="F263" s="42">
        <f t="shared" si="25"/>
        <v>0.51876319991758102</v>
      </c>
      <c r="G263" s="32">
        <v>37369</v>
      </c>
      <c r="H263" s="42">
        <f t="shared" si="22"/>
        <v>0.48123680008241898</v>
      </c>
      <c r="I263" s="32">
        <f t="shared" si="24"/>
        <v>77652</v>
      </c>
      <c r="J263" s="55">
        <v>36957.06</v>
      </c>
      <c r="K263" s="55">
        <v>34697.07</v>
      </c>
      <c r="L263" s="55">
        <v>33268</v>
      </c>
      <c r="M263" s="231">
        <v>28723.59</v>
      </c>
      <c r="N263" s="232">
        <v>-278.85621890547259</v>
      </c>
      <c r="O263" s="232">
        <v>-0.7545411320745552</v>
      </c>
      <c r="P263" s="232">
        <v>391</v>
      </c>
      <c r="Q263" s="233">
        <v>1.25</v>
      </c>
      <c r="R263" s="232">
        <v>-245</v>
      </c>
      <c r="S263" s="232">
        <v>-0.82</v>
      </c>
      <c r="T263" s="234">
        <v>53071.436029713317</v>
      </c>
      <c r="U263" s="234">
        <v>61945.838297489128</v>
      </c>
      <c r="V263" s="235">
        <v>1.5952698097184477</v>
      </c>
      <c r="W263" s="236">
        <v>2.1566189427397178</v>
      </c>
      <c r="X263" s="233">
        <v>73.674283051449606</v>
      </c>
      <c r="Y263" s="233">
        <v>-39.550679550643949</v>
      </c>
      <c r="Z263" s="237">
        <v>83652.088290588697</v>
      </c>
      <c r="AA263" s="238">
        <v>44.179482849991039</v>
      </c>
      <c r="AB263" s="238">
        <v>41.477828837303043</v>
      </c>
      <c r="AC263" s="238">
        <v>39.76947937561868</v>
      </c>
      <c r="AD263" s="238">
        <v>34.336967058396269</v>
      </c>
    </row>
    <row r="264" spans="1:30" x14ac:dyDescent="0.25">
      <c r="A264" s="16">
        <v>14</v>
      </c>
      <c r="B264" s="14" t="s">
        <v>226</v>
      </c>
      <c r="C264" s="23">
        <v>1416</v>
      </c>
      <c r="D264" s="10" t="s">
        <v>242</v>
      </c>
      <c r="E264" s="32">
        <v>26054</v>
      </c>
      <c r="F264" s="42">
        <f t="shared" si="25"/>
        <v>0.50398483441658926</v>
      </c>
      <c r="G264" s="32">
        <v>25642</v>
      </c>
      <c r="H264" s="42">
        <f t="shared" ref="H264:H327" si="26">G264/I264</f>
        <v>0.49601516558341069</v>
      </c>
      <c r="I264" s="32">
        <f t="shared" si="24"/>
        <v>51696</v>
      </c>
      <c r="J264" s="55">
        <v>8000.1</v>
      </c>
      <c r="K264" s="55">
        <v>7042.05</v>
      </c>
      <c r="L264" s="55">
        <v>8281</v>
      </c>
      <c r="M264" s="231">
        <v>6526.17</v>
      </c>
      <c r="N264" s="232">
        <v>-88.533830845771135</v>
      </c>
      <c r="O264" s="232">
        <v>-1.106659052333985</v>
      </c>
      <c r="P264" s="232">
        <v>18</v>
      </c>
      <c r="Q264" s="233">
        <v>0.22</v>
      </c>
      <c r="R264" s="232">
        <v>-243</v>
      </c>
      <c r="S264" s="232">
        <v>-3.13</v>
      </c>
      <c r="T264" s="234">
        <v>41209.011436930603</v>
      </c>
      <c r="U264" s="234">
        <v>45228.612067460461</v>
      </c>
      <c r="V264" s="235">
        <v>4.9763327420517571</v>
      </c>
      <c r="W264" s="236">
        <v>6.9303453736970475</v>
      </c>
      <c r="X264" s="233">
        <v>4.3679766566467055</v>
      </c>
      <c r="Y264" s="233">
        <v>-53.727052167233175</v>
      </c>
      <c r="Z264" s="237">
        <v>36962.884861578503</v>
      </c>
      <c r="AA264" s="238">
        <v>21.643602846367106</v>
      </c>
      <c r="AB264" s="238">
        <v>19.051678532050783</v>
      </c>
      <c r="AC264" s="238">
        <v>22.403554351916348</v>
      </c>
      <c r="AD264" s="238">
        <v>17.656008248381344</v>
      </c>
    </row>
    <row r="265" spans="1:30" x14ac:dyDescent="0.25">
      <c r="A265" s="16">
        <v>14</v>
      </c>
      <c r="B265" s="14" t="s">
        <v>226</v>
      </c>
      <c r="C265" s="23">
        <v>1417</v>
      </c>
      <c r="D265" s="10" t="s">
        <v>243</v>
      </c>
      <c r="E265" s="32">
        <v>8364</v>
      </c>
      <c r="F265" s="42">
        <f t="shared" si="25"/>
        <v>0.4512300388433319</v>
      </c>
      <c r="G265" s="32">
        <v>10172</v>
      </c>
      <c r="H265" s="42">
        <f t="shared" si="26"/>
        <v>0.5487699611566681</v>
      </c>
      <c r="I265" s="32">
        <f t="shared" si="24"/>
        <v>18536</v>
      </c>
      <c r="J265" s="55">
        <v>5087.97</v>
      </c>
      <c r="K265" s="55">
        <v>4761.99</v>
      </c>
      <c r="L265" s="55">
        <v>5013</v>
      </c>
      <c r="M265" s="231">
        <v>3966.84</v>
      </c>
      <c r="N265" s="232">
        <v>-30.183333333333334</v>
      </c>
      <c r="O265" s="232">
        <v>-0.59322938880011733</v>
      </c>
      <c r="P265" s="232">
        <v>2</v>
      </c>
      <c r="Q265" s="233">
        <v>0.04</v>
      </c>
      <c r="R265" s="232">
        <v>-136</v>
      </c>
      <c r="S265" s="232">
        <v>-2.95</v>
      </c>
      <c r="T265" s="234">
        <v>11559.618368802954</v>
      </c>
      <c r="U265" s="234">
        <v>13996.189406919973</v>
      </c>
      <c r="V265" s="235">
        <v>2.3059282602838529</v>
      </c>
      <c r="W265" s="236">
        <v>3.528296933307109</v>
      </c>
      <c r="X265" s="233">
        <v>1.7301609241682157</v>
      </c>
      <c r="Y265" s="233">
        <v>-97.169305191568142</v>
      </c>
      <c r="Z265" s="237">
        <v>10337.1622495832</v>
      </c>
      <c r="AA265" s="238">
        <v>49.220181294969514</v>
      </c>
      <c r="AB265" s="238">
        <v>46.066704623814978</v>
      </c>
      <c r="AC265" s="238">
        <v>48.494933899311945</v>
      </c>
      <c r="AD265" s="238">
        <v>38.374554875153919</v>
      </c>
    </row>
    <row r="266" spans="1:30" x14ac:dyDescent="0.25">
      <c r="A266" s="16">
        <v>14</v>
      </c>
      <c r="B266" s="14" t="s">
        <v>226</v>
      </c>
      <c r="C266" s="23">
        <v>1418</v>
      </c>
      <c r="D266" s="10" t="s">
        <v>244</v>
      </c>
      <c r="E266" s="32">
        <v>6233</v>
      </c>
      <c r="F266" s="42">
        <f t="shared" si="25"/>
        <v>0.45347399054201526</v>
      </c>
      <c r="G266" s="32">
        <v>7512</v>
      </c>
      <c r="H266" s="42">
        <f t="shared" si="26"/>
        <v>0.54652600945798469</v>
      </c>
      <c r="I266" s="32">
        <f t="shared" si="24"/>
        <v>13745</v>
      </c>
      <c r="J266" s="55">
        <v>2637.99</v>
      </c>
      <c r="K266" s="55">
        <v>2401.65</v>
      </c>
      <c r="L266" s="55">
        <v>2618</v>
      </c>
      <c r="M266" s="231">
        <v>1724.4</v>
      </c>
      <c r="N266" s="232">
        <v>-21.883333333333329</v>
      </c>
      <c r="O266" s="232">
        <v>-0.82954572736565846</v>
      </c>
      <c r="P266" s="232">
        <v>2</v>
      </c>
      <c r="Q266" s="233">
        <v>7.0000000000000007E-2</v>
      </c>
      <c r="R266" s="232">
        <v>-154</v>
      </c>
      <c r="S266" s="232">
        <v>-6.13</v>
      </c>
      <c r="T266" s="234">
        <v>10653.020936218474</v>
      </c>
      <c r="U266" s="234">
        <v>11824.160013391094</v>
      </c>
      <c r="V266" s="235">
        <v>4.0691447426350171</v>
      </c>
      <c r="W266" s="236">
        <v>6.8569705482435017</v>
      </c>
      <c r="X266" s="233">
        <v>1.8774017360656237</v>
      </c>
      <c r="Y266" s="233">
        <v>-130.24180984153799</v>
      </c>
      <c r="Z266" s="237">
        <v>10205.301209772901</v>
      </c>
      <c r="AA266" s="238">
        <v>25.849212539398465</v>
      </c>
      <c r="AB266" s="238">
        <v>23.533357327073389</v>
      </c>
      <c r="AC266" s="238">
        <v>25.653333950524903</v>
      </c>
      <c r="AD266" s="238">
        <v>16.897100482920223</v>
      </c>
    </row>
    <row r="267" spans="1:30" x14ac:dyDescent="0.25">
      <c r="A267" s="16">
        <v>14</v>
      </c>
      <c r="B267" s="14" t="s">
        <v>226</v>
      </c>
      <c r="C267" s="23">
        <v>1419</v>
      </c>
      <c r="D267" s="10" t="s">
        <v>245</v>
      </c>
      <c r="E267" s="32">
        <v>19928</v>
      </c>
      <c r="F267" s="42">
        <f t="shared" si="25"/>
        <v>0.49175797058533216</v>
      </c>
      <c r="G267" s="32">
        <v>20596</v>
      </c>
      <c r="H267" s="42">
        <f t="shared" si="26"/>
        <v>0.5082420294146679</v>
      </c>
      <c r="I267" s="32">
        <f t="shared" si="24"/>
        <v>40524</v>
      </c>
      <c r="J267" s="55">
        <v>21552.12</v>
      </c>
      <c r="K267" s="55">
        <v>20685.509999999998</v>
      </c>
      <c r="L267" s="55">
        <v>23978</v>
      </c>
      <c r="M267" s="231">
        <v>21576.06</v>
      </c>
      <c r="N267" s="232">
        <v>-107.74440298507464</v>
      </c>
      <c r="O267" s="232">
        <v>-0.49992484723115244</v>
      </c>
      <c r="P267" s="232">
        <v>465</v>
      </c>
      <c r="Q267" s="233">
        <v>2.15</v>
      </c>
      <c r="R267" s="232">
        <v>25</v>
      </c>
      <c r="S267" s="232">
        <v>0.11</v>
      </c>
      <c r="T267" s="234">
        <v>30322.631685473938</v>
      </c>
      <c r="U267" s="234">
        <v>34133.461919576985</v>
      </c>
      <c r="V267" s="235">
        <v>1.2646022055831987</v>
      </c>
      <c r="W267" s="236">
        <v>1.5820062569151634</v>
      </c>
      <c r="X267" s="233">
        <v>153.35080570290947</v>
      </c>
      <c r="Y267" s="233">
        <v>7.3241911584893886</v>
      </c>
      <c r="Z267" s="237">
        <v>56601.077779915096</v>
      </c>
      <c r="AA267" s="238">
        <v>38.077225461681529</v>
      </c>
      <c r="AB267" s="238">
        <v>36.546141542450023</v>
      </c>
      <c r="AC267" s="238">
        <v>42.363150916021247</v>
      </c>
      <c r="AD267" s="238">
        <v>38.119521476066787</v>
      </c>
    </row>
    <row r="268" spans="1:30" x14ac:dyDescent="0.25">
      <c r="A268" s="17">
        <v>14</v>
      </c>
      <c r="B268" s="11" t="s">
        <v>226</v>
      </c>
      <c r="C268" s="24">
        <v>1420</v>
      </c>
      <c r="D268" s="13" t="s">
        <v>246</v>
      </c>
      <c r="E268" s="32">
        <v>58820</v>
      </c>
      <c r="F268" s="42">
        <f t="shared" si="25"/>
        <v>0.5132814408879891</v>
      </c>
      <c r="G268" s="32">
        <v>55776</v>
      </c>
      <c r="H268" s="42">
        <f t="shared" si="26"/>
        <v>0.4867185591120109</v>
      </c>
      <c r="I268" s="32">
        <f t="shared" si="24"/>
        <v>114596</v>
      </c>
      <c r="J268" s="55">
        <v>82682.28</v>
      </c>
      <c r="K268" s="55">
        <v>68917.77</v>
      </c>
      <c r="L268" s="55">
        <v>59909</v>
      </c>
      <c r="M268" s="231">
        <v>67090.05</v>
      </c>
      <c r="N268" s="232">
        <v>-1712.0037313432836</v>
      </c>
      <c r="O268" s="232">
        <v>-2.0705811829853791</v>
      </c>
      <c r="P268" s="232">
        <v>-1164</v>
      </c>
      <c r="Q268" s="233">
        <v>-1.71</v>
      </c>
      <c r="R268" s="232">
        <v>2821</v>
      </c>
      <c r="S268" s="232">
        <v>4.63</v>
      </c>
      <c r="T268" s="234">
        <v>78024.989763797712</v>
      </c>
      <c r="U268" s="234">
        <v>91210.234325218917</v>
      </c>
      <c r="V268" s="235">
        <v>1.3023917902785509</v>
      </c>
      <c r="W268" s="236">
        <v>1.3595195461207572</v>
      </c>
      <c r="X268" s="233">
        <v>-149.18297375286252</v>
      </c>
      <c r="Y268" s="233">
        <v>309.28546789403606</v>
      </c>
      <c r="Z268" s="237">
        <v>158378.42837785301</v>
      </c>
      <c r="AA268" s="238">
        <v>52.205518672492367</v>
      </c>
      <c r="AB268" s="238">
        <v>43.5146191977475</v>
      </c>
      <c r="AC268" s="238">
        <v>37.826489764800208</v>
      </c>
      <c r="AD268" s="238">
        <v>42.360598401658088</v>
      </c>
    </row>
    <row r="269" spans="1:30" x14ac:dyDescent="0.25">
      <c r="A269" s="17">
        <v>14</v>
      </c>
      <c r="B269" s="11" t="s">
        <v>226</v>
      </c>
      <c r="C269" s="24">
        <v>1421</v>
      </c>
      <c r="D269" s="13" t="s">
        <v>247</v>
      </c>
      <c r="E269" s="32">
        <v>4386</v>
      </c>
      <c r="F269" s="42">
        <f t="shared" si="25"/>
        <v>0.48155467720685113</v>
      </c>
      <c r="G269" s="32">
        <v>4722</v>
      </c>
      <c r="H269" s="42">
        <f t="shared" si="26"/>
        <v>0.51844532279314892</v>
      </c>
      <c r="I269" s="32">
        <f t="shared" si="24"/>
        <v>9108</v>
      </c>
      <c r="J269" s="55">
        <v>1573.2</v>
      </c>
      <c r="K269" s="55">
        <v>1405.8</v>
      </c>
      <c r="L269" s="55">
        <v>434</v>
      </c>
      <c r="M269" s="231">
        <v>318.24</v>
      </c>
      <c r="N269" s="232">
        <v>-15.5</v>
      </c>
      <c r="O269" s="232">
        <v>-0.98525298754131696</v>
      </c>
      <c r="P269" s="232">
        <v>-48</v>
      </c>
      <c r="Q269" s="233">
        <v>-6.67</v>
      </c>
      <c r="R269" s="232">
        <v>-25</v>
      </c>
      <c r="S269" s="232">
        <v>-6.22</v>
      </c>
      <c r="T269" s="234">
        <v>7781.6906375362596</v>
      </c>
      <c r="U269" s="234">
        <v>8307.1124180683219</v>
      </c>
      <c r="V269" s="235">
        <v>17.930162759300138</v>
      </c>
      <c r="W269" s="236">
        <v>26.103294425805434</v>
      </c>
      <c r="X269" s="233">
        <v>-61.683253981421643</v>
      </c>
      <c r="Y269" s="233">
        <v>-30.094693248190477</v>
      </c>
      <c r="Z269" s="237">
        <v>4177.9519035723297</v>
      </c>
      <c r="AA269" s="238">
        <v>37.654813561995439</v>
      </c>
      <c r="AB269" s="238">
        <v>33.648065665810563</v>
      </c>
      <c r="AC269" s="238">
        <v>10.387864916034845</v>
      </c>
      <c r="AD269" s="238">
        <v>7.6171293338224171</v>
      </c>
    </row>
    <row r="270" spans="1:30" x14ac:dyDescent="0.25">
      <c r="A270" s="15">
        <v>15</v>
      </c>
      <c r="B270" s="304" t="s">
        <v>248</v>
      </c>
      <c r="C270" s="305"/>
      <c r="D270" s="306"/>
      <c r="E270" s="33">
        <f>SUM(E271:E278)</f>
        <v>147446</v>
      </c>
      <c r="F270" s="41">
        <f t="shared" si="25"/>
        <v>0.48002370069409178</v>
      </c>
      <c r="G270" s="33">
        <f>SUM(G271:G278)</f>
        <v>159718</v>
      </c>
      <c r="H270" s="41">
        <f t="shared" si="26"/>
        <v>0.51997629930590827</v>
      </c>
      <c r="I270" s="33">
        <f>G270+E270</f>
        <v>307164</v>
      </c>
      <c r="J270" s="54">
        <v>125239.68000000001</v>
      </c>
      <c r="K270" s="54">
        <v>116832.15</v>
      </c>
      <c r="L270" s="54">
        <v>114817</v>
      </c>
      <c r="M270" s="223">
        <v>100644.12</v>
      </c>
      <c r="N270" s="224">
        <v>-802.57767715543423</v>
      </c>
      <c r="O270" s="224">
        <v>-0.64083338216405072</v>
      </c>
      <c r="P270" s="224">
        <v>809</v>
      </c>
      <c r="Q270" s="225">
        <v>-0.19875000000000015</v>
      </c>
      <c r="R270" s="224">
        <v>-1626</v>
      </c>
      <c r="S270" s="224">
        <v>-1.6737499999999998</v>
      </c>
      <c r="T270" s="226">
        <v>241322.12818020489</v>
      </c>
      <c r="U270" s="226">
        <v>264018.55783881294</v>
      </c>
      <c r="V270" s="227">
        <v>2.1017978886419684</v>
      </c>
      <c r="W270" s="228">
        <v>2.6232884528059159</v>
      </c>
      <c r="X270" s="225">
        <v>33.52365595731392</v>
      </c>
      <c r="Y270" s="225">
        <v>-61.58657987188522</v>
      </c>
      <c r="Z270" s="240">
        <v>301671.14129202458</v>
      </c>
      <c r="AA270" s="230">
        <v>41.515300225143221</v>
      </c>
      <c r="AB270" s="230">
        <v>38.728315045191472</v>
      </c>
      <c r="AC270" s="230">
        <v>38.060319428716753</v>
      </c>
      <c r="AD270" s="230">
        <v>33.362196850833065</v>
      </c>
    </row>
    <row r="271" spans="1:30" x14ac:dyDescent="0.25">
      <c r="A271" s="16">
        <v>15</v>
      </c>
      <c r="B271" s="14" t="s">
        <v>248</v>
      </c>
      <c r="C271" s="23">
        <v>1501</v>
      </c>
      <c r="D271" s="10" t="s">
        <v>249</v>
      </c>
      <c r="E271" s="32">
        <v>29258</v>
      </c>
      <c r="F271" s="42">
        <f t="shared" si="25"/>
        <v>0.48162109664356617</v>
      </c>
      <c r="G271" s="32">
        <v>31491</v>
      </c>
      <c r="H271" s="42">
        <f t="shared" si="26"/>
        <v>0.51837890335643388</v>
      </c>
      <c r="I271" s="32">
        <f t="shared" ref="I271:I278" si="27">G271+E271</f>
        <v>60749</v>
      </c>
      <c r="J271" s="55">
        <v>27483.119999999999</v>
      </c>
      <c r="K271" s="55">
        <v>24351.93</v>
      </c>
      <c r="L271" s="55">
        <v>24263</v>
      </c>
      <c r="M271" s="231">
        <v>21653.64</v>
      </c>
      <c r="N271" s="232">
        <v>-295.42325870646766</v>
      </c>
      <c r="O271" s="232">
        <v>-1.0749262045447083</v>
      </c>
      <c r="P271" s="232">
        <v>123</v>
      </c>
      <c r="Q271" s="233">
        <v>0.52</v>
      </c>
      <c r="R271" s="232">
        <v>-167</v>
      </c>
      <c r="S271" s="232">
        <v>-0.74</v>
      </c>
      <c r="T271" s="234">
        <v>50999.551033148433</v>
      </c>
      <c r="U271" s="234">
        <v>54398.527018497916</v>
      </c>
      <c r="V271" s="235">
        <v>2.1019474522173036</v>
      </c>
      <c r="W271" s="236">
        <v>2.5122116659599918</v>
      </c>
      <c r="X271" s="233">
        <v>24.117859374890003</v>
      </c>
      <c r="Y271" s="233">
        <v>-30.699360654234734</v>
      </c>
      <c r="Z271" s="237">
        <v>67474.598981511299</v>
      </c>
      <c r="AA271" s="238">
        <v>40.731060895272073</v>
      </c>
      <c r="AB271" s="238">
        <v>36.0905146048703</v>
      </c>
      <c r="AC271" s="238">
        <v>35.958716859730131</v>
      </c>
      <c r="AD271" s="238">
        <v>32.091543079690346</v>
      </c>
    </row>
    <row r="272" spans="1:30" x14ac:dyDescent="0.25">
      <c r="A272" s="16">
        <v>15</v>
      </c>
      <c r="B272" s="14" t="s">
        <v>248</v>
      </c>
      <c r="C272" s="23">
        <v>1502</v>
      </c>
      <c r="D272" s="10" t="s">
        <v>250</v>
      </c>
      <c r="E272" s="32">
        <v>14649</v>
      </c>
      <c r="F272" s="42">
        <f t="shared" si="25"/>
        <v>0.47916394086091851</v>
      </c>
      <c r="G272" s="32">
        <v>15923</v>
      </c>
      <c r="H272" s="42">
        <f t="shared" si="26"/>
        <v>0.52083605913908149</v>
      </c>
      <c r="I272" s="32">
        <f t="shared" si="27"/>
        <v>30572</v>
      </c>
      <c r="J272" s="55">
        <v>6061.5</v>
      </c>
      <c r="K272" s="55">
        <v>5916.51</v>
      </c>
      <c r="L272" s="55">
        <v>6332</v>
      </c>
      <c r="M272" s="231">
        <v>5033.5200000000004</v>
      </c>
      <c r="N272" s="232">
        <v>-12.040422885572134</v>
      </c>
      <c r="O272" s="232">
        <v>-0.19863767855435344</v>
      </c>
      <c r="P272" s="232">
        <v>-14</v>
      </c>
      <c r="Q272" s="233">
        <v>-0.22</v>
      </c>
      <c r="R272" s="232">
        <v>-247</v>
      </c>
      <c r="S272" s="232">
        <v>-3.96</v>
      </c>
      <c r="T272" s="234">
        <v>25270.130307216965</v>
      </c>
      <c r="U272" s="234">
        <v>27122.262763257851</v>
      </c>
      <c r="V272" s="235">
        <v>3.990860756035528</v>
      </c>
      <c r="W272" s="236">
        <v>5.3883291937367588</v>
      </c>
      <c r="X272" s="233">
        <v>-5.5401376367266701</v>
      </c>
      <c r="Y272" s="233">
        <v>-91.069097794674946</v>
      </c>
      <c r="Z272" s="237">
        <v>32693.6294247896</v>
      </c>
      <c r="AA272" s="238">
        <v>18.540309248761265</v>
      </c>
      <c r="AB272" s="238">
        <v>18.096828354926753</v>
      </c>
      <c r="AC272" s="238">
        <v>19.367687563005248</v>
      </c>
      <c r="AD272" s="238">
        <v>15.396026958644693</v>
      </c>
    </row>
    <row r="273" spans="1:30" x14ac:dyDescent="0.25">
      <c r="A273" s="16">
        <v>15</v>
      </c>
      <c r="B273" s="14" t="s">
        <v>248</v>
      </c>
      <c r="C273" s="23">
        <v>1503</v>
      </c>
      <c r="D273" s="10" t="s">
        <v>251</v>
      </c>
      <c r="E273" s="32">
        <v>18265</v>
      </c>
      <c r="F273" s="42">
        <f t="shared" si="25"/>
        <v>0.47141566653761774</v>
      </c>
      <c r="G273" s="32">
        <v>20480</v>
      </c>
      <c r="H273" s="42">
        <f t="shared" si="26"/>
        <v>0.52858433346238221</v>
      </c>
      <c r="I273" s="32">
        <f t="shared" si="27"/>
        <v>38745</v>
      </c>
      <c r="J273" s="55">
        <v>10301.4</v>
      </c>
      <c r="K273" s="55">
        <v>9781.3799999999992</v>
      </c>
      <c r="L273" s="55">
        <v>12012</v>
      </c>
      <c r="M273" s="231">
        <v>10391.49</v>
      </c>
      <c r="N273" s="232">
        <v>-48.278731343283582</v>
      </c>
      <c r="O273" s="232">
        <v>-0.4686618454121147</v>
      </c>
      <c r="P273" s="232">
        <v>14</v>
      </c>
      <c r="Q273" s="233">
        <v>0.12</v>
      </c>
      <c r="R273" s="232">
        <v>-322</v>
      </c>
      <c r="S273" s="232">
        <v>-2.73</v>
      </c>
      <c r="T273" s="234">
        <v>33201.033215173222</v>
      </c>
      <c r="U273" s="234">
        <v>35124.340288203995</v>
      </c>
      <c r="V273" s="235">
        <v>2.76398877915195</v>
      </c>
      <c r="W273" s="236">
        <v>3.380106249267814</v>
      </c>
      <c r="X273" s="233">
        <v>4.2167362410883804</v>
      </c>
      <c r="Y273" s="233">
        <v>-91.674319676301238</v>
      </c>
      <c r="Z273" s="237">
        <v>31171.3889324185</v>
      </c>
      <c r="AA273" s="238">
        <v>33.047613060598849</v>
      </c>
      <c r="AB273" s="238">
        <v>31.37935246070246</v>
      </c>
      <c r="AC273" s="238">
        <v>38.535337729232275</v>
      </c>
      <c r="AD273" s="238">
        <v>33.336628093568088</v>
      </c>
    </row>
    <row r="274" spans="1:30" x14ac:dyDescent="0.25">
      <c r="A274" s="16">
        <v>15</v>
      </c>
      <c r="B274" s="14" t="s">
        <v>248</v>
      </c>
      <c r="C274" s="23">
        <v>1504</v>
      </c>
      <c r="D274" s="10" t="s">
        <v>252</v>
      </c>
      <c r="E274" s="32">
        <v>33643</v>
      </c>
      <c r="F274" s="42">
        <f t="shared" si="25"/>
        <v>0.47352494088503549</v>
      </c>
      <c r="G274" s="32">
        <v>37405</v>
      </c>
      <c r="H274" s="42">
        <f t="shared" si="26"/>
        <v>0.52647505911496451</v>
      </c>
      <c r="I274" s="32">
        <f t="shared" si="27"/>
        <v>71048</v>
      </c>
      <c r="J274" s="55">
        <v>29164.86</v>
      </c>
      <c r="K274" s="55">
        <v>27649.439999999999</v>
      </c>
      <c r="L274" s="55">
        <v>30734</v>
      </c>
      <c r="M274" s="231">
        <v>26958.33</v>
      </c>
      <c r="N274" s="232">
        <v>-141.42089552238807</v>
      </c>
      <c r="O274" s="232">
        <v>-0.48490167798641265</v>
      </c>
      <c r="P274" s="232">
        <v>77</v>
      </c>
      <c r="Q274" s="233">
        <v>0.25</v>
      </c>
      <c r="R274" s="232">
        <v>-747</v>
      </c>
      <c r="S274" s="232">
        <v>-2.46</v>
      </c>
      <c r="T274" s="234">
        <v>51488.439538556879</v>
      </c>
      <c r="U274" s="234">
        <v>58247.564308365159</v>
      </c>
      <c r="V274" s="235">
        <v>1.6752924949097703</v>
      </c>
      <c r="W274" s="236">
        <v>2.1606518025547263</v>
      </c>
      <c r="X274" s="233">
        <v>14.954813292086451</v>
      </c>
      <c r="Y274" s="233">
        <v>-128.24570587112436</v>
      </c>
      <c r="Z274" s="237">
        <v>69123.875047777605</v>
      </c>
      <c r="AA274" s="238">
        <v>42.192165846954609</v>
      </c>
      <c r="AB274" s="238">
        <v>39.99984083775545</v>
      </c>
      <c r="AC274" s="238">
        <v>44.462206406624375</v>
      </c>
      <c r="AD274" s="238">
        <v>39.000027098259068</v>
      </c>
    </row>
    <row r="275" spans="1:30" x14ac:dyDescent="0.25">
      <c r="A275" s="16">
        <v>15</v>
      </c>
      <c r="B275" s="14" t="s">
        <v>248</v>
      </c>
      <c r="C275" s="23">
        <v>1505</v>
      </c>
      <c r="D275" s="10" t="s">
        <v>253</v>
      </c>
      <c r="E275" s="32">
        <v>5432</v>
      </c>
      <c r="F275" s="42">
        <f t="shared" si="25"/>
        <v>0.47128231823702932</v>
      </c>
      <c r="G275" s="32">
        <v>6094</v>
      </c>
      <c r="H275" s="42">
        <f t="shared" si="26"/>
        <v>0.52871768176297063</v>
      </c>
      <c r="I275" s="32">
        <f t="shared" si="27"/>
        <v>11526</v>
      </c>
      <c r="J275" s="55">
        <v>8336.52</v>
      </c>
      <c r="K275" s="55">
        <v>7529.58</v>
      </c>
      <c r="L275" s="55">
        <v>3167</v>
      </c>
      <c r="M275" s="231">
        <v>3072.42</v>
      </c>
      <c r="N275" s="232">
        <v>-74.71666666666664</v>
      </c>
      <c r="O275" s="232">
        <v>-0.8962572712194854</v>
      </c>
      <c r="P275" s="232">
        <v>-226</v>
      </c>
      <c r="Q275" s="233">
        <v>-5</v>
      </c>
      <c r="R275" s="232">
        <v>-30</v>
      </c>
      <c r="S275" s="232">
        <v>-0.95</v>
      </c>
      <c r="T275" s="234">
        <v>11175.531072887525</v>
      </c>
      <c r="U275" s="234">
        <v>11253.109021272052</v>
      </c>
      <c r="V275" s="235">
        <v>3.5287436289509078</v>
      </c>
      <c r="W275" s="236">
        <v>3.6626206772746084</v>
      </c>
      <c r="X275" s="233">
        <v>-202.2275259457592</v>
      </c>
      <c r="Y275" s="233">
        <v>-26.65929917082488</v>
      </c>
      <c r="Z275" s="237">
        <v>15449.6739775962</v>
      </c>
      <c r="AA275" s="238">
        <v>53.959196887189407</v>
      </c>
      <c r="AB275" s="238">
        <v>48.736174050784207</v>
      </c>
      <c r="AC275" s="238">
        <v>20.498814438366232</v>
      </c>
      <c r="AD275" s="238">
        <v>19.886633235467375</v>
      </c>
    </row>
    <row r="276" spans="1:30" x14ac:dyDescent="0.25">
      <c r="A276" s="16">
        <v>15</v>
      </c>
      <c r="B276" s="14" t="s">
        <v>248</v>
      </c>
      <c r="C276" s="23">
        <v>1506</v>
      </c>
      <c r="D276" s="10" t="s">
        <v>254</v>
      </c>
      <c r="E276" s="32">
        <v>4435</v>
      </c>
      <c r="F276" s="42">
        <f t="shared" si="25"/>
        <v>0.46169061003539452</v>
      </c>
      <c r="G276" s="32">
        <v>5171</v>
      </c>
      <c r="H276" s="42">
        <f t="shared" si="26"/>
        <v>0.53830938996460542</v>
      </c>
      <c r="I276" s="32">
        <f t="shared" si="27"/>
        <v>9606</v>
      </c>
      <c r="J276" s="55">
        <v>5428.8</v>
      </c>
      <c r="K276" s="55">
        <v>4709.7</v>
      </c>
      <c r="L276" s="55">
        <v>2516</v>
      </c>
      <c r="M276" s="231">
        <v>2480.67</v>
      </c>
      <c r="N276" s="232">
        <v>-66.583333333333329</v>
      </c>
      <c r="O276" s="232">
        <v>-1.2264834463110323</v>
      </c>
      <c r="P276" s="232">
        <v>-120</v>
      </c>
      <c r="Q276" s="233">
        <v>-3.72</v>
      </c>
      <c r="R276" s="232">
        <v>-52</v>
      </c>
      <c r="S276" s="232">
        <v>-1.98</v>
      </c>
      <c r="T276" s="234">
        <v>8703.1282834626072</v>
      </c>
      <c r="U276" s="234">
        <v>9004.0872325187556</v>
      </c>
      <c r="V276" s="235">
        <v>3.4591129902474593</v>
      </c>
      <c r="W276" s="236">
        <v>3.6296997313301467</v>
      </c>
      <c r="X276" s="233">
        <v>-137.88145605990891</v>
      </c>
      <c r="Y276" s="233">
        <v>-57.751550664901536</v>
      </c>
      <c r="Z276" s="237">
        <v>11914.0257622928</v>
      </c>
      <c r="AA276" s="238">
        <v>45.566461818320363</v>
      </c>
      <c r="AB276" s="238">
        <v>39.53071861658993</v>
      </c>
      <c r="AC276" s="238">
        <v>21.117966757827517</v>
      </c>
      <c r="AD276" s="238">
        <v>20.821425515556435</v>
      </c>
    </row>
    <row r="277" spans="1:30" x14ac:dyDescent="0.25">
      <c r="A277" s="16">
        <v>15</v>
      </c>
      <c r="B277" s="14" t="s">
        <v>248</v>
      </c>
      <c r="C277" s="23">
        <v>1507</v>
      </c>
      <c r="D277" s="10" t="s">
        <v>255</v>
      </c>
      <c r="E277" s="32">
        <v>12228</v>
      </c>
      <c r="F277" s="42">
        <f t="shared" si="25"/>
        <v>0.48387479719836968</v>
      </c>
      <c r="G277" s="32">
        <v>13043</v>
      </c>
      <c r="H277" s="42">
        <f t="shared" si="26"/>
        <v>0.51612520280163032</v>
      </c>
      <c r="I277" s="32">
        <f t="shared" si="27"/>
        <v>25271</v>
      </c>
      <c r="J277" s="55">
        <v>14687.46</v>
      </c>
      <c r="K277" s="55">
        <v>13678.56</v>
      </c>
      <c r="L277" s="55">
        <v>11965</v>
      </c>
      <c r="M277" s="231">
        <v>10140.120000000001</v>
      </c>
      <c r="N277" s="232">
        <v>-93.416666666666671</v>
      </c>
      <c r="O277" s="232">
        <v>-0.63603010096140977</v>
      </c>
      <c r="P277" s="232">
        <v>361</v>
      </c>
      <c r="Q277" s="233">
        <v>3.6</v>
      </c>
      <c r="R277" s="232">
        <v>-56</v>
      </c>
      <c r="S277" s="232">
        <v>-0.54</v>
      </c>
      <c r="T277" s="234">
        <v>19712.052209686906</v>
      </c>
      <c r="U277" s="234">
        <v>21653.20977851273</v>
      </c>
      <c r="V277" s="235">
        <v>1.6474761562630094</v>
      </c>
      <c r="W277" s="236">
        <v>2.1353997564637033</v>
      </c>
      <c r="X277" s="233">
        <v>183.13669026434357</v>
      </c>
      <c r="Y277" s="233">
        <v>-25.862216536400457</v>
      </c>
      <c r="Z277" s="237">
        <v>22162.727349824399</v>
      </c>
      <c r="AA277" s="238">
        <v>66.27099529840298</v>
      </c>
      <c r="AB277" s="238">
        <v>61.718757732713691</v>
      </c>
      <c r="AC277" s="238">
        <v>53.987037836725463</v>
      </c>
      <c r="AD277" s="238">
        <v>45.753033189213255</v>
      </c>
    </row>
    <row r="278" spans="1:30" x14ac:dyDescent="0.25">
      <c r="A278" s="17">
        <v>15</v>
      </c>
      <c r="B278" s="11" t="s">
        <v>248</v>
      </c>
      <c r="C278" s="24">
        <v>1508</v>
      </c>
      <c r="D278" s="13" t="s">
        <v>256</v>
      </c>
      <c r="E278" s="32">
        <v>29536</v>
      </c>
      <c r="F278" s="42">
        <f t="shared" si="25"/>
        <v>0.4951799755226583</v>
      </c>
      <c r="G278" s="32">
        <v>30111</v>
      </c>
      <c r="H278" s="42">
        <f t="shared" si="26"/>
        <v>0.50482002447734164</v>
      </c>
      <c r="I278" s="32">
        <f t="shared" si="27"/>
        <v>59647</v>
      </c>
      <c r="J278" s="55">
        <v>23776.02</v>
      </c>
      <c r="K278" s="55">
        <v>23215.05</v>
      </c>
      <c r="L278" s="55">
        <v>23828</v>
      </c>
      <c r="M278" s="231">
        <v>20913.93</v>
      </c>
      <c r="N278" s="232">
        <v>-70.697702031056281</v>
      </c>
      <c r="O278" s="232">
        <v>-0.29734876581974728</v>
      </c>
      <c r="P278" s="232">
        <v>594</v>
      </c>
      <c r="Q278" s="233">
        <v>2.86</v>
      </c>
      <c r="R278" s="232">
        <v>-5</v>
      </c>
      <c r="S278" s="232">
        <v>-0.03</v>
      </c>
      <c r="T278" s="234">
        <v>40772.262520072385</v>
      </c>
      <c r="U278" s="234">
        <v>47215.457428184476</v>
      </c>
      <c r="V278" s="235">
        <v>1.7111072066506792</v>
      </c>
      <c r="W278" s="236">
        <v>2.2576080836162538</v>
      </c>
      <c r="X278" s="233">
        <v>145.68727936242706</v>
      </c>
      <c r="Y278" s="233">
        <v>-1.0589752323389192</v>
      </c>
      <c r="Z278" s="237">
        <v>51681.221815814199</v>
      </c>
      <c r="AA278" s="238">
        <v>46.005142999008307</v>
      </c>
      <c r="AB278" s="238">
        <v>44.919700394730818</v>
      </c>
      <c r="AC278" s="238">
        <v>46.105721116501833</v>
      </c>
      <c r="AD278" s="238">
        <v>40.467174082173962</v>
      </c>
    </row>
    <row r="279" spans="1:30" x14ac:dyDescent="0.25">
      <c r="A279" s="15">
        <v>16</v>
      </c>
      <c r="B279" s="304" t="s">
        <v>257</v>
      </c>
      <c r="C279" s="305"/>
      <c r="D279" s="306"/>
      <c r="E279" s="33">
        <f>SUM(E280:E296)</f>
        <v>644199</v>
      </c>
      <c r="F279" s="41">
        <f t="shared" si="25"/>
        <v>0.49782000556397021</v>
      </c>
      <c r="G279" s="33">
        <f>SUM(G280:G296)</f>
        <v>649841</v>
      </c>
      <c r="H279" s="41">
        <f t="shared" si="26"/>
        <v>0.50217999443602979</v>
      </c>
      <c r="I279" s="33">
        <f>G279+E279</f>
        <v>1294040</v>
      </c>
      <c r="J279" s="54">
        <v>511139.52000000008</v>
      </c>
      <c r="K279" s="54">
        <v>460849.23</v>
      </c>
      <c r="L279" s="54">
        <v>391380</v>
      </c>
      <c r="M279" s="223">
        <v>373459.86</v>
      </c>
      <c r="N279" s="224">
        <v>-6256.2670691714975</v>
      </c>
      <c r="O279" s="224">
        <v>-1.2239842204280147</v>
      </c>
      <c r="P279" s="224">
        <v>2537</v>
      </c>
      <c r="Q279" s="225">
        <v>2.4529411764705893</v>
      </c>
      <c r="R279" s="224">
        <v>816</v>
      </c>
      <c r="S279" s="224">
        <v>1.1070588235294119</v>
      </c>
      <c r="T279" s="226">
        <v>953202.94897857693</v>
      </c>
      <c r="U279" s="226">
        <v>1078941.6303851106</v>
      </c>
      <c r="V279" s="227">
        <v>2.4354922300030073</v>
      </c>
      <c r="W279" s="228">
        <v>2.889043096586366</v>
      </c>
      <c r="X279" s="225">
        <v>26.615528232666207</v>
      </c>
      <c r="Y279" s="225">
        <v>7.5629670504857813</v>
      </c>
      <c r="Z279" s="240">
        <v>1063667.3091484797</v>
      </c>
      <c r="AA279" s="230">
        <v>48.054454207979134</v>
      </c>
      <c r="AB279" s="230">
        <v>43.326444841943427</v>
      </c>
      <c r="AC279" s="230">
        <v>36.795339730175577</v>
      </c>
      <c r="AD279" s="230">
        <v>35.110589259246275</v>
      </c>
    </row>
    <row r="280" spans="1:30" x14ac:dyDescent="0.25">
      <c r="A280" s="17">
        <v>16</v>
      </c>
      <c r="B280" s="11" t="s">
        <v>257</v>
      </c>
      <c r="C280" s="24">
        <v>1601</v>
      </c>
      <c r="D280" s="13" t="s">
        <v>258</v>
      </c>
      <c r="E280" s="32">
        <v>136281</v>
      </c>
      <c r="F280" s="42">
        <f t="shared" si="25"/>
        <v>0.5055758358189022</v>
      </c>
      <c r="G280" s="32">
        <v>133275</v>
      </c>
      <c r="H280" s="42">
        <f t="shared" si="26"/>
        <v>0.4944241641810978</v>
      </c>
      <c r="I280" s="32">
        <f t="shared" ref="I280:I296" si="28">G280+E280</f>
        <v>269556</v>
      </c>
      <c r="J280" s="55">
        <v>137845.53</v>
      </c>
      <c r="K280" s="55">
        <v>125987.04</v>
      </c>
      <c r="L280" s="55">
        <v>109346</v>
      </c>
      <c r="M280" s="231">
        <v>105790.77</v>
      </c>
      <c r="N280" s="232">
        <v>-1474.9365671641795</v>
      </c>
      <c r="O280" s="232">
        <v>-1.0699923074503608</v>
      </c>
      <c r="P280" s="232">
        <v>247</v>
      </c>
      <c r="Q280" s="233">
        <v>0.23</v>
      </c>
      <c r="R280" s="232">
        <v>924</v>
      </c>
      <c r="S280" s="232">
        <v>0.9</v>
      </c>
      <c r="T280" s="234">
        <v>185373.94878069032</v>
      </c>
      <c r="U280" s="234">
        <v>215796.32612618458</v>
      </c>
      <c r="V280" s="235">
        <v>1.695297027606774</v>
      </c>
      <c r="W280" s="236">
        <v>2.0398407736911697</v>
      </c>
      <c r="X280" s="233">
        <v>13.324418108620936</v>
      </c>
      <c r="Y280" s="233">
        <v>42.81815249531639</v>
      </c>
      <c r="Z280" s="237">
        <v>226594.86479215301</v>
      </c>
      <c r="AA280" s="238">
        <v>60.833474812609076</v>
      </c>
      <c r="AB280" s="238">
        <v>55.600130265777736</v>
      </c>
      <c r="AC280" s="238">
        <v>48.256168603070066</v>
      </c>
      <c r="AD280" s="238">
        <v>46.687187768812819</v>
      </c>
    </row>
    <row r="281" spans="1:30" x14ac:dyDescent="0.25">
      <c r="A281" s="17">
        <v>16</v>
      </c>
      <c r="B281" s="11" t="s">
        <v>257</v>
      </c>
      <c r="C281" s="24">
        <v>1602</v>
      </c>
      <c r="D281" s="13" t="s">
        <v>259</v>
      </c>
      <c r="E281" s="32">
        <v>22397</v>
      </c>
      <c r="F281" s="42">
        <f t="shared" si="25"/>
        <v>0.49310876265962134</v>
      </c>
      <c r="G281" s="32">
        <v>23023</v>
      </c>
      <c r="H281" s="42">
        <f t="shared" si="26"/>
        <v>0.50689123734037866</v>
      </c>
      <c r="I281" s="32">
        <f t="shared" si="28"/>
        <v>45420</v>
      </c>
      <c r="J281" s="55">
        <v>3217.14</v>
      </c>
      <c r="K281" s="55">
        <v>3721.5</v>
      </c>
      <c r="L281" s="55">
        <v>3698</v>
      </c>
      <c r="M281" s="231">
        <v>3030.39</v>
      </c>
      <c r="N281" s="232">
        <v>62.731343283582099</v>
      </c>
      <c r="O281" s="232">
        <v>1.9499102707243734</v>
      </c>
      <c r="P281" s="232">
        <v>147</v>
      </c>
      <c r="Q281" s="233">
        <v>4.9800000000000004</v>
      </c>
      <c r="R281" s="232">
        <v>46</v>
      </c>
      <c r="S281" s="232">
        <v>1.63</v>
      </c>
      <c r="T281" s="234">
        <v>26758.350449653575</v>
      </c>
      <c r="U281" s="234">
        <v>33138.20364313123</v>
      </c>
      <c r="V281" s="235">
        <v>7.2358979041789011</v>
      </c>
      <c r="W281" s="236">
        <v>10.935293359313894</v>
      </c>
      <c r="X281" s="233">
        <v>54.936121819834796</v>
      </c>
      <c r="Y281" s="233">
        <v>13.881259375245198</v>
      </c>
      <c r="Z281" s="237">
        <v>7799.6736579119797</v>
      </c>
      <c r="AA281" s="238">
        <v>41.247110342065874</v>
      </c>
      <c r="AB281" s="238">
        <v>47.713534735199012</v>
      </c>
      <c r="AC281" s="238">
        <v>47.412240078131383</v>
      </c>
      <c r="AD281" s="238">
        <v>38.852779397071004</v>
      </c>
    </row>
    <row r="282" spans="1:30" x14ac:dyDescent="0.25">
      <c r="A282" s="17">
        <v>16</v>
      </c>
      <c r="B282" s="11" t="s">
        <v>257</v>
      </c>
      <c r="C282" s="24">
        <v>1603</v>
      </c>
      <c r="D282" s="13" t="s">
        <v>260</v>
      </c>
      <c r="E282" s="32">
        <v>33214</v>
      </c>
      <c r="F282" s="42">
        <f t="shared" si="25"/>
        <v>0.49413094901587395</v>
      </c>
      <c r="G282" s="32">
        <v>34003</v>
      </c>
      <c r="H282" s="42">
        <f t="shared" si="26"/>
        <v>0.50586905098412605</v>
      </c>
      <c r="I282" s="32">
        <f t="shared" si="28"/>
        <v>67217</v>
      </c>
      <c r="J282" s="55">
        <v>18483.3</v>
      </c>
      <c r="K282" s="55">
        <v>18584.37</v>
      </c>
      <c r="L282" s="55">
        <v>18883</v>
      </c>
      <c r="M282" s="231">
        <v>15537.15</v>
      </c>
      <c r="N282" s="232">
        <v>12.570895522388081</v>
      </c>
      <c r="O282" s="232">
        <v>6.8012181387458306E-2</v>
      </c>
      <c r="P282" s="232">
        <v>844</v>
      </c>
      <c r="Q282" s="233">
        <v>5.8</v>
      </c>
      <c r="R282" s="232">
        <v>342</v>
      </c>
      <c r="S282" s="232">
        <v>2.48</v>
      </c>
      <c r="T282" s="234">
        <v>51862.044733790281</v>
      </c>
      <c r="U282" s="234">
        <v>57657.35431987499</v>
      </c>
      <c r="V282" s="235">
        <v>2.7464939222470095</v>
      </c>
      <c r="W282" s="236">
        <v>3.7109350376275567</v>
      </c>
      <c r="X282" s="233">
        <v>162.7394377395419</v>
      </c>
      <c r="Y282" s="233">
        <v>59.315937062014939</v>
      </c>
      <c r="Z282" s="237">
        <v>38417.766393146099</v>
      </c>
      <c r="AA282" s="238">
        <v>48.111334247941869</v>
      </c>
      <c r="AB282" s="238">
        <v>48.374415653991619</v>
      </c>
      <c r="AC282" s="238">
        <v>49.151738304517387</v>
      </c>
      <c r="AD282" s="238">
        <v>40.442616681567138</v>
      </c>
    </row>
    <row r="283" spans="1:30" x14ac:dyDescent="0.25">
      <c r="A283" s="17">
        <v>16</v>
      </c>
      <c r="B283" s="11" t="s">
        <v>257</v>
      </c>
      <c r="C283" s="24">
        <v>1604</v>
      </c>
      <c r="D283" s="13" t="s">
        <v>261</v>
      </c>
      <c r="E283" s="32">
        <v>18734</v>
      </c>
      <c r="F283" s="42">
        <f t="shared" si="25"/>
        <v>0.47792035511109976</v>
      </c>
      <c r="G283" s="32">
        <v>20465</v>
      </c>
      <c r="H283" s="42">
        <f t="shared" si="26"/>
        <v>0.52207964488890024</v>
      </c>
      <c r="I283" s="32">
        <f t="shared" si="28"/>
        <v>39199</v>
      </c>
      <c r="J283" s="55">
        <v>3244.05</v>
      </c>
      <c r="K283" s="55">
        <v>3164.58</v>
      </c>
      <c r="L283" s="55">
        <v>3908</v>
      </c>
      <c r="M283" s="231">
        <v>2878.56</v>
      </c>
      <c r="N283" s="232">
        <v>-9.8843283582089523</v>
      </c>
      <c r="O283" s="232">
        <v>-0.30469099915873527</v>
      </c>
      <c r="P283" s="232">
        <v>212</v>
      </c>
      <c r="Q283" s="233">
        <v>7.5</v>
      </c>
      <c r="R283" s="232">
        <v>65</v>
      </c>
      <c r="S283" s="232">
        <v>2.57</v>
      </c>
      <c r="T283" s="234">
        <v>29693.624197188867</v>
      </c>
      <c r="U283" s="234">
        <v>33255.204362131968</v>
      </c>
      <c r="V283" s="235">
        <v>7.5981638170902936</v>
      </c>
      <c r="W283" s="236">
        <v>11.552722320233718</v>
      </c>
      <c r="X283" s="233">
        <v>71.395798166015155</v>
      </c>
      <c r="Y283" s="233">
        <v>19.545812827425035</v>
      </c>
      <c r="Z283" s="237">
        <v>11636.3478126272</v>
      </c>
      <c r="AA283" s="238">
        <v>27.878592598269659</v>
      </c>
      <c r="AB283" s="238">
        <v>27.195646357063609</v>
      </c>
      <c r="AC283" s="238">
        <v>33.584420669853372</v>
      </c>
      <c r="AD283" s="238">
        <v>24.737658639563236</v>
      </c>
    </row>
    <row r="284" spans="1:30" x14ac:dyDescent="0.25">
      <c r="A284" s="17">
        <v>16</v>
      </c>
      <c r="B284" s="11" t="s">
        <v>257</v>
      </c>
      <c r="C284" s="24">
        <v>1605</v>
      </c>
      <c r="D284" s="13" t="s">
        <v>262</v>
      </c>
      <c r="E284" s="32">
        <v>11668</v>
      </c>
      <c r="F284" s="42">
        <f t="shared" si="25"/>
        <v>0.50565547128927413</v>
      </c>
      <c r="G284" s="32">
        <v>11407</v>
      </c>
      <c r="H284" s="42">
        <f t="shared" si="26"/>
        <v>0.49434452871072587</v>
      </c>
      <c r="I284" s="32">
        <f t="shared" si="28"/>
        <v>23075</v>
      </c>
      <c r="J284" s="55">
        <v>3679.29</v>
      </c>
      <c r="K284" s="55">
        <v>3054.33</v>
      </c>
      <c r="L284" s="55">
        <v>2907</v>
      </c>
      <c r="M284" s="231">
        <v>2286.36</v>
      </c>
      <c r="N284" s="232">
        <v>-77.731343283582106</v>
      </c>
      <c r="O284" s="232">
        <v>-2.1126723711254645</v>
      </c>
      <c r="P284" s="232">
        <v>151</v>
      </c>
      <c r="Q284" s="233">
        <v>7.08</v>
      </c>
      <c r="R284" s="232">
        <v>42</v>
      </c>
      <c r="S284" s="232">
        <v>2.0299999999999998</v>
      </c>
      <c r="T284" s="234">
        <v>16123.068560923197</v>
      </c>
      <c r="U284" s="234">
        <v>18650.114609946209</v>
      </c>
      <c r="V284" s="235">
        <v>5.5462912146278631</v>
      </c>
      <c r="W284" s="236">
        <v>8.1571207552381111</v>
      </c>
      <c r="X284" s="233">
        <v>93.654628726179553</v>
      </c>
      <c r="Y284" s="233">
        <v>22.519968846519134</v>
      </c>
      <c r="Z284" s="237">
        <v>6987.4660664360799</v>
      </c>
      <c r="AA284" s="238">
        <v>52.655568771536124</v>
      </c>
      <c r="AB284" s="238">
        <v>43.711553959042618</v>
      </c>
      <c r="AC284" s="238">
        <v>41.60306429198446</v>
      </c>
      <c r="AD284" s="238">
        <v>32.720874466674097</v>
      </c>
    </row>
    <row r="285" spans="1:30" x14ac:dyDescent="0.25">
      <c r="A285" s="17">
        <v>16</v>
      </c>
      <c r="B285" s="11" t="s">
        <v>257</v>
      </c>
      <c r="C285" s="24">
        <v>1606</v>
      </c>
      <c r="D285" s="13" t="s">
        <v>263</v>
      </c>
      <c r="E285" s="32">
        <v>23317</v>
      </c>
      <c r="F285" s="42">
        <f t="shared" si="25"/>
        <v>0.5023916228561579</v>
      </c>
      <c r="G285" s="32">
        <v>23095</v>
      </c>
      <c r="H285" s="42">
        <f t="shared" si="26"/>
        <v>0.4976083771438421</v>
      </c>
      <c r="I285" s="32">
        <f t="shared" si="28"/>
        <v>46412</v>
      </c>
      <c r="J285" s="55">
        <v>7120.08</v>
      </c>
      <c r="K285" s="55">
        <v>6137.46</v>
      </c>
      <c r="L285" s="55">
        <v>7083</v>
      </c>
      <c r="M285" s="231">
        <v>5754.51</v>
      </c>
      <c r="N285" s="232">
        <v>-122.21641791044777</v>
      </c>
      <c r="O285" s="232">
        <v>-1.7165034369058745</v>
      </c>
      <c r="P285" s="232">
        <v>307</v>
      </c>
      <c r="Q285" s="233">
        <v>5.58</v>
      </c>
      <c r="R285" s="232">
        <v>102</v>
      </c>
      <c r="S285" s="232">
        <v>1.95</v>
      </c>
      <c r="T285" s="234">
        <v>34683.063389739291</v>
      </c>
      <c r="U285" s="234">
        <v>39055.24000490344</v>
      </c>
      <c r="V285" s="235">
        <v>4.8966629097471825</v>
      </c>
      <c r="W285" s="236">
        <v>6.7868923687513689</v>
      </c>
      <c r="X285" s="233">
        <v>88.51582588025471</v>
      </c>
      <c r="Y285" s="233">
        <v>26.116853970733185</v>
      </c>
      <c r="Z285" s="237">
        <v>21900.611695951698</v>
      </c>
      <c r="AA285" s="238">
        <v>32.510872750262671</v>
      </c>
      <c r="AB285" s="238">
        <v>28.024148755326785</v>
      </c>
      <c r="AC285" s="238">
        <v>32.341562410831123</v>
      </c>
      <c r="AD285" s="238">
        <v>26.275567458527721</v>
      </c>
    </row>
    <row r="286" spans="1:30" x14ac:dyDescent="0.25">
      <c r="A286" s="17">
        <v>16</v>
      </c>
      <c r="B286" s="11" t="s">
        <v>257</v>
      </c>
      <c r="C286" s="24">
        <v>1607</v>
      </c>
      <c r="D286" s="13" t="s">
        <v>264</v>
      </c>
      <c r="E286" s="32">
        <v>32620</v>
      </c>
      <c r="F286" s="42">
        <f t="shared" si="25"/>
        <v>0.50386938321568142</v>
      </c>
      <c r="G286" s="32">
        <v>32119</v>
      </c>
      <c r="H286" s="42">
        <f t="shared" si="26"/>
        <v>0.49613061678431858</v>
      </c>
      <c r="I286" s="32">
        <f t="shared" si="28"/>
        <v>64739</v>
      </c>
      <c r="J286" s="55">
        <v>27910.71</v>
      </c>
      <c r="K286" s="55">
        <v>25388.28</v>
      </c>
      <c r="L286" s="55">
        <v>20759</v>
      </c>
      <c r="M286" s="231">
        <v>20345.849999999999</v>
      </c>
      <c r="N286" s="232">
        <v>-315.48618995390478</v>
      </c>
      <c r="O286" s="232">
        <v>-1.1303409693049902</v>
      </c>
      <c r="P286" s="232">
        <v>-290</v>
      </c>
      <c r="Q286" s="233">
        <v>-1.31</v>
      </c>
      <c r="R286" s="232">
        <v>-460</v>
      </c>
      <c r="S286" s="232">
        <v>-2.0299999999999998</v>
      </c>
      <c r="T286" s="234">
        <v>52169.251045003439</v>
      </c>
      <c r="U286" s="234">
        <v>56999.35027626402</v>
      </c>
      <c r="V286" s="235">
        <v>2.5130907579846542</v>
      </c>
      <c r="W286" s="236">
        <v>2.8015221913198034</v>
      </c>
      <c r="X286" s="233">
        <v>-55.588300424292754</v>
      </c>
      <c r="Y286" s="233">
        <v>-80.702674288474427</v>
      </c>
      <c r="Z286" s="237">
        <v>72890.076678829399</v>
      </c>
      <c r="AA286" s="238">
        <v>38.291508627410373</v>
      </c>
      <c r="AB286" s="238">
        <v>34.830914106273553</v>
      </c>
      <c r="AC286" s="238">
        <v>28.479871260760191</v>
      </c>
      <c r="AD286" s="238">
        <v>27.913058851136263</v>
      </c>
    </row>
    <row r="287" spans="1:30" x14ac:dyDescent="0.25">
      <c r="A287" s="17">
        <v>16</v>
      </c>
      <c r="B287" s="11" t="s">
        <v>257</v>
      </c>
      <c r="C287" s="24">
        <v>1608</v>
      </c>
      <c r="D287" s="13" t="s">
        <v>265</v>
      </c>
      <c r="E287" s="32">
        <v>35645</v>
      </c>
      <c r="F287" s="42">
        <f t="shared" si="25"/>
        <v>0.50006313042746309</v>
      </c>
      <c r="G287" s="32">
        <v>35636</v>
      </c>
      <c r="H287" s="42">
        <f t="shared" si="26"/>
        <v>0.49993686957253686</v>
      </c>
      <c r="I287" s="32">
        <f t="shared" si="28"/>
        <v>71281</v>
      </c>
      <c r="J287" s="55">
        <v>26643.33</v>
      </c>
      <c r="K287" s="55">
        <v>23803.83</v>
      </c>
      <c r="L287" s="55">
        <v>16891</v>
      </c>
      <c r="M287" s="231">
        <v>16468.919999999998</v>
      </c>
      <c r="N287" s="232">
        <v>-353.17164179104481</v>
      </c>
      <c r="O287" s="232">
        <v>-1.3255536818822751</v>
      </c>
      <c r="P287" s="232">
        <v>-290</v>
      </c>
      <c r="Q287" s="233">
        <v>-1.58</v>
      </c>
      <c r="R287" s="232">
        <v>-642</v>
      </c>
      <c r="S287" s="232">
        <v>-3.26</v>
      </c>
      <c r="T287" s="234">
        <v>61092.293405628385</v>
      </c>
      <c r="U287" s="234">
        <v>65123.400200725308</v>
      </c>
      <c r="V287" s="235">
        <v>3.6168547395434483</v>
      </c>
      <c r="W287" s="236">
        <v>3.9543212427241929</v>
      </c>
      <c r="X287" s="233">
        <v>-47.469162448120258</v>
      </c>
      <c r="Y287" s="233">
        <v>-98.582076184782778</v>
      </c>
      <c r="Z287" s="237">
        <v>70525.4967846543</v>
      </c>
      <c r="AA287" s="238">
        <v>37.778294680225983</v>
      </c>
      <c r="AB287" s="238">
        <v>33.752091208493972</v>
      </c>
      <c r="AC287" s="238">
        <v>23.950203500977434</v>
      </c>
      <c r="AD287" s="238">
        <v>23.351724909201181</v>
      </c>
    </row>
    <row r="288" spans="1:30" x14ac:dyDescent="0.25">
      <c r="A288" s="17">
        <v>16</v>
      </c>
      <c r="B288" s="11" t="s">
        <v>257</v>
      </c>
      <c r="C288" s="24">
        <v>1609</v>
      </c>
      <c r="D288" s="13" t="s">
        <v>266</v>
      </c>
      <c r="E288" s="32">
        <v>122625</v>
      </c>
      <c r="F288" s="42">
        <f t="shared" si="25"/>
        <v>0.49109127389376811</v>
      </c>
      <c r="G288" s="32">
        <v>127074</v>
      </c>
      <c r="H288" s="42">
        <f t="shared" si="26"/>
        <v>0.50890872610623195</v>
      </c>
      <c r="I288" s="32">
        <f t="shared" si="28"/>
        <v>249699</v>
      </c>
      <c r="J288" s="55">
        <v>65016.72</v>
      </c>
      <c r="K288" s="55">
        <v>55321.56</v>
      </c>
      <c r="L288" s="55">
        <v>41449</v>
      </c>
      <c r="M288" s="231">
        <v>31844.16</v>
      </c>
      <c r="N288" s="232">
        <v>-1205.8656716417911</v>
      </c>
      <c r="O288" s="232">
        <v>-1.8547008702404413</v>
      </c>
      <c r="P288" s="232">
        <v>1552</v>
      </c>
      <c r="Q288" s="233">
        <v>4.63</v>
      </c>
      <c r="R288" s="232">
        <v>173</v>
      </c>
      <c r="S288" s="232">
        <v>0.56000000000000005</v>
      </c>
      <c r="T288" s="234">
        <v>183111.63252624866</v>
      </c>
      <c r="U288" s="234">
        <v>207755.27671178363</v>
      </c>
      <c r="V288" s="235">
        <v>4.4177575460505363</v>
      </c>
      <c r="W288" s="236">
        <v>6.5241248854353087</v>
      </c>
      <c r="X288" s="233">
        <v>84.757040204833743</v>
      </c>
      <c r="Y288" s="233">
        <v>8.3271049832347117</v>
      </c>
      <c r="Z288" s="237">
        <v>131397.010028591</v>
      </c>
      <c r="AA288" s="238">
        <v>49.481125929618074</v>
      </c>
      <c r="AB288" s="238">
        <v>42.102601868918057</v>
      </c>
      <c r="AC288" s="238">
        <v>31.544857825136972</v>
      </c>
      <c r="AD288" s="238">
        <v>24.23507201044449</v>
      </c>
    </row>
    <row r="289" spans="1:30" x14ac:dyDescent="0.25">
      <c r="A289" s="17">
        <v>16</v>
      </c>
      <c r="B289" s="11" t="s">
        <v>257</v>
      </c>
      <c r="C289" s="24">
        <v>1610</v>
      </c>
      <c r="D289" s="13" t="s">
        <v>267</v>
      </c>
      <c r="E289" s="32">
        <v>32480</v>
      </c>
      <c r="F289" s="42">
        <f t="shared" si="25"/>
        <v>0.4974118656007841</v>
      </c>
      <c r="G289" s="32">
        <v>32818</v>
      </c>
      <c r="H289" s="42">
        <f t="shared" si="26"/>
        <v>0.5025881343992159</v>
      </c>
      <c r="I289" s="32">
        <f t="shared" si="28"/>
        <v>65298</v>
      </c>
      <c r="J289" s="55">
        <v>8026.02</v>
      </c>
      <c r="K289" s="55">
        <v>7661.34</v>
      </c>
      <c r="L289" s="55">
        <v>6729</v>
      </c>
      <c r="M289" s="231">
        <v>4744.08</v>
      </c>
      <c r="N289" s="232">
        <v>-45.35820895522388</v>
      </c>
      <c r="O289" s="232">
        <v>-0.56513949573043532</v>
      </c>
      <c r="P289" s="232">
        <v>392</v>
      </c>
      <c r="Q289" s="233">
        <v>8.3000000000000007</v>
      </c>
      <c r="R289" s="232">
        <v>52</v>
      </c>
      <c r="S289" s="232">
        <v>1.1599999999999999</v>
      </c>
      <c r="T289" s="234">
        <v>48022.960762635244</v>
      </c>
      <c r="U289" s="234">
        <v>54423.33444595724</v>
      </c>
      <c r="V289" s="235">
        <v>7.1367158214645929</v>
      </c>
      <c r="W289" s="236">
        <v>11.471841631245097</v>
      </c>
      <c r="X289" s="233">
        <v>81.627620158105628</v>
      </c>
      <c r="Y289" s="233">
        <v>9.5547251063119578</v>
      </c>
      <c r="Z289" s="237">
        <v>18686.261598610199</v>
      </c>
      <c r="AA289" s="238">
        <v>42.951448354961165</v>
      </c>
      <c r="AB289" s="238">
        <v>40.999854141878309</v>
      </c>
      <c r="AC289" s="238">
        <v>36.010413128865075</v>
      </c>
      <c r="AD289" s="238">
        <v>25.388063711753045</v>
      </c>
    </row>
    <row r="290" spans="1:30" x14ac:dyDescent="0.25">
      <c r="A290" s="17">
        <v>16</v>
      </c>
      <c r="B290" s="11" t="s">
        <v>257</v>
      </c>
      <c r="C290" s="24">
        <v>1611</v>
      </c>
      <c r="D290" s="13" t="s">
        <v>268</v>
      </c>
      <c r="E290" s="32">
        <v>13736</v>
      </c>
      <c r="F290" s="42">
        <f t="shared" si="25"/>
        <v>0.49470575524022187</v>
      </c>
      <c r="G290" s="32">
        <v>14030</v>
      </c>
      <c r="H290" s="42">
        <f t="shared" si="26"/>
        <v>0.50529424475977813</v>
      </c>
      <c r="I290" s="32">
        <f t="shared" si="28"/>
        <v>27766</v>
      </c>
      <c r="J290" s="55">
        <v>9021.51</v>
      </c>
      <c r="K290" s="55">
        <v>8226.18</v>
      </c>
      <c r="L290" s="55">
        <v>4581</v>
      </c>
      <c r="M290" s="231">
        <v>5163.66</v>
      </c>
      <c r="N290" s="232">
        <v>-98.921641791044777</v>
      </c>
      <c r="O290" s="232">
        <v>-1.0965086974469327</v>
      </c>
      <c r="P290" s="232">
        <v>205</v>
      </c>
      <c r="Q290" s="233">
        <v>5.81</v>
      </c>
      <c r="R290" s="232">
        <v>397</v>
      </c>
      <c r="S290" s="232">
        <v>12.66</v>
      </c>
      <c r="T290" s="234">
        <v>20400.542966440426</v>
      </c>
      <c r="U290" s="234">
        <v>23128.142128623909</v>
      </c>
      <c r="V290" s="235">
        <v>4.4532946881555171</v>
      </c>
      <c r="W290" s="236">
        <v>4.4790211068551979</v>
      </c>
      <c r="X290" s="233">
        <v>100.48752150235994</v>
      </c>
      <c r="Y290" s="233">
        <v>171.65235226943017</v>
      </c>
      <c r="Z290" s="237">
        <v>23609.33773336</v>
      </c>
      <c r="AA290" s="238">
        <v>38.211618224481597</v>
      </c>
      <c r="AB290" s="238">
        <v>34.842908737657666</v>
      </c>
      <c r="AC290" s="238">
        <v>19.403339694391537</v>
      </c>
      <c r="AD290" s="238">
        <v>21.871261525069155</v>
      </c>
    </row>
    <row r="291" spans="1:30" x14ac:dyDescent="0.25">
      <c r="A291" s="17">
        <v>16</v>
      </c>
      <c r="B291" s="11" t="s">
        <v>257</v>
      </c>
      <c r="C291" s="24">
        <v>1612</v>
      </c>
      <c r="D291" s="13" t="s">
        <v>269</v>
      </c>
      <c r="E291" s="32">
        <v>33412</v>
      </c>
      <c r="F291" s="42">
        <f t="shared" si="25"/>
        <v>0.50509448223733933</v>
      </c>
      <c r="G291" s="32">
        <v>32738</v>
      </c>
      <c r="H291" s="42">
        <f t="shared" si="26"/>
        <v>0.49490551776266062</v>
      </c>
      <c r="I291" s="32">
        <f t="shared" si="28"/>
        <v>66150</v>
      </c>
      <c r="J291" s="55">
        <v>35993.25</v>
      </c>
      <c r="K291" s="55">
        <v>31927.77</v>
      </c>
      <c r="L291" s="55">
        <v>20875</v>
      </c>
      <c r="M291" s="231">
        <v>23484.51</v>
      </c>
      <c r="N291" s="232">
        <v>-505.65671641791045</v>
      </c>
      <c r="O291" s="232">
        <v>-1.4048654023126848</v>
      </c>
      <c r="P291" s="232">
        <v>-592</v>
      </c>
      <c r="Q291" s="233">
        <v>-2.48</v>
      </c>
      <c r="R291" s="232">
        <v>-763</v>
      </c>
      <c r="S291" s="232">
        <v>-2.79</v>
      </c>
      <c r="T291" s="234">
        <v>51262.149134255873</v>
      </c>
      <c r="U291" s="234">
        <v>56891.349612571037</v>
      </c>
      <c r="V291" s="235">
        <v>2.4556718148146528</v>
      </c>
      <c r="W291" s="236">
        <v>2.4225052859340495</v>
      </c>
      <c r="X291" s="233">
        <v>-115.48481872064093</v>
      </c>
      <c r="Y291" s="233">
        <v>-134.11529260529323</v>
      </c>
      <c r="Z291" s="237">
        <v>76026.295963531506</v>
      </c>
      <c r="AA291" s="238">
        <v>47.343158763469603</v>
      </c>
      <c r="AB291" s="238">
        <v>41.995693194516797</v>
      </c>
      <c r="AC291" s="238">
        <v>27.457604945022414</v>
      </c>
      <c r="AD291" s="238">
        <v>30.889983133289974</v>
      </c>
    </row>
    <row r="292" spans="1:30" x14ac:dyDescent="0.25">
      <c r="A292" s="17">
        <v>16</v>
      </c>
      <c r="B292" s="11" t="s">
        <v>257</v>
      </c>
      <c r="C292" s="24">
        <v>1613</v>
      </c>
      <c r="D292" s="13" t="s">
        <v>270</v>
      </c>
      <c r="E292" s="32">
        <v>37882</v>
      </c>
      <c r="F292" s="42">
        <f t="shared" si="25"/>
        <v>0.5013963707595992</v>
      </c>
      <c r="G292" s="32">
        <v>37671</v>
      </c>
      <c r="H292" s="42">
        <f t="shared" si="26"/>
        <v>0.4986036292404008</v>
      </c>
      <c r="I292" s="32">
        <f t="shared" si="28"/>
        <v>75553</v>
      </c>
      <c r="J292" s="55">
        <v>84998.16</v>
      </c>
      <c r="K292" s="55">
        <v>72916.289999999994</v>
      </c>
      <c r="L292" s="55">
        <v>44473</v>
      </c>
      <c r="M292" s="231">
        <v>45686.7</v>
      </c>
      <c r="N292" s="232">
        <v>-1502.7201492537313</v>
      </c>
      <c r="O292" s="232">
        <v>-1.767944328740447</v>
      </c>
      <c r="P292" s="232">
        <v>5</v>
      </c>
      <c r="Q292" s="233">
        <v>0.01</v>
      </c>
      <c r="R292" s="232">
        <v>1048</v>
      </c>
      <c r="S292" s="232">
        <v>2.4700000000000002</v>
      </c>
      <c r="T292" s="234">
        <v>84607.168758383807</v>
      </c>
      <c r="U292" s="234">
        <v>63570</v>
      </c>
      <c r="V292" s="235">
        <v>1.9024389800189734</v>
      </c>
      <c r="W292" s="236">
        <v>1.3914333930881417</v>
      </c>
      <c r="X292" s="233">
        <v>0.59096647168027894</v>
      </c>
      <c r="Y292" s="233">
        <v>164.85763725027527</v>
      </c>
      <c r="Z292" s="237">
        <v>109863.32845109201</v>
      </c>
      <c r="AA292" s="238">
        <v>77.367180840364526</v>
      </c>
      <c r="AB292" s="238">
        <v>66.369999005136847</v>
      </c>
      <c r="AC292" s="238">
        <v>40.480295497144077</v>
      </c>
      <c r="AD292" s="238">
        <v>41.585031733622017</v>
      </c>
    </row>
    <row r="293" spans="1:30" x14ac:dyDescent="0.25">
      <c r="A293" s="17">
        <v>16</v>
      </c>
      <c r="B293" s="11" t="s">
        <v>257</v>
      </c>
      <c r="C293" s="24">
        <v>1614</v>
      </c>
      <c r="D293" s="13" t="s">
        <v>271</v>
      </c>
      <c r="E293" s="32">
        <v>14654</v>
      </c>
      <c r="F293" s="42">
        <f t="shared" si="25"/>
        <v>0.48690855927698035</v>
      </c>
      <c r="G293" s="32">
        <v>15442</v>
      </c>
      <c r="H293" s="42">
        <f t="shared" si="26"/>
        <v>0.51309144072301971</v>
      </c>
      <c r="I293" s="32">
        <f t="shared" si="28"/>
        <v>30096</v>
      </c>
      <c r="J293" s="55">
        <v>23573.16</v>
      </c>
      <c r="K293" s="55">
        <v>21392.82</v>
      </c>
      <c r="L293" s="55">
        <v>16889</v>
      </c>
      <c r="M293" s="231">
        <v>18276.48</v>
      </c>
      <c r="N293" s="232">
        <v>-271.18656716417917</v>
      </c>
      <c r="O293" s="232">
        <v>-1.1504039643568327</v>
      </c>
      <c r="P293" s="232">
        <v>-580</v>
      </c>
      <c r="Q293" s="233">
        <v>-2.89</v>
      </c>
      <c r="R293" s="232">
        <v>-252</v>
      </c>
      <c r="S293" s="232">
        <v>-1.31</v>
      </c>
      <c r="T293" s="234">
        <v>21271.942137952108</v>
      </c>
      <c r="U293" s="234">
        <v>24493.150516965819</v>
      </c>
      <c r="V293" s="235">
        <v>1.2595146034668783</v>
      </c>
      <c r="W293" s="236">
        <v>1.3401459425975801</v>
      </c>
      <c r="X293" s="233">
        <v>-272.65963598368353</v>
      </c>
      <c r="Y293" s="233">
        <v>-102.88590674582497</v>
      </c>
      <c r="Z293" s="237">
        <v>46045.3234339462</v>
      </c>
      <c r="AA293" s="238">
        <v>51.195557424667918</v>
      </c>
      <c r="AB293" s="238">
        <v>46.460353418276732</v>
      </c>
      <c r="AC293" s="238">
        <v>36.679077787840768</v>
      </c>
      <c r="AD293" s="238">
        <v>39.692369684878685</v>
      </c>
    </row>
    <row r="294" spans="1:30" x14ac:dyDescent="0.25">
      <c r="A294" s="17">
        <v>16</v>
      </c>
      <c r="B294" s="11" t="s">
        <v>257</v>
      </c>
      <c r="C294" s="24">
        <v>1615</v>
      </c>
      <c r="D294" s="13" t="s">
        <v>272</v>
      </c>
      <c r="E294" s="32">
        <v>35444</v>
      </c>
      <c r="F294" s="42">
        <f t="shared" si="25"/>
        <v>0.4927705483261039</v>
      </c>
      <c r="G294" s="32">
        <v>36484</v>
      </c>
      <c r="H294" s="42">
        <f t="shared" si="26"/>
        <v>0.5072294516738961</v>
      </c>
      <c r="I294" s="32">
        <f t="shared" si="28"/>
        <v>71928</v>
      </c>
      <c r="J294" s="55">
        <v>47057.94</v>
      </c>
      <c r="K294" s="55">
        <v>44801.91</v>
      </c>
      <c r="L294" s="55">
        <v>46391</v>
      </c>
      <c r="M294" s="231">
        <v>45297.99</v>
      </c>
      <c r="N294" s="232">
        <v>-280.61323926442873</v>
      </c>
      <c r="O294" s="232">
        <v>-0.59631432923844241</v>
      </c>
      <c r="P294" s="232">
        <v>417</v>
      </c>
      <c r="Q294" s="233">
        <v>0.96</v>
      </c>
      <c r="R294" s="232">
        <v>-575</v>
      </c>
      <c r="S294" s="232">
        <v>-1.22</v>
      </c>
      <c r="T294" s="234">
        <v>54122.946534001734</v>
      </c>
      <c r="U294" s="234">
        <v>60777.373493227919</v>
      </c>
      <c r="V294" s="235">
        <v>1.1666691068095478</v>
      </c>
      <c r="W294" s="236">
        <v>1.3417234074454059</v>
      </c>
      <c r="X294" s="233">
        <v>77.046803011367373</v>
      </c>
      <c r="Y294" s="233">
        <v>-94.607576298779847</v>
      </c>
      <c r="Z294" s="237">
        <v>121297.51758199401</v>
      </c>
      <c r="AA294" s="238">
        <v>38.795468314666905</v>
      </c>
      <c r="AB294" s="238">
        <v>36.935553911657806</v>
      </c>
      <c r="AC294" s="238">
        <v>38.245630186653138</v>
      </c>
      <c r="AD294" s="238">
        <v>37.344531778549978</v>
      </c>
    </row>
    <row r="295" spans="1:30" x14ac:dyDescent="0.25">
      <c r="A295" s="17">
        <v>16</v>
      </c>
      <c r="B295" s="11" t="s">
        <v>257</v>
      </c>
      <c r="C295" s="24">
        <v>1616</v>
      </c>
      <c r="D295" s="13" t="s">
        <v>273</v>
      </c>
      <c r="E295" s="32">
        <v>21193</v>
      </c>
      <c r="F295" s="42">
        <f t="shared" si="25"/>
        <v>0.49325047712144487</v>
      </c>
      <c r="G295" s="32">
        <v>21773</v>
      </c>
      <c r="H295" s="42">
        <f t="shared" si="26"/>
        <v>0.50674952287855513</v>
      </c>
      <c r="I295" s="32">
        <f t="shared" si="28"/>
        <v>42966</v>
      </c>
      <c r="J295" s="55">
        <v>9309.33</v>
      </c>
      <c r="K295" s="55">
        <v>8759.9699999999993</v>
      </c>
      <c r="L295" s="55">
        <v>7811</v>
      </c>
      <c r="M295" s="231">
        <v>7363.71</v>
      </c>
      <c r="N295" s="232">
        <v>-67.820625027790555</v>
      </c>
      <c r="O295" s="232">
        <v>-0.72852315932285738</v>
      </c>
      <c r="P295" s="232">
        <v>5</v>
      </c>
      <c r="Q295" s="233">
        <v>0.06</v>
      </c>
      <c r="R295" s="232">
        <v>-104</v>
      </c>
      <c r="S295" s="232">
        <v>-1.31</v>
      </c>
      <c r="T295" s="234">
        <v>32647.961596041656</v>
      </c>
      <c r="U295" s="234">
        <v>36519.224420408886</v>
      </c>
      <c r="V295" s="235">
        <v>4.17974159467951</v>
      </c>
      <c r="W295" s="236">
        <v>4.9593512537034847</v>
      </c>
      <c r="X295" s="233">
        <v>1.5314891820401479</v>
      </c>
      <c r="Y295" s="233">
        <v>-28.478151343728776</v>
      </c>
      <c r="Z295" s="237">
        <v>19724.4014833851</v>
      </c>
      <c r="AA295" s="238">
        <v>47.197021455083124</v>
      </c>
      <c r="AB295" s="238">
        <v>44.41184188721256</v>
      </c>
      <c r="AC295" s="238">
        <v>39.600694634915115</v>
      </c>
      <c r="AD295" s="238">
        <v>37.332995914744686</v>
      </c>
    </row>
    <row r="296" spans="1:30" x14ac:dyDescent="0.25">
      <c r="A296" s="17">
        <v>16</v>
      </c>
      <c r="B296" s="11" t="s">
        <v>257</v>
      </c>
      <c r="C296" s="24">
        <v>1617</v>
      </c>
      <c r="D296" s="13" t="s">
        <v>274</v>
      </c>
      <c r="E296" s="32">
        <v>18897</v>
      </c>
      <c r="F296" s="42">
        <f t="shared" si="25"/>
        <v>0.50144619875281937</v>
      </c>
      <c r="G296" s="32">
        <v>18788</v>
      </c>
      <c r="H296" s="42">
        <f t="shared" si="26"/>
        <v>0.49855380124718057</v>
      </c>
      <c r="I296" s="32">
        <f t="shared" si="28"/>
        <v>37685</v>
      </c>
      <c r="J296" s="55">
        <v>0</v>
      </c>
      <c r="K296" s="55">
        <v>0</v>
      </c>
      <c r="L296" s="55">
        <v>18707</v>
      </c>
      <c r="M296" s="231">
        <v>19506.060000000001</v>
      </c>
      <c r="N296" s="232">
        <v>0</v>
      </c>
      <c r="O296" s="232">
        <v>0</v>
      </c>
      <c r="P296" s="232">
        <v>-195</v>
      </c>
      <c r="Q296" s="233">
        <v>-0.98</v>
      </c>
      <c r="R296" s="232">
        <v>421</v>
      </c>
      <c r="S296" s="232">
        <v>2.33</v>
      </c>
      <c r="T296" s="234">
        <v>0</v>
      </c>
      <c r="U296" s="234">
        <v>31709</v>
      </c>
      <c r="V296" s="235">
        <v>0</v>
      </c>
      <c r="W296" s="236">
        <v>1.6255973784557207</v>
      </c>
      <c r="X296" s="233" t="s">
        <v>363</v>
      </c>
      <c r="Y296" s="233">
        <v>132.76987606042448</v>
      </c>
      <c r="Z296" s="237">
        <v>60265.528992259897</v>
      </c>
      <c r="AA296" s="238">
        <v>0</v>
      </c>
      <c r="AB296" s="238">
        <v>0</v>
      </c>
      <c r="AC296" s="238">
        <v>31.040962077015209</v>
      </c>
      <c r="AD296" s="238">
        <v>32.36686100026639</v>
      </c>
    </row>
    <row r="297" spans="1:30" x14ac:dyDescent="0.25">
      <c r="A297" s="15">
        <v>17</v>
      </c>
      <c r="B297" s="304" t="s">
        <v>275</v>
      </c>
      <c r="C297" s="305"/>
      <c r="D297" s="306"/>
      <c r="E297" s="33">
        <f>SUM(E298:E311)</f>
        <v>391405</v>
      </c>
      <c r="F297" s="41">
        <f t="shared" si="25"/>
        <v>0.51471400467102912</v>
      </c>
      <c r="G297" s="33">
        <f>SUM(G298:G311)</f>
        <v>369027</v>
      </c>
      <c r="H297" s="41">
        <f t="shared" si="26"/>
        <v>0.48528599532897088</v>
      </c>
      <c r="I297" s="33">
        <f>G297+E297</f>
        <v>760432</v>
      </c>
      <c r="J297" s="54">
        <v>2624643.3600000003</v>
      </c>
      <c r="K297" s="54">
        <v>2293609.77</v>
      </c>
      <c r="L297" s="54">
        <v>1923493</v>
      </c>
      <c r="M297" s="223">
        <v>1802421.54</v>
      </c>
      <c r="N297" s="224">
        <v>-47412.488657352143</v>
      </c>
      <c r="O297" s="224">
        <v>-1.8064354715740174</v>
      </c>
      <c r="P297" s="224">
        <v>-39139</v>
      </c>
      <c r="Q297" s="225">
        <v>-2.4623076923076921</v>
      </c>
      <c r="R297" s="224">
        <v>-40547</v>
      </c>
      <c r="S297" s="224">
        <v>-2.0733333333333337</v>
      </c>
      <c r="T297" s="226">
        <v>513842.66595458356</v>
      </c>
      <c r="U297" s="226">
        <v>613692.57658528897</v>
      </c>
      <c r="V297" s="227">
        <v>0.2671403878020786</v>
      </c>
      <c r="W297" s="228">
        <v>0.34048226952796457</v>
      </c>
      <c r="X297" s="225">
        <v>-761.69229597332298</v>
      </c>
      <c r="Y297" s="225">
        <v>-660.70540115723418</v>
      </c>
      <c r="Z297" s="240">
        <v>3583874.2923795879</v>
      </c>
      <c r="AA297" s="230">
        <v>73.234805293835052</v>
      </c>
      <c r="AB297" s="230">
        <v>63.998053025378574</v>
      </c>
      <c r="AC297" s="230">
        <v>53.670771993591792</v>
      </c>
      <c r="AD297" s="230">
        <v>50.292543570306002</v>
      </c>
    </row>
    <row r="298" spans="1:30" x14ac:dyDescent="0.25">
      <c r="A298" s="17">
        <v>17</v>
      </c>
      <c r="B298" s="11" t="s">
        <v>275</v>
      </c>
      <c r="C298" s="24">
        <v>1701</v>
      </c>
      <c r="D298" s="13" t="s">
        <v>276</v>
      </c>
      <c r="E298" s="32">
        <v>37595</v>
      </c>
      <c r="F298" s="42">
        <f t="shared" si="25"/>
        <v>0.55446581322635835</v>
      </c>
      <c r="G298" s="32">
        <v>30209</v>
      </c>
      <c r="H298" s="42">
        <f t="shared" si="26"/>
        <v>0.44553418677364165</v>
      </c>
      <c r="I298" s="32">
        <f t="shared" ref="I298:I311" si="29">G298+E298</f>
        <v>67804</v>
      </c>
      <c r="J298" s="61">
        <v>359657.91</v>
      </c>
      <c r="K298" s="61">
        <v>356849.28</v>
      </c>
      <c r="L298" s="61">
        <v>365934</v>
      </c>
      <c r="M298" s="242">
        <v>67029.48</v>
      </c>
      <c r="N298" s="232">
        <v>-367.76632087548671</v>
      </c>
      <c r="O298" s="232">
        <v>-0.10225447867266058</v>
      </c>
      <c r="P298" s="232">
        <v>-1814</v>
      </c>
      <c r="Q298" s="233">
        <v>-0.48</v>
      </c>
      <c r="R298" s="232">
        <v>-480</v>
      </c>
      <c r="S298" s="232">
        <v>-0.7</v>
      </c>
      <c r="T298" s="234">
        <v>44552.484033236135</v>
      </c>
      <c r="U298" s="234">
        <v>53867.401713769475</v>
      </c>
      <c r="V298" s="235">
        <v>0.12175005337912338</v>
      </c>
      <c r="W298" s="236">
        <v>0.80363746986802642</v>
      </c>
      <c r="X298" s="233">
        <v>-407.16023794470289</v>
      </c>
      <c r="Y298" s="233">
        <v>-89.107694956317786</v>
      </c>
      <c r="Z298" s="237">
        <v>434750.77955161402</v>
      </c>
      <c r="AA298" s="238">
        <v>82.727375525568448</v>
      </c>
      <c r="AB298" s="238">
        <v>82.081343331469412</v>
      </c>
      <c r="AC298" s="238">
        <v>84.17098190770605</v>
      </c>
      <c r="AD298" s="238">
        <v>15.417909099353826</v>
      </c>
    </row>
    <row r="299" spans="1:30" x14ac:dyDescent="0.25">
      <c r="A299" s="17">
        <v>17</v>
      </c>
      <c r="B299" s="11" t="s">
        <v>275</v>
      </c>
      <c r="C299" s="24">
        <v>1702</v>
      </c>
      <c r="D299" s="13" t="s">
        <v>68</v>
      </c>
      <c r="E299" s="32">
        <v>3087</v>
      </c>
      <c r="F299" s="42">
        <f t="shared" si="25"/>
        <v>0.5073130649137223</v>
      </c>
      <c r="G299" s="32">
        <v>2998</v>
      </c>
      <c r="H299" s="42">
        <f t="shared" si="26"/>
        <v>0.49268693508627776</v>
      </c>
      <c r="I299" s="32">
        <f t="shared" si="29"/>
        <v>6085</v>
      </c>
      <c r="J299" s="61">
        <v>195571.44</v>
      </c>
      <c r="K299" s="61">
        <v>193778.46</v>
      </c>
      <c r="L299" s="61">
        <v>183723</v>
      </c>
      <c r="M299" s="242">
        <v>364883.22</v>
      </c>
      <c r="N299" s="232">
        <v>-228.69642857142856</v>
      </c>
      <c r="O299" s="232">
        <v>-0.11693753882030451</v>
      </c>
      <c r="P299" s="232">
        <v>-335</v>
      </c>
      <c r="Q299" s="233">
        <v>-0.18</v>
      </c>
      <c r="R299" s="232">
        <v>-522</v>
      </c>
      <c r="S299" s="232">
        <v>-0.14000000000000001</v>
      </c>
      <c r="T299" s="234">
        <v>4588.0693921268548</v>
      </c>
      <c r="U299" s="234">
        <v>5250.0391519351315</v>
      </c>
      <c r="V299" s="235">
        <v>2.4972754593202022E-2</v>
      </c>
      <c r="W299" s="236">
        <v>1.4388272368170649E-2</v>
      </c>
      <c r="X299" s="233">
        <v>-730.15460615059862</v>
      </c>
      <c r="Y299" s="233">
        <v>-994.27829944390805</v>
      </c>
      <c r="Z299" s="237">
        <v>202137.96588349799</v>
      </c>
      <c r="AA299" s="238">
        <v>96.751463360780718</v>
      </c>
      <c r="AB299" s="238">
        <v>95.864455325371196</v>
      </c>
      <c r="AC299" s="238">
        <v>90.889902447068536</v>
      </c>
      <c r="AD299" s="238">
        <v>180.51196785580598</v>
      </c>
    </row>
    <row r="300" spans="1:30" x14ac:dyDescent="0.25">
      <c r="A300" s="17">
        <v>17</v>
      </c>
      <c r="B300" s="11" t="s">
        <v>275</v>
      </c>
      <c r="C300" s="24">
        <v>1703</v>
      </c>
      <c r="D300" s="13" t="s">
        <v>277</v>
      </c>
      <c r="E300" s="32">
        <v>35793</v>
      </c>
      <c r="F300" s="42">
        <f t="shared" si="25"/>
        <v>0.51268352073336676</v>
      </c>
      <c r="G300" s="32">
        <v>34022</v>
      </c>
      <c r="H300" s="42">
        <f t="shared" si="26"/>
        <v>0.48731647926663324</v>
      </c>
      <c r="I300" s="32">
        <f t="shared" si="29"/>
        <v>69815</v>
      </c>
      <c r="J300" s="61">
        <v>24485.94</v>
      </c>
      <c r="K300" s="61">
        <v>19306.349999999999</v>
      </c>
      <c r="L300" s="61">
        <v>3914</v>
      </c>
      <c r="M300" s="242">
        <v>226669.05</v>
      </c>
      <c r="N300" s="232">
        <v>-660.66198979591832</v>
      </c>
      <c r="O300" s="232">
        <v>-2.6981279452449787</v>
      </c>
      <c r="P300" s="232">
        <v>-319</v>
      </c>
      <c r="Q300" s="233">
        <v>-5.2</v>
      </c>
      <c r="R300" s="232">
        <v>-11987</v>
      </c>
      <c r="S300" s="232">
        <v>-4.51</v>
      </c>
      <c r="T300" s="234">
        <v>44458.584014116743</v>
      </c>
      <c r="U300" s="234">
        <v>54431.405919805933</v>
      </c>
      <c r="V300" s="235">
        <v>11.358861526345617</v>
      </c>
      <c r="W300" s="236">
        <v>0.24013603056882241</v>
      </c>
      <c r="X300" s="233">
        <v>-71.752172740973776</v>
      </c>
      <c r="Y300" s="233">
        <v>-2202.2212723405505</v>
      </c>
      <c r="Z300" s="237">
        <v>20671.657075023999</v>
      </c>
      <c r="AA300" s="238">
        <v>118.45175213159138</v>
      </c>
      <c r="AB300" s="238">
        <v>93.395270296576285</v>
      </c>
      <c r="AC300" s="238">
        <v>18.934137625226914</v>
      </c>
      <c r="AD300" s="239">
        <v>1096.5209473887176</v>
      </c>
    </row>
    <row r="301" spans="1:30" x14ac:dyDescent="0.25">
      <c r="A301" s="17">
        <v>17</v>
      </c>
      <c r="B301" s="11" t="s">
        <v>275</v>
      </c>
      <c r="C301" s="24">
        <v>1704</v>
      </c>
      <c r="D301" s="13" t="s">
        <v>278</v>
      </c>
      <c r="E301" s="32">
        <v>26067</v>
      </c>
      <c r="F301" s="42">
        <f t="shared" si="25"/>
        <v>0.50919070966733737</v>
      </c>
      <c r="G301" s="32">
        <v>25126</v>
      </c>
      <c r="H301" s="42">
        <f t="shared" si="26"/>
        <v>0.49080929033266268</v>
      </c>
      <c r="I301" s="32">
        <f t="shared" si="29"/>
        <v>51193</v>
      </c>
      <c r="J301" s="61">
        <v>680158.35</v>
      </c>
      <c r="K301" s="61">
        <v>661039.02</v>
      </c>
      <c r="L301" s="61">
        <v>568571</v>
      </c>
      <c r="M301" s="242">
        <v>168638.4</v>
      </c>
      <c r="N301" s="232">
        <v>-2438.6900510204082</v>
      </c>
      <c r="O301" s="232">
        <v>-0.35854739576753092</v>
      </c>
      <c r="P301" s="232">
        <v>-5450</v>
      </c>
      <c r="Q301" s="233">
        <v>-0.9</v>
      </c>
      <c r="R301" s="232">
        <v>-1775</v>
      </c>
      <c r="S301" s="232">
        <v>-1.02</v>
      </c>
      <c r="T301" s="234">
        <v>31346.792218672137</v>
      </c>
      <c r="U301" s="234">
        <v>38985.290731084024</v>
      </c>
      <c r="V301" s="235">
        <v>5.5132590685546989E-2</v>
      </c>
      <c r="W301" s="236">
        <v>0.23117683001667488</v>
      </c>
      <c r="X301" s="233">
        <v>-1738.6148994070386</v>
      </c>
      <c r="Y301" s="233">
        <v>-455.2999263860163</v>
      </c>
      <c r="Z301" s="237">
        <v>827329.34324526903</v>
      </c>
      <c r="AA301" s="238">
        <v>82.211317119736322</v>
      </c>
      <c r="AB301" s="238">
        <v>79.900347473113769</v>
      </c>
      <c r="AC301" s="238">
        <v>68.723659403851485</v>
      </c>
      <c r="AD301" s="238">
        <v>20.38346655740526</v>
      </c>
    </row>
    <row r="302" spans="1:30" x14ac:dyDescent="0.25">
      <c r="A302" s="17">
        <v>17</v>
      </c>
      <c r="B302" s="11" t="s">
        <v>275</v>
      </c>
      <c r="C302" s="24">
        <v>1705</v>
      </c>
      <c r="D302" s="13" t="s">
        <v>205</v>
      </c>
      <c r="E302" s="32">
        <v>50355</v>
      </c>
      <c r="F302" s="42">
        <f t="shared" si="25"/>
        <v>0.52077731353162615</v>
      </c>
      <c r="G302" s="32">
        <v>46337</v>
      </c>
      <c r="H302" s="42">
        <f t="shared" si="26"/>
        <v>0.47922268646837379</v>
      </c>
      <c r="I302" s="32">
        <f t="shared" si="29"/>
        <v>96692</v>
      </c>
      <c r="J302" s="55">
        <v>464142.69</v>
      </c>
      <c r="K302" s="55">
        <v>375185.79</v>
      </c>
      <c r="L302" s="55">
        <v>266228</v>
      </c>
      <c r="M302" s="231">
        <v>69177.33</v>
      </c>
      <c r="N302" s="232">
        <v>-11487.339543026852</v>
      </c>
      <c r="O302" s="232">
        <v>-2.4749586259834992</v>
      </c>
      <c r="P302" s="232">
        <v>-12241</v>
      </c>
      <c r="Q302" s="233">
        <v>-3.51</v>
      </c>
      <c r="R302" s="232">
        <v>-2879</v>
      </c>
      <c r="S302" s="232">
        <v>-3.76</v>
      </c>
      <c r="T302" s="234">
        <v>92720.92022092815</v>
      </c>
      <c r="U302" s="234">
        <v>109907.81963271134</v>
      </c>
      <c r="V302" s="235">
        <v>0.34827636544964524</v>
      </c>
      <c r="W302" s="236">
        <v>1.5887837768921023</v>
      </c>
      <c r="X302" s="233">
        <v>-1320.1982865175521</v>
      </c>
      <c r="Y302" s="233">
        <v>-261.94678500774637</v>
      </c>
      <c r="Z302" s="237">
        <v>527875</v>
      </c>
      <c r="AA302" s="238">
        <v>87.926628463177835</v>
      </c>
      <c r="AB302" s="238">
        <v>71.074741179256449</v>
      </c>
      <c r="AC302" s="238">
        <v>50.433909542978924</v>
      </c>
      <c r="AD302" s="238">
        <v>13.104869524035045</v>
      </c>
    </row>
    <row r="303" spans="1:30" x14ac:dyDescent="0.25">
      <c r="A303" s="17">
        <v>17</v>
      </c>
      <c r="B303" s="11" t="s">
        <v>275</v>
      </c>
      <c r="C303" s="24">
        <v>1706</v>
      </c>
      <c r="D303" s="13" t="s">
        <v>279</v>
      </c>
      <c r="E303" s="32">
        <v>10403</v>
      </c>
      <c r="F303" s="42">
        <f t="shared" si="25"/>
        <v>0.52223895582329316</v>
      </c>
      <c r="G303" s="32">
        <v>9517</v>
      </c>
      <c r="H303" s="42">
        <f t="shared" si="26"/>
        <v>0.47776104417670684</v>
      </c>
      <c r="I303" s="32">
        <f t="shared" si="29"/>
        <v>19920</v>
      </c>
      <c r="J303" s="61">
        <v>109661.75999999999</v>
      </c>
      <c r="K303" s="61">
        <v>81163.44</v>
      </c>
      <c r="L303" s="61">
        <v>19199</v>
      </c>
      <c r="M303" s="242">
        <v>521617.59</v>
      </c>
      <c r="N303" s="232">
        <v>-4031.4723323837579</v>
      </c>
      <c r="O303" s="232">
        <v>-3.6762790715594553</v>
      </c>
      <c r="P303" s="232">
        <v>-779</v>
      </c>
      <c r="Q303" s="233">
        <v>-3.17</v>
      </c>
      <c r="R303" s="232">
        <v>-15359</v>
      </c>
      <c r="S303" s="232">
        <v>-2.7</v>
      </c>
      <c r="T303" s="234">
        <v>12968.955159320536</v>
      </c>
      <c r="U303" s="234">
        <v>15738.117366315257</v>
      </c>
      <c r="V303" s="235">
        <v>0.67550159692278433</v>
      </c>
      <c r="W303" s="236">
        <v>3.0171753537520191E-2</v>
      </c>
      <c r="X303" s="233">
        <v>-600.66519656377091</v>
      </c>
      <c r="Y303" s="233">
        <v>-9759.108820012556</v>
      </c>
      <c r="Z303" s="237">
        <v>50212.020851772802</v>
      </c>
      <c r="AA303" s="238">
        <v>218.39742384343458</v>
      </c>
      <c r="AB303" s="238">
        <v>161.64145282978473</v>
      </c>
      <c r="AC303" s="238">
        <v>38.235863990967324</v>
      </c>
      <c r="AD303" s="239">
        <v>1038.8301071168371</v>
      </c>
    </row>
    <row r="304" spans="1:30" x14ac:dyDescent="0.25">
      <c r="A304" s="17">
        <v>17</v>
      </c>
      <c r="B304" s="11" t="s">
        <v>275</v>
      </c>
      <c r="C304" s="24">
        <v>1707</v>
      </c>
      <c r="D304" s="13" t="s">
        <v>280</v>
      </c>
      <c r="E304" s="32">
        <v>20862</v>
      </c>
      <c r="F304" s="42">
        <f t="shared" si="25"/>
        <v>0.53333674199815928</v>
      </c>
      <c r="G304" s="32">
        <v>18254</v>
      </c>
      <c r="H304" s="42">
        <f t="shared" si="26"/>
        <v>0.46666325800184066</v>
      </c>
      <c r="I304" s="32">
        <f t="shared" si="29"/>
        <v>39116</v>
      </c>
      <c r="J304" s="55">
        <v>69508.53</v>
      </c>
      <c r="K304" s="55">
        <v>55255.86</v>
      </c>
      <c r="L304" s="55">
        <v>18219</v>
      </c>
      <c r="M304" s="231">
        <v>3317.13</v>
      </c>
      <c r="N304" s="232">
        <v>-2171.1447191923044</v>
      </c>
      <c r="O304" s="232">
        <v>-3.123565869098806</v>
      </c>
      <c r="P304" s="232">
        <v>-1211</v>
      </c>
      <c r="Q304" s="233">
        <v>-4.53</v>
      </c>
      <c r="R304" s="232">
        <v>-184</v>
      </c>
      <c r="S304" s="232">
        <v>-4.75</v>
      </c>
      <c r="T304" s="234">
        <v>23253.939332287537</v>
      </c>
      <c r="U304" s="234">
        <v>29264.218236615183</v>
      </c>
      <c r="V304" s="235">
        <v>1.2763565142042668</v>
      </c>
      <c r="W304" s="236">
        <v>8.8221499418518974</v>
      </c>
      <c r="X304" s="233">
        <v>-520.7719787582638</v>
      </c>
      <c r="Y304" s="233">
        <v>-62.875419569479732</v>
      </c>
      <c r="Z304" s="237">
        <v>93467.595531406099</v>
      </c>
      <c r="AA304" s="238">
        <v>74.366447114438074</v>
      </c>
      <c r="AB304" s="238">
        <v>59.117664989502636</v>
      </c>
      <c r="AC304" s="238">
        <v>19.492316985813787</v>
      </c>
      <c r="AD304" s="238">
        <v>3.5489625908750475</v>
      </c>
    </row>
    <row r="305" spans="1:30" x14ac:dyDescent="0.25">
      <c r="A305" s="17">
        <v>17</v>
      </c>
      <c r="B305" s="11" t="s">
        <v>275</v>
      </c>
      <c r="C305" s="24">
        <v>1708</v>
      </c>
      <c r="D305" s="13" t="s">
        <v>281</v>
      </c>
      <c r="E305" s="32">
        <v>20273</v>
      </c>
      <c r="F305" s="42">
        <f t="shared" si="25"/>
        <v>0.48900091659028416</v>
      </c>
      <c r="G305" s="32">
        <v>21185</v>
      </c>
      <c r="H305" s="42">
        <f t="shared" si="26"/>
        <v>0.51099908340971589</v>
      </c>
      <c r="I305" s="32">
        <f t="shared" si="29"/>
        <v>41458</v>
      </c>
      <c r="J305" s="55">
        <v>147488.94</v>
      </c>
      <c r="K305" s="55">
        <v>88035.48</v>
      </c>
      <c r="L305" s="55">
        <v>67352</v>
      </c>
      <c r="M305" s="231">
        <v>17511.57</v>
      </c>
      <c r="N305" s="232">
        <v>-8704.1558122970036</v>
      </c>
      <c r="O305" s="232">
        <v>-5.9015651019642581</v>
      </c>
      <c r="P305" s="232">
        <v>-3688</v>
      </c>
      <c r="Q305" s="233">
        <v>-4.01</v>
      </c>
      <c r="R305" s="232">
        <v>-577</v>
      </c>
      <c r="S305" s="232">
        <v>-2.99</v>
      </c>
      <c r="T305" s="234">
        <v>41331.132442658105</v>
      </c>
      <c r="U305" s="234">
        <v>47204.352024370659</v>
      </c>
      <c r="V305" s="235">
        <v>0.61365857647372168</v>
      </c>
      <c r="W305" s="236">
        <v>2.6956093613748315</v>
      </c>
      <c r="X305" s="233">
        <v>-892.30557742801977</v>
      </c>
      <c r="Y305" s="233">
        <v>-122.23449221421501</v>
      </c>
      <c r="Z305" s="237">
        <v>235368.788706539</v>
      </c>
      <c r="AA305" s="238">
        <v>62.662913298963872</v>
      </c>
      <c r="AB305" s="238">
        <v>37.403209016707741</v>
      </c>
      <c r="AC305" s="238">
        <v>28.615518807795446</v>
      </c>
      <c r="AD305" s="238">
        <v>7.4400561332852266</v>
      </c>
    </row>
    <row r="306" spans="1:30" x14ac:dyDescent="0.25">
      <c r="A306" s="17">
        <v>17</v>
      </c>
      <c r="B306" s="11" t="s">
        <v>275</v>
      </c>
      <c r="C306" s="24">
        <v>1709</v>
      </c>
      <c r="D306" s="13" t="s">
        <v>282</v>
      </c>
      <c r="E306" s="32">
        <v>42375</v>
      </c>
      <c r="F306" s="42">
        <f t="shared" si="25"/>
        <v>0.49757523807287202</v>
      </c>
      <c r="G306" s="32">
        <v>42788</v>
      </c>
      <c r="H306" s="42">
        <f t="shared" si="26"/>
        <v>0.50242476192712793</v>
      </c>
      <c r="I306" s="32">
        <f t="shared" si="29"/>
        <v>85163</v>
      </c>
      <c r="J306" s="55">
        <v>170871.21</v>
      </c>
      <c r="K306" s="55">
        <v>135423.35999999999</v>
      </c>
      <c r="L306" s="55">
        <v>98271</v>
      </c>
      <c r="M306" s="231">
        <v>180466.92</v>
      </c>
      <c r="N306" s="232">
        <v>-5178.7184178978678</v>
      </c>
      <c r="O306" s="232">
        <v>-3.0307729534412893</v>
      </c>
      <c r="P306" s="232">
        <v>-425</v>
      </c>
      <c r="Q306" s="233">
        <v>-0.42</v>
      </c>
      <c r="R306" s="232">
        <v>-1179</v>
      </c>
      <c r="S306" s="232">
        <v>-0.64</v>
      </c>
      <c r="T306" s="234">
        <v>63212.323995839593</v>
      </c>
      <c r="U306" s="234">
        <v>72791.542839716232</v>
      </c>
      <c r="V306" s="235">
        <v>0.64324494505845664</v>
      </c>
      <c r="W306" s="236">
        <v>0.4033511672926885</v>
      </c>
      <c r="X306" s="233">
        <v>-67.233724871114049</v>
      </c>
      <c r="Y306" s="233">
        <v>-161.96936539676128</v>
      </c>
      <c r="Z306" s="237">
        <v>238378.74701491001</v>
      </c>
      <c r="AA306" s="238">
        <v>71.680555477251673</v>
      </c>
      <c r="AB306" s="238">
        <v>56.810165208029048</v>
      </c>
      <c r="AC306" s="238">
        <v>41.224732167022168</v>
      </c>
      <c r="AD306" s="238">
        <v>75.705960476716598</v>
      </c>
    </row>
    <row r="307" spans="1:30" x14ac:dyDescent="0.25">
      <c r="A307" s="17">
        <v>17</v>
      </c>
      <c r="B307" s="11" t="s">
        <v>275</v>
      </c>
      <c r="C307" s="17">
        <v>1710</v>
      </c>
      <c r="D307" s="13" t="s">
        <v>283</v>
      </c>
      <c r="E307" s="32">
        <v>71423</v>
      </c>
      <c r="F307" s="42">
        <f t="shared" si="25"/>
        <v>0.5251073403129044</v>
      </c>
      <c r="G307" s="32">
        <v>64593</v>
      </c>
      <c r="H307" s="42">
        <f t="shared" si="26"/>
        <v>0.47489265968709565</v>
      </c>
      <c r="I307" s="32">
        <f t="shared" si="29"/>
        <v>136016</v>
      </c>
      <c r="J307" s="55">
        <v>134077.41</v>
      </c>
      <c r="K307" s="55">
        <v>88754.58</v>
      </c>
      <c r="L307" s="55">
        <v>83099</v>
      </c>
      <c r="M307" s="231">
        <v>96601.59</v>
      </c>
      <c r="N307" s="232">
        <v>-7729.4583985459867</v>
      </c>
      <c r="O307" s="232">
        <v>-5.7649222181022042</v>
      </c>
      <c r="P307" s="232">
        <v>-8431</v>
      </c>
      <c r="Q307" s="233">
        <v>-5.91</v>
      </c>
      <c r="R307" s="232">
        <v>-1111</v>
      </c>
      <c r="S307" s="232">
        <v>-1.1200000000000001</v>
      </c>
      <c r="T307" s="234">
        <v>84550.985493603803</v>
      </c>
      <c r="U307" s="234">
        <v>104521.77946655464</v>
      </c>
      <c r="V307" s="235">
        <v>1.0174729598864463</v>
      </c>
      <c r="W307" s="236">
        <v>1.0819881894962045</v>
      </c>
      <c r="X307" s="233">
        <v>-997.1498204048487</v>
      </c>
      <c r="Y307" s="233">
        <v>-106.29363618474396</v>
      </c>
      <c r="Z307" s="237">
        <v>362561.273029626</v>
      </c>
      <c r="AA307" s="238">
        <v>36.980620925016474</v>
      </c>
      <c r="AB307" s="238">
        <v>24.479884257452834</v>
      </c>
      <c r="AC307" s="238">
        <v>22.919987925243664</v>
      </c>
      <c r="AD307" s="238">
        <v>26.64421083718624</v>
      </c>
    </row>
    <row r="308" spans="1:30" x14ac:dyDescent="0.25">
      <c r="A308" s="17">
        <v>17</v>
      </c>
      <c r="B308" s="11" t="s">
        <v>275</v>
      </c>
      <c r="C308" s="17">
        <v>1711</v>
      </c>
      <c r="D308" s="13" t="s">
        <v>284</v>
      </c>
      <c r="E308" s="32">
        <v>9801</v>
      </c>
      <c r="F308" s="42">
        <f t="shared" si="25"/>
        <v>0.44735040394358483</v>
      </c>
      <c r="G308" s="32">
        <v>12108</v>
      </c>
      <c r="H308" s="42">
        <f t="shared" si="26"/>
        <v>0.55264959605641517</v>
      </c>
      <c r="I308" s="32">
        <f t="shared" si="29"/>
        <v>21909</v>
      </c>
      <c r="J308" s="55">
        <v>191061.72</v>
      </c>
      <c r="K308" s="55">
        <v>181968.03</v>
      </c>
      <c r="L308" s="55">
        <v>173497</v>
      </c>
      <c r="M308" s="231">
        <v>20104.02</v>
      </c>
      <c r="N308" s="232">
        <v>-1432.4978643182953</v>
      </c>
      <c r="O308" s="232">
        <v>-0.74975660447225922</v>
      </c>
      <c r="P308" s="232">
        <v>-2096</v>
      </c>
      <c r="Q308" s="233">
        <v>-1.1100000000000001</v>
      </c>
      <c r="R308" s="232">
        <v>680</v>
      </c>
      <c r="S308" s="232">
        <v>3.71</v>
      </c>
      <c r="T308" s="234">
        <v>20611.47881038249</v>
      </c>
      <c r="U308" s="234">
        <v>21588.160992757264</v>
      </c>
      <c r="V308" s="235">
        <v>0.11880020294519496</v>
      </c>
      <c r="W308" s="236">
        <v>1.0738230957170389</v>
      </c>
      <c r="X308" s="233">
        <v>-1016.9090822072384</v>
      </c>
      <c r="Y308" s="233">
        <v>314.98746013064158</v>
      </c>
      <c r="Z308" s="237">
        <v>244993.79913349901</v>
      </c>
      <c r="AA308" s="238">
        <v>77.986349318126614</v>
      </c>
      <c r="AB308" s="238">
        <v>74.274545169547011</v>
      </c>
      <c r="AC308" s="238">
        <v>70.81689439227813</v>
      </c>
      <c r="AD308" s="238">
        <v>8.2059301382747094</v>
      </c>
    </row>
    <row r="309" spans="1:30" x14ac:dyDescent="0.25">
      <c r="A309" s="17">
        <v>17</v>
      </c>
      <c r="B309" s="11" t="s">
        <v>275</v>
      </c>
      <c r="C309" s="17">
        <v>1712</v>
      </c>
      <c r="D309" s="13" t="s">
        <v>285</v>
      </c>
      <c r="E309" s="32">
        <v>37386</v>
      </c>
      <c r="F309" s="42">
        <f t="shared" si="25"/>
        <v>0.50138132660998314</v>
      </c>
      <c r="G309" s="32">
        <v>37180</v>
      </c>
      <c r="H309" s="42">
        <f t="shared" si="26"/>
        <v>0.49861867339001692</v>
      </c>
      <c r="I309" s="32">
        <f t="shared" si="29"/>
        <v>74566</v>
      </c>
      <c r="J309" s="55">
        <v>77957.460000000006</v>
      </c>
      <c r="K309" s="55">
        <v>56850.12</v>
      </c>
      <c r="L309" s="55">
        <v>75486</v>
      </c>
      <c r="M309" s="231">
        <v>66405.240000000005</v>
      </c>
      <c r="N309" s="232">
        <v>-2981.8867794268226</v>
      </c>
      <c r="O309" s="232">
        <v>-3.8250178743981942</v>
      </c>
      <c r="P309" s="232">
        <v>-2350</v>
      </c>
      <c r="Q309" s="233">
        <v>-2.59</v>
      </c>
      <c r="R309" s="232">
        <v>-5174</v>
      </c>
      <c r="S309" s="232">
        <v>-6.26</v>
      </c>
      <c r="T309" s="234">
        <v>50247.000841411551</v>
      </c>
      <c r="U309" s="234">
        <v>60142.448509653848</v>
      </c>
      <c r="V309" s="235">
        <v>0.66564662111400197</v>
      </c>
      <c r="W309" s="236">
        <v>0.90568829371980053</v>
      </c>
      <c r="X309" s="233">
        <v>-467.68960547854726</v>
      </c>
      <c r="Y309" s="233">
        <v>-860.29088076942662</v>
      </c>
      <c r="Z309" s="237">
        <v>168601.32235643</v>
      </c>
      <c r="AA309" s="238">
        <v>46.237751229017519</v>
      </c>
      <c r="AB309" s="238">
        <v>33.718667923503325</v>
      </c>
      <c r="AC309" s="238">
        <v>44.771890839871084</v>
      </c>
      <c r="AD309" s="238">
        <v>39.38595443493417</v>
      </c>
    </row>
    <row r="310" spans="1:30" x14ac:dyDescent="0.25">
      <c r="A310" s="17">
        <v>17</v>
      </c>
      <c r="B310" s="11" t="s">
        <v>275</v>
      </c>
      <c r="C310" s="17">
        <v>1713</v>
      </c>
      <c r="D310" s="13" t="s">
        <v>347</v>
      </c>
      <c r="E310" s="32">
        <v>19583</v>
      </c>
      <c r="F310" s="42">
        <f t="shared" si="25"/>
        <v>0.52078291625668161</v>
      </c>
      <c r="G310" s="32">
        <v>18020</v>
      </c>
      <c r="H310" s="42">
        <f t="shared" si="26"/>
        <v>0.47921708374331834</v>
      </c>
      <c r="I310" s="32">
        <f t="shared" si="29"/>
        <v>37603</v>
      </c>
      <c r="J310" s="55">
        <v>0</v>
      </c>
      <c r="K310" s="55">
        <v>0</v>
      </c>
      <c r="L310" s="55">
        <v>0</v>
      </c>
      <c r="M310" s="231">
        <v>0</v>
      </c>
      <c r="N310" s="232">
        <v>0</v>
      </c>
      <c r="O310" s="232">
        <v>0</v>
      </c>
      <c r="P310" s="232">
        <v>0</v>
      </c>
      <c r="Q310" s="233">
        <v>0</v>
      </c>
      <c r="R310" s="232">
        <v>0</v>
      </c>
      <c r="S310" s="232">
        <v>0</v>
      </c>
      <c r="T310" s="234"/>
      <c r="U310" s="234"/>
      <c r="V310" s="235">
        <v>0</v>
      </c>
      <c r="W310" s="236">
        <v>0</v>
      </c>
      <c r="X310" s="233">
        <v>0</v>
      </c>
      <c r="Y310" s="233">
        <v>0</v>
      </c>
      <c r="Z310" s="237">
        <v>177526</v>
      </c>
      <c r="AA310" s="238">
        <v>0</v>
      </c>
      <c r="AB310" s="238">
        <v>0</v>
      </c>
      <c r="AC310" s="238">
        <v>0</v>
      </c>
      <c r="AD310" s="238">
        <v>0</v>
      </c>
    </row>
    <row r="311" spans="1:30" x14ac:dyDescent="0.25">
      <c r="A311" s="17">
        <v>17</v>
      </c>
      <c r="B311" s="11" t="s">
        <v>275</v>
      </c>
      <c r="C311" s="17">
        <v>1714</v>
      </c>
      <c r="D311" s="13" t="s">
        <v>348</v>
      </c>
      <c r="E311" s="32">
        <v>6402</v>
      </c>
      <c r="F311" s="42">
        <f t="shared" si="25"/>
        <v>0.48900091659028416</v>
      </c>
      <c r="G311" s="32">
        <v>6690</v>
      </c>
      <c r="H311" s="42">
        <f t="shared" si="26"/>
        <v>0.51099908340971589</v>
      </c>
      <c r="I311" s="32">
        <f t="shared" si="29"/>
        <v>13092</v>
      </c>
      <c r="M311" s="243"/>
      <c r="N311" s="243"/>
      <c r="O311" s="243"/>
      <c r="P311" s="243"/>
      <c r="Q311" s="243"/>
      <c r="R311" s="243"/>
      <c r="S311" s="243"/>
      <c r="T311" s="243"/>
      <c r="U311" s="243"/>
      <c r="V311" s="243"/>
      <c r="W311" s="243"/>
      <c r="X311" s="243"/>
      <c r="Y311" s="243"/>
      <c r="Z311" s="243"/>
      <c r="AA311" s="243"/>
      <c r="AB311" s="243"/>
      <c r="AC311" s="243"/>
      <c r="AD311" s="243"/>
    </row>
    <row r="312" spans="1:30" x14ac:dyDescent="0.25">
      <c r="A312" s="15">
        <v>18</v>
      </c>
      <c r="B312" s="304" t="s">
        <v>286</v>
      </c>
      <c r="C312" s="305"/>
      <c r="D312" s="306"/>
      <c r="E312" s="33">
        <f>SUM(E313:E317)</f>
        <v>230622</v>
      </c>
      <c r="F312" s="41">
        <f t="shared" si="25"/>
        <v>0.49385735179803891</v>
      </c>
      <c r="G312" s="33">
        <f>SUM(G313:G317)</f>
        <v>236359</v>
      </c>
      <c r="H312" s="41">
        <f t="shared" si="26"/>
        <v>0.50614264820196109</v>
      </c>
      <c r="I312" s="33">
        <f>G312+E312</f>
        <v>466981</v>
      </c>
      <c r="J312" s="54">
        <v>373021.56</v>
      </c>
      <c r="K312" s="54">
        <v>331202.25</v>
      </c>
      <c r="L312" s="54">
        <v>246127</v>
      </c>
      <c r="M312" s="223">
        <v>262531.8</v>
      </c>
      <c r="N312" s="224">
        <v>-5197.2568438838589</v>
      </c>
      <c r="O312" s="224">
        <v>-1.3932859119145442</v>
      </c>
      <c r="P312" s="224">
        <v>-8733</v>
      </c>
      <c r="Q312" s="225">
        <v>-3.4559999999999995</v>
      </c>
      <c r="R312" s="224">
        <v>-4466</v>
      </c>
      <c r="S312" s="224">
        <v>-1.2319999999999998</v>
      </c>
      <c r="T312" s="226">
        <v>364909.87750962371</v>
      </c>
      <c r="U312" s="226">
        <v>403255.82355378009</v>
      </c>
      <c r="V312" s="227">
        <v>1.4826080743259524</v>
      </c>
      <c r="W312" s="228">
        <v>1.5360265825084052</v>
      </c>
      <c r="X312" s="225">
        <v>-239.31936454007567</v>
      </c>
      <c r="Y312" s="225">
        <v>-110.74855561024262</v>
      </c>
      <c r="Z312" s="240">
        <v>749101.71324279089</v>
      </c>
      <c r="AA312" s="230">
        <v>49.795849269283437</v>
      </c>
      <c r="AB312" s="230">
        <v>44.213254908503224</v>
      </c>
      <c r="AC312" s="230">
        <v>32.856285821926548</v>
      </c>
      <c r="AD312" s="230">
        <v>35.046215401580717</v>
      </c>
    </row>
    <row r="313" spans="1:30" x14ac:dyDescent="0.25">
      <c r="A313" s="17">
        <v>18</v>
      </c>
      <c r="B313" s="11" t="s">
        <v>286</v>
      </c>
      <c r="C313" s="24">
        <v>1801</v>
      </c>
      <c r="D313" s="13" t="s">
        <v>287</v>
      </c>
      <c r="E313" s="32">
        <v>56540</v>
      </c>
      <c r="F313" s="42">
        <f t="shared" si="25"/>
        <v>0.49979668688011597</v>
      </c>
      <c r="G313" s="32">
        <v>56586</v>
      </c>
      <c r="H313" s="42">
        <f t="shared" si="26"/>
        <v>0.50020331311988397</v>
      </c>
      <c r="I313" s="32">
        <f t="shared" ref="I313:I317" si="30">G313+E313</f>
        <v>113126</v>
      </c>
      <c r="J313" s="55">
        <v>62434.26</v>
      </c>
      <c r="K313" s="55">
        <v>47813.85</v>
      </c>
      <c r="L313" s="55">
        <v>31385</v>
      </c>
      <c r="M313" s="231">
        <v>33758.01</v>
      </c>
      <c r="N313" s="232">
        <v>-1818.4589552238808</v>
      </c>
      <c r="O313" s="232">
        <v>-2.9125979153494903</v>
      </c>
      <c r="P313" s="232">
        <v>-1978</v>
      </c>
      <c r="Q313" s="233">
        <v>-4.8</v>
      </c>
      <c r="R313" s="232">
        <v>-660</v>
      </c>
      <c r="S313" s="232">
        <v>-1.78</v>
      </c>
      <c r="T313" s="234">
        <v>92258.147939203569</v>
      </c>
      <c r="U313" s="234">
        <v>100370.45388289493</v>
      </c>
      <c r="V313" s="235">
        <v>2.9395618269620383</v>
      </c>
      <c r="W313" s="236">
        <v>2.9732337268368285</v>
      </c>
      <c r="X313" s="233">
        <v>-214.39840753181667</v>
      </c>
      <c r="Y313" s="233">
        <v>-65.756402852381328</v>
      </c>
      <c r="Z313" s="237">
        <v>119674.632185625</v>
      </c>
      <c r="AA313" s="238">
        <v>52.170003667242895</v>
      </c>
      <c r="AB313" s="238">
        <v>39.953204055673943</v>
      </c>
      <c r="AC313" s="238">
        <v>26.225273833571794</v>
      </c>
      <c r="AD313" s="238">
        <v>28.208158557478253</v>
      </c>
    </row>
    <row r="314" spans="1:30" x14ac:dyDescent="0.25">
      <c r="A314" s="17">
        <v>18</v>
      </c>
      <c r="B314" s="11" t="s">
        <v>286</v>
      </c>
      <c r="C314" s="24">
        <v>1802</v>
      </c>
      <c r="D314" s="13" t="s">
        <v>288</v>
      </c>
      <c r="E314" s="32">
        <v>34116</v>
      </c>
      <c r="F314" s="42">
        <f t="shared" si="25"/>
        <v>0.48483642668334137</v>
      </c>
      <c r="G314" s="32">
        <v>36250</v>
      </c>
      <c r="H314" s="42">
        <f t="shared" si="26"/>
        <v>0.51516357331665863</v>
      </c>
      <c r="I314" s="32">
        <f t="shared" si="30"/>
        <v>70366</v>
      </c>
      <c r="J314" s="55">
        <v>138015.54</v>
      </c>
      <c r="K314" s="55">
        <v>131026.23</v>
      </c>
      <c r="L314" s="55">
        <v>101359</v>
      </c>
      <c r="M314" s="231">
        <v>107993.34</v>
      </c>
      <c r="N314" s="232">
        <v>-869.31716417910457</v>
      </c>
      <c r="O314" s="232">
        <v>-0.62986904531120524</v>
      </c>
      <c r="P314" s="232">
        <v>-2903</v>
      </c>
      <c r="Q314" s="233">
        <v>-2.5</v>
      </c>
      <c r="R314" s="232">
        <v>-1999</v>
      </c>
      <c r="S314" s="232">
        <v>-1.7</v>
      </c>
      <c r="T314" s="234">
        <v>56086.920764743569</v>
      </c>
      <c r="U314" s="234">
        <v>61580.278470744946</v>
      </c>
      <c r="V314" s="235">
        <v>0.55334919212643741</v>
      </c>
      <c r="W314" s="236">
        <v>0.57022292736519631</v>
      </c>
      <c r="X314" s="233">
        <v>-517.58947726451686</v>
      </c>
      <c r="Y314" s="233">
        <v>-324.61691464251311</v>
      </c>
      <c r="Z314" s="237">
        <v>235338.30011327699</v>
      </c>
      <c r="AA314" s="238">
        <v>58.645592295673097</v>
      </c>
      <c r="AB314" s="238">
        <v>55.675693219901831</v>
      </c>
      <c r="AC314" s="238">
        <v>43.06948760622992</v>
      </c>
      <c r="AD314" s="238">
        <v>45.88855275491445</v>
      </c>
    </row>
    <row r="315" spans="1:30" x14ac:dyDescent="0.25">
      <c r="A315" s="17">
        <v>18</v>
      </c>
      <c r="B315" s="11" t="s">
        <v>286</v>
      </c>
      <c r="C315" s="24">
        <v>1803</v>
      </c>
      <c r="D315" s="13" t="s">
        <v>289</v>
      </c>
      <c r="E315" s="32">
        <v>45631</v>
      </c>
      <c r="F315" s="42">
        <f t="shared" si="25"/>
        <v>0.5012027283810947</v>
      </c>
      <c r="G315" s="32">
        <v>45412</v>
      </c>
      <c r="H315" s="42">
        <f t="shared" si="26"/>
        <v>0.49879727161890536</v>
      </c>
      <c r="I315" s="32">
        <f t="shared" si="30"/>
        <v>91043</v>
      </c>
      <c r="J315" s="55">
        <v>98324.91</v>
      </c>
      <c r="K315" s="55">
        <v>91777.23</v>
      </c>
      <c r="L315" s="55">
        <v>73549</v>
      </c>
      <c r="M315" s="231">
        <v>76436.37</v>
      </c>
      <c r="N315" s="232">
        <v>-814.32938831166916</v>
      </c>
      <c r="O315" s="232">
        <v>-0.82820252600451816</v>
      </c>
      <c r="P315" s="232">
        <v>-1913</v>
      </c>
      <c r="Q315" s="233">
        <v>-2.2999999999999998</v>
      </c>
      <c r="R315" s="232">
        <v>-1614</v>
      </c>
      <c r="S315" s="232">
        <v>-1.91</v>
      </c>
      <c r="T315" s="234">
        <v>57305.406980615713</v>
      </c>
      <c r="U315" s="234">
        <v>69150.312703020667</v>
      </c>
      <c r="V315" s="235">
        <v>0.7791459704498459</v>
      </c>
      <c r="W315" s="236">
        <v>0.90467813559200505</v>
      </c>
      <c r="X315" s="233">
        <v>-333.82539288955695</v>
      </c>
      <c r="Y315" s="233">
        <v>-233.40458443501677</v>
      </c>
      <c r="Z315" s="237">
        <v>157378.48809003699</v>
      </c>
      <c r="AA315" s="238">
        <v>62.476715333386515</v>
      </c>
      <c r="AB315" s="238">
        <v>58.316248372835929</v>
      </c>
      <c r="AC315" s="238">
        <v>46.733833125860421</v>
      </c>
      <c r="AD315" s="238">
        <v>48.56849937220796</v>
      </c>
    </row>
    <row r="316" spans="1:30" x14ac:dyDescent="0.25">
      <c r="A316" s="17">
        <v>18</v>
      </c>
      <c r="B316" s="11" t="s">
        <v>286</v>
      </c>
      <c r="C316" s="24">
        <v>1804</v>
      </c>
      <c r="D316" s="13" t="s">
        <v>290</v>
      </c>
      <c r="E316" s="32">
        <v>60978</v>
      </c>
      <c r="F316" s="42">
        <f t="shared" si="25"/>
        <v>0.48182622712475109</v>
      </c>
      <c r="G316" s="32">
        <v>65578</v>
      </c>
      <c r="H316" s="42">
        <f t="shared" si="26"/>
        <v>0.51817377287524891</v>
      </c>
      <c r="I316" s="32">
        <f t="shared" si="30"/>
        <v>126556</v>
      </c>
      <c r="J316" s="55">
        <v>45870.66</v>
      </c>
      <c r="K316" s="55">
        <v>36677.519999999997</v>
      </c>
      <c r="L316" s="55">
        <v>23783</v>
      </c>
      <c r="M316" s="231">
        <v>25264.35</v>
      </c>
      <c r="N316" s="232">
        <v>-1143.4253731343285</v>
      </c>
      <c r="O316" s="232">
        <v>-2.4927162005829615</v>
      </c>
      <c r="P316" s="232">
        <v>-1265</v>
      </c>
      <c r="Q316" s="233">
        <v>-4.21</v>
      </c>
      <c r="R316" s="232">
        <v>-168</v>
      </c>
      <c r="S316" s="232">
        <v>-0.64</v>
      </c>
      <c r="T316" s="234">
        <v>99502.430684107545</v>
      </c>
      <c r="U316" s="234">
        <v>109847.49673881</v>
      </c>
      <c r="V316" s="235">
        <v>4.1837628004922651</v>
      </c>
      <c r="W316" s="236">
        <v>4.3479249115377998</v>
      </c>
      <c r="X316" s="233">
        <v>-127.13257267212116</v>
      </c>
      <c r="Y316" s="233">
        <v>-15.293930675494789</v>
      </c>
      <c r="Z316" s="237">
        <v>132484.007065718</v>
      </c>
      <c r="AA316" s="238">
        <v>34.623545147789876</v>
      </c>
      <c r="AB316" s="238">
        <v>27.684488726104355</v>
      </c>
      <c r="AC316" s="238">
        <v>17.951600745441347</v>
      </c>
      <c r="AD316" s="238">
        <v>19.069735705886181</v>
      </c>
    </row>
    <row r="317" spans="1:30" x14ac:dyDescent="0.25">
      <c r="A317" s="17">
        <v>18</v>
      </c>
      <c r="B317" s="11" t="s">
        <v>286</v>
      </c>
      <c r="C317" s="24">
        <v>1805</v>
      </c>
      <c r="D317" s="13" t="s">
        <v>291</v>
      </c>
      <c r="E317" s="32">
        <v>33357</v>
      </c>
      <c r="F317" s="42">
        <f t="shared" si="25"/>
        <v>0.50625284565184403</v>
      </c>
      <c r="G317" s="32">
        <v>32533</v>
      </c>
      <c r="H317" s="42">
        <f t="shared" si="26"/>
        <v>0.49374715434815603</v>
      </c>
      <c r="I317" s="32">
        <f t="shared" si="30"/>
        <v>65890</v>
      </c>
      <c r="J317" s="55">
        <v>28376.19</v>
      </c>
      <c r="K317" s="55">
        <v>23907.42</v>
      </c>
      <c r="L317" s="55">
        <v>16051</v>
      </c>
      <c r="M317" s="231">
        <v>19079.73</v>
      </c>
      <c r="N317" s="232">
        <v>-551.72596303487535</v>
      </c>
      <c r="O317" s="232">
        <v>-1.9443271384737535</v>
      </c>
      <c r="P317" s="232">
        <v>-674</v>
      </c>
      <c r="Q317" s="233">
        <v>-3.47</v>
      </c>
      <c r="R317" s="232">
        <v>-25</v>
      </c>
      <c r="S317" s="232">
        <v>-0.13</v>
      </c>
      <c r="T317" s="234">
        <v>59756.971140953297</v>
      </c>
      <c r="U317" s="234">
        <v>62307.281758309597</v>
      </c>
      <c r="V317" s="235">
        <v>3.7229438129059433</v>
      </c>
      <c r="W317" s="236">
        <v>3.2656270166459169</v>
      </c>
      <c r="X317" s="233">
        <v>-112.79018784439143</v>
      </c>
      <c r="Y317" s="233">
        <v>-4.0123721167896846</v>
      </c>
      <c r="Z317" s="237">
        <v>104226.285788134</v>
      </c>
      <c r="AA317" s="238">
        <v>27.225560025886082</v>
      </c>
      <c r="AB317" s="238">
        <v>22.937994786265158</v>
      </c>
      <c r="AC317" s="238">
        <v>15.400145825619912</v>
      </c>
      <c r="AD317" s="238">
        <v>18.306063442368391</v>
      </c>
    </row>
    <row r="318" spans="1:30" x14ac:dyDescent="0.25">
      <c r="A318" s="15">
        <v>19</v>
      </c>
      <c r="B318" s="304" t="s">
        <v>292</v>
      </c>
      <c r="C318" s="305"/>
      <c r="D318" s="306"/>
      <c r="E318" s="33">
        <f>SUM(E319:E329)</f>
        <v>114838</v>
      </c>
      <c r="F318" s="41">
        <f t="shared" si="25"/>
        <v>0.47720718399640966</v>
      </c>
      <c r="G318" s="33">
        <f>SUM(G319:G329)</f>
        <v>125808</v>
      </c>
      <c r="H318" s="41">
        <f t="shared" si="26"/>
        <v>0.52279281600359029</v>
      </c>
      <c r="I318" s="33">
        <f>G318+E318</f>
        <v>240646</v>
      </c>
      <c r="J318" s="54">
        <v>91799.19</v>
      </c>
      <c r="K318" s="54">
        <v>79611.66</v>
      </c>
      <c r="L318" s="54">
        <v>60233</v>
      </c>
      <c r="M318" s="223">
        <v>57911.31</v>
      </c>
      <c r="N318" s="224">
        <v>-1226.0591234492877</v>
      </c>
      <c r="O318" s="224">
        <v>-1.3355881718011755</v>
      </c>
      <c r="P318" s="224">
        <v>-894</v>
      </c>
      <c r="Q318" s="225">
        <v>-5.577</v>
      </c>
      <c r="R318" s="224">
        <v>-338</v>
      </c>
      <c r="S318" s="224">
        <v>-3114.44</v>
      </c>
      <c r="T318" s="226">
        <v>209088.51296270001</v>
      </c>
      <c r="U318" s="226">
        <v>218510.33083035861</v>
      </c>
      <c r="V318" s="227">
        <v>3.4713282247721353</v>
      </c>
      <c r="W318" s="228">
        <v>3.7731892238382905</v>
      </c>
      <c r="X318" s="225">
        <v>-42.757011723522261</v>
      </c>
      <c r="Y318" s="225">
        <v>-15.468376196016457</v>
      </c>
      <c r="Z318" s="240">
        <v>269966.87572352233</v>
      </c>
      <c r="AA318" s="230">
        <v>34.003871680173503</v>
      </c>
      <c r="AB318" s="230">
        <v>29.489417835665016</v>
      </c>
      <c r="AC318" s="230">
        <v>22.311255719270402</v>
      </c>
      <c r="AD318" s="230">
        <v>21.451265028272562</v>
      </c>
    </row>
    <row r="319" spans="1:30" x14ac:dyDescent="0.25">
      <c r="A319" s="16">
        <v>19</v>
      </c>
      <c r="B319" s="14" t="s">
        <v>292</v>
      </c>
      <c r="C319" s="23">
        <v>1901</v>
      </c>
      <c r="D319" s="10" t="s">
        <v>292</v>
      </c>
      <c r="E319" s="32">
        <v>28867</v>
      </c>
      <c r="F319" s="42">
        <f t="shared" si="25"/>
        <v>0.4662434990470653</v>
      </c>
      <c r="G319" s="32">
        <v>33047</v>
      </c>
      <c r="H319" s="42">
        <f t="shared" si="26"/>
        <v>0.5337565009529347</v>
      </c>
      <c r="I319" s="32">
        <f t="shared" ref="I319:I329" si="31">G319+E319</f>
        <v>61914</v>
      </c>
      <c r="J319" s="55">
        <v>8419.32</v>
      </c>
      <c r="K319" s="55">
        <v>6806.07</v>
      </c>
      <c r="L319" s="55">
        <v>4021</v>
      </c>
      <c r="M319" s="231">
        <v>3550.32</v>
      </c>
      <c r="N319" s="232">
        <v>-160.20357497517378</v>
      </c>
      <c r="O319" s="232">
        <v>-1.9028089557728389</v>
      </c>
      <c r="P319" s="232">
        <v>-132</v>
      </c>
      <c r="Q319" s="233">
        <v>-2.84</v>
      </c>
      <c r="R319" s="232">
        <v>-76</v>
      </c>
      <c r="S319" s="232">
        <v>-2149.31</v>
      </c>
      <c r="T319" s="234">
        <v>63278.764810592656</v>
      </c>
      <c r="U319" s="234">
        <v>67127.637661923771</v>
      </c>
      <c r="V319" s="235">
        <v>15.737071576869599</v>
      </c>
      <c r="W319" s="236">
        <v>18.907489370514142</v>
      </c>
      <c r="X319" s="233">
        <v>-20.860078478950278</v>
      </c>
      <c r="Y319" s="233">
        <v>-11.321715264696232</v>
      </c>
      <c r="Z319" s="237">
        <v>50466.884946807499</v>
      </c>
      <c r="AA319" s="238">
        <v>16.682860471523121</v>
      </c>
      <c r="AB319" s="238">
        <v>13.486209832791646</v>
      </c>
      <c r="AC319" s="238">
        <v>7.967600941167988</v>
      </c>
      <c r="AD319" s="238">
        <v>7.0349497571369142</v>
      </c>
    </row>
    <row r="320" spans="1:30" x14ac:dyDescent="0.25">
      <c r="A320" s="16">
        <v>19</v>
      </c>
      <c r="B320" s="14" t="s">
        <v>292</v>
      </c>
      <c r="C320" s="23">
        <v>1902</v>
      </c>
      <c r="D320" s="10" t="s">
        <v>293</v>
      </c>
      <c r="E320" s="32">
        <v>6159</v>
      </c>
      <c r="F320" s="42">
        <f t="shared" si="25"/>
        <v>0.50330963471439083</v>
      </c>
      <c r="G320" s="32">
        <v>6078</v>
      </c>
      <c r="H320" s="42">
        <f t="shared" si="26"/>
        <v>0.49669036528560923</v>
      </c>
      <c r="I320" s="32">
        <f t="shared" si="31"/>
        <v>12237</v>
      </c>
      <c r="J320" s="55">
        <v>70.650000000000006</v>
      </c>
      <c r="K320" s="55">
        <v>27.63</v>
      </c>
      <c r="L320" s="55">
        <v>9</v>
      </c>
      <c r="M320" s="231">
        <v>59.04</v>
      </c>
      <c r="N320" s="232">
        <v>-4.2720953326713014</v>
      </c>
      <c r="O320" s="232">
        <v>-6.0468440660598741</v>
      </c>
      <c r="P320" s="232">
        <v>-17</v>
      </c>
      <c r="Q320" s="233">
        <v>-18.68</v>
      </c>
      <c r="R320" s="232">
        <v>9</v>
      </c>
      <c r="S320" s="232">
        <v>-66.319999999999993</v>
      </c>
      <c r="T320" s="234">
        <v>10669.138311628392</v>
      </c>
      <c r="U320" s="234">
        <v>11140.271780738174</v>
      </c>
      <c r="V320" s="235">
        <v>1185.4598124031547</v>
      </c>
      <c r="W320" s="236">
        <v>188.69024018865471</v>
      </c>
      <c r="X320" s="233">
        <v>-15.933807870380257</v>
      </c>
      <c r="Y320" s="233">
        <v>8.0787975169162749</v>
      </c>
      <c r="Z320" s="237">
        <v>9199.3916890086293</v>
      </c>
      <c r="AA320" s="238">
        <v>0.767985562397698</v>
      </c>
      <c r="AB320" s="238">
        <v>0.30034594605871751</v>
      </c>
      <c r="AC320" s="238">
        <v>9.7832555719451958E-2</v>
      </c>
      <c r="AD320" s="238">
        <v>0.64178156551960486</v>
      </c>
    </row>
    <row r="321" spans="1:30" x14ac:dyDescent="0.25">
      <c r="A321" s="16">
        <v>19</v>
      </c>
      <c r="B321" s="14" t="s">
        <v>292</v>
      </c>
      <c r="C321" s="23">
        <v>1903</v>
      </c>
      <c r="D321" s="10" t="s">
        <v>294</v>
      </c>
      <c r="E321" s="32">
        <v>9188</v>
      </c>
      <c r="F321" s="42">
        <f t="shared" si="25"/>
        <v>0.49392538436727235</v>
      </c>
      <c r="G321" s="32">
        <v>9414</v>
      </c>
      <c r="H321" s="42">
        <f t="shared" si="26"/>
        <v>0.50607461563272771</v>
      </c>
      <c r="I321" s="32">
        <f t="shared" si="31"/>
        <v>18602</v>
      </c>
      <c r="J321" s="55">
        <v>24157.08</v>
      </c>
      <c r="K321" s="55">
        <v>21777.119999999999</v>
      </c>
      <c r="L321" s="55">
        <v>16913</v>
      </c>
      <c r="M321" s="231">
        <v>15542.73</v>
      </c>
      <c r="N321" s="232">
        <v>-238.03405267604381</v>
      </c>
      <c r="O321" s="232">
        <v>-0.98535937570287391</v>
      </c>
      <c r="P321" s="232">
        <v>-194</v>
      </c>
      <c r="Q321" s="233">
        <v>-1.0900000000000001</v>
      </c>
      <c r="R321" s="232">
        <v>-77</v>
      </c>
      <c r="S321" s="232">
        <v>-8653.1299999999992</v>
      </c>
      <c r="T321" s="234">
        <v>17563.500626620662</v>
      </c>
      <c r="U321" s="234">
        <v>17764.433385370998</v>
      </c>
      <c r="V321" s="235">
        <v>1.0384615755111843</v>
      </c>
      <c r="W321" s="236">
        <v>1.1429416444454095</v>
      </c>
      <c r="X321" s="233">
        <v>-110.45634018195548</v>
      </c>
      <c r="Y321" s="233">
        <v>-43.345035740576712</v>
      </c>
      <c r="Z321" s="237">
        <v>45685.124055737702</v>
      </c>
      <c r="AA321" s="238">
        <v>52.877343553948521</v>
      </c>
      <c r="AB321" s="238">
        <v>47.667857864260213</v>
      </c>
      <c r="AC321" s="238">
        <v>37.020803488167076</v>
      </c>
      <c r="AD321" s="238">
        <v>34.021424525491575</v>
      </c>
    </row>
    <row r="322" spans="1:30" x14ac:dyDescent="0.25">
      <c r="A322" s="16">
        <v>19</v>
      </c>
      <c r="B322" s="14" t="s">
        <v>292</v>
      </c>
      <c r="C322" s="23">
        <v>1904</v>
      </c>
      <c r="D322" s="10" t="s">
        <v>295</v>
      </c>
      <c r="E322" s="32">
        <v>21152</v>
      </c>
      <c r="F322" s="42">
        <f t="shared" si="25"/>
        <v>0.50639214747426387</v>
      </c>
      <c r="G322" s="32">
        <v>20618</v>
      </c>
      <c r="H322" s="42">
        <f t="shared" si="26"/>
        <v>0.49360785252573619</v>
      </c>
      <c r="I322" s="32">
        <f t="shared" si="31"/>
        <v>41770</v>
      </c>
      <c r="J322" s="55">
        <v>27254.61</v>
      </c>
      <c r="K322" s="55">
        <v>24517.439999999999</v>
      </c>
      <c r="L322" s="55">
        <v>19991</v>
      </c>
      <c r="M322" s="231">
        <v>19912.5</v>
      </c>
      <c r="N322" s="232">
        <v>-285.89994664216158</v>
      </c>
      <c r="O322" s="232">
        <v>-1.0489966528310681</v>
      </c>
      <c r="P322" s="232">
        <v>-287</v>
      </c>
      <c r="Q322" s="233">
        <v>-1.34</v>
      </c>
      <c r="R322" s="232">
        <v>-102</v>
      </c>
      <c r="S322" s="232">
        <v>-10285.795</v>
      </c>
      <c r="T322" s="234">
        <v>39561.339448072307</v>
      </c>
      <c r="U322" s="234">
        <v>39963.974970703741</v>
      </c>
      <c r="V322" s="235">
        <v>1.9789575032800915</v>
      </c>
      <c r="W322" s="236">
        <v>2.0069792828978654</v>
      </c>
      <c r="X322" s="233">
        <v>-72.545572016516886</v>
      </c>
      <c r="Y322" s="233">
        <v>-25.522986658552561</v>
      </c>
      <c r="Z322" s="237">
        <v>78108.593156181494</v>
      </c>
      <c r="AA322" s="238">
        <v>34.893228643234217</v>
      </c>
      <c r="AB322" s="238">
        <v>31.388915110756539</v>
      </c>
      <c r="AC322" s="238">
        <v>25.593854904065594</v>
      </c>
      <c r="AD322" s="238">
        <v>25.493353798069439</v>
      </c>
    </row>
    <row r="323" spans="1:30" x14ac:dyDescent="0.25">
      <c r="A323" s="16">
        <v>19</v>
      </c>
      <c r="B323" s="14" t="s">
        <v>292</v>
      </c>
      <c r="C323" s="23">
        <v>1905</v>
      </c>
      <c r="D323" s="10" t="s">
        <v>296</v>
      </c>
      <c r="E323" s="32">
        <v>8606</v>
      </c>
      <c r="F323" s="42">
        <f t="shared" si="25"/>
        <v>0.45426233834784902</v>
      </c>
      <c r="G323" s="32">
        <v>10339</v>
      </c>
      <c r="H323" s="42">
        <f t="shared" si="26"/>
        <v>0.54573766165215098</v>
      </c>
      <c r="I323" s="32">
        <f t="shared" si="31"/>
        <v>18945</v>
      </c>
      <c r="J323" s="55">
        <v>12725.55</v>
      </c>
      <c r="K323" s="55">
        <v>10974.51</v>
      </c>
      <c r="L323" s="55">
        <v>9290</v>
      </c>
      <c r="M323" s="231">
        <v>9162</v>
      </c>
      <c r="N323" s="232">
        <v>-173.88679245283018</v>
      </c>
      <c r="O323" s="232">
        <v>-1.3664383264599973</v>
      </c>
      <c r="P323" s="232">
        <v>-41</v>
      </c>
      <c r="Q323" s="233">
        <v>-0.44</v>
      </c>
      <c r="R323" s="232">
        <v>-16</v>
      </c>
      <c r="S323" s="232">
        <v>-4687.0450000000001</v>
      </c>
      <c r="T323" s="234">
        <v>15611.687757621436</v>
      </c>
      <c r="U323" s="234">
        <v>16673.406768424378</v>
      </c>
      <c r="V323" s="235">
        <v>1.6804830740173773</v>
      </c>
      <c r="W323" s="236">
        <v>1.8198435678262801</v>
      </c>
      <c r="X323" s="233">
        <v>-26.26237511058617</v>
      </c>
      <c r="Y323" s="233">
        <v>-9.59611927077815</v>
      </c>
      <c r="Z323" s="237">
        <v>21174.197711994799</v>
      </c>
      <c r="AA323" s="238">
        <v>60.099325476644651</v>
      </c>
      <c r="AB323" s="238">
        <v>51.829637888868582</v>
      </c>
      <c r="AC323" s="238">
        <v>43.874153469046831</v>
      </c>
      <c r="AD323" s="238">
        <v>43.269644142455007</v>
      </c>
    </row>
    <row r="324" spans="1:30" x14ac:dyDescent="0.25">
      <c r="A324" s="16">
        <v>19</v>
      </c>
      <c r="B324" s="14" t="s">
        <v>292</v>
      </c>
      <c r="C324" s="23">
        <v>1906</v>
      </c>
      <c r="D324" s="10" t="s">
        <v>297</v>
      </c>
      <c r="E324" s="32">
        <v>5658</v>
      </c>
      <c r="F324" s="42">
        <f t="shared" si="25"/>
        <v>0.47185389041781334</v>
      </c>
      <c r="G324" s="32">
        <v>6333</v>
      </c>
      <c r="H324" s="42">
        <f t="shared" si="26"/>
        <v>0.52814610958218666</v>
      </c>
      <c r="I324" s="32">
        <f t="shared" si="31"/>
        <v>11991</v>
      </c>
      <c r="J324" s="55">
        <v>2318.85</v>
      </c>
      <c r="K324" s="55">
        <v>1930.68</v>
      </c>
      <c r="L324" s="55">
        <v>1176</v>
      </c>
      <c r="M324" s="231">
        <v>1233.0899999999999</v>
      </c>
      <c r="N324" s="232">
        <v>-38.547169811320764</v>
      </c>
      <c r="O324" s="232">
        <v>-1.6623399448571818</v>
      </c>
      <c r="P324" s="232">
        <v>-22</v>
      </c>
      <c r="Q324" s="233">
        <v>-1.72</v>
      </c>
      <c r="R324" s="232">
        <v>15</v>
      </c>
      <c r="S324" s="232">
        <v>-614.13</v>
      </c>
      <c r="T324" s="234">
        <v>10011.058046949382</v>
      </c>
      <c r="U324" s="234">
        <v>10636.259484733504</v>
      </c>
      <c r="V324" s="235">
        <v>8.5128044616916512</v>
      </c>
      <c r="W324" s="236">
        <v>8.6256960033197121</v>
      </c>
      <c r="X324" s="233">
        <v>-21.97569916868472</v>
      </c>
      <c r="Y324" s="233">
        <v>14.102702196697894</v>
      </c>
      <c r="Z324" s="237">
        <v>10810.6762786318</v>
      </c>
      <c r="AA324" s="238">
        <v>21.449629424048151</v>
      </c>
      <c r="AB324" s="238">
        <v>17.859012241594446</v>
      </c>
      <c r="AC324" s="238">
        <v>10.878135369981079</v>
      </c>
      <c r="AD324" s="238">
        <v>11.406224441641129</v>
      </c>
    </row>
    <row r="325" spans="1:30" x14ac:dyDescent="0.25">
      <c r="A325" s="16">
        <v>19</v>
      </c>
      <c r="B325" s="14" t="s">
        <v>292</v>
      </c>
      <c r="C325" s="23">
        <v>1907</v>
      </c>
      <c r="D325" s="10" t="s">
        <v>298</v>
      </c>
      <c r="E325" s="32">
        <v>5807</v>
      </c>
      <c r="F325" s="42">
        <f t="shared" si="25"/>
        <v>0.50285763768617942</v>
      </c>
      <c r="G325" s="32">
        <v>5741</v>
      </c>
      <c r="H325" s="42">
        <f t="shared" si="26"/>
        <v>0.49714236231382058</v>
      </c>
      <c r="I325" s="32">
        <f t="shared" si="31"/>
        <v>11548</v>
      </c>
      <c r="J325" s="55">
        <v>518.30999999999995</v>
      </c>
      <c r="K325" s="55">
        <v>323.64</v>
      </c>
      <c r="L325" s="55">
        <v>141</v>
      </c>
      <c r="M325" s="231">
        <v>329.04</v>
      </c>
      <c r="N325" s="232">
        <v>-19.331678252234362</v>
      </c>
      <c r="O325" s="232">
        <v>-3.7297521275364862</v>
      </c>
      <c r="P325" s="232">
        <v>-60</v>
      </c>
      <c r="Q325" s="233">
        <v>-13.97</v>
      </c>
      <c r="R325" s="232">
        <v>35</v>
      </c>
      <c r="S325" s="232">
        <v>-164.02500000000001</v>
      </c>
      <c r="T325" s="234">
        <v>11051.205910446266</v>
      </c>
      <c r="U325" s="234">
        <v>11117.271219610977</v>
      </c>
      <c r="V325" s="235">
        <v>78.377346882597635</v>
      </c>
      <c r="W325" s="236">
        <v>33.786990091207684</v>
      </c>
      <c r="X325" s="233">
        <v>-54.292717452024291</v>
      </c>
      <c r="Y325" s="233">
        <v>31.482545769198875</v>
      </c>
      <c r="Z325" s="237">
        <v>13842.922377233201</v>
      </c>
      <c r="AA325" s="238">
        <v>3.7442238414371221</v>
      </c>
      <c r="AB325" s="238">
        <v>2.3379456387928275</v>
      </c>
      <c r="AC325" s="238">
        <v>1.018571051383601</v>
      </c>
      <c r="AD325" s="238">
        <v>2.3769547428883699</v>
      </c>
    </row>
    <row r="326" spans="1:30" x14ac:dyDescent="0.25">
      <c r="A326" s="16">
        <v>19</v>
      </c>
      <c r="B326" s="14" t="s">
        <v>292</v>
      </c>
      <c r="C326" s="23">
        <v>1908</v>
      </c>
      <c r="D326" s="10" t="s">
        <v>299</v>
      </c>
      <c r="E326" s="32">
        <v>3072</v>
      </c>
      <c r="F326" s="42">
        <f t="shared" ref="F326:F368" si="32">E326/I326</f>
        <v>0.50130548302872058</v>
      </c>
      <c r="G326" s="32">
        <v>3056</v>
      </c>
      <c r="H326" s="42">
        <f t="shared" si="26"/>
        <v>0.49869451697127937</v>
      </c>
      <c r="I326" s="32">
        <f t="shared" si="31"/>
        <v>6128</v>
      </c>
      <c r="J326" s="55">
        <v>2489.67</v>
      </c>
      <c r="K326" s="55">
        <v>1283.1300000000001</v>
      </c>
      <c r="L326" s="55">
        <v>558</v>
      </c>
      <c r="M326" s="231">
        <v>573.57000000000005</v>
      </c>
      <c r="N326" s="232">
        <v>-119.81529294935451</v>
      </c>
      <c r="O326" s="232">
        <v>-4.8124969553938675</v>
      </c>
      <c r="P326" s="232">
        <v>-65</v>
      </c>
      <c r="Q326" s="233">
        <v>-7.49</v>
      </c>
      <c r="R326" s="232">
        <v>4</v>
      </c>
      <c r="S326" s="232">
        <v>-361.98500000000001</v>
      </c>
      <c r="T326" s="234">
        <v>5789.118804867644</v>
      </c>
      <c r="U326" s="234">
        <v>5854.1428190701326</v>
      </c>
      <c r="V326" s="235">
        <v>10.374764883275347</v>
      </c>
      <c r="W326" s="236">
        <v>10.206501070610617</v>
      </c>
      <c r="X326" s="233">
        <v>-112.27960971425614</v>
      </c>
      <c r="Y326" s="233">
        <v>6.8327680475608155</v>
      </c>
      <c r="Z326" s="237">
        <v>10340.0968253764</v>
      </c>
      <c r="AA326" s="238">
        <v>24.077820953184073</v>
      </c>
      <c r="AB326" s="238">
        <v>12.409264842191568</v>
      </c>
      <c r="AC326" s="238">
        <v>5.3964678418733056</v>
      </c>
      <c r="AD326" s="238">
        <v>5.5470467026223513</v>
      </c>
    </row>
    <row r="327" spans="1:30" x14ac:dyDescent="0.25">
      <c r="A327" s="17">
        <v>19</v>
      </c>
      <c r="B327" s="11" t="s">
        <v>292</v>
      </c>
      <c r="C327" s="24">
        <v>1909</v>
      </c>
      <c r="D327" s="13" t="s">
        <v>300</v>
      </c>
      <c r="E327" s="32">
        <v>15019</v>
      </c>
      <c r="F327" s="42">
        <f t="shared" si="32"/>
        <v>0.44924024886336444</v>
      </c>
      <c r="G327" s="32">
        <v>18413</v>
      </c>
      <c r="H327" s="42">
        <f t="shared" si="26"/>
        <v>0.55075975113663556</v>
      </c>
      <c r="I327" s="32">
        <f t="shared" si="31"/>
        <v>33432</v>
      </c>
      <c r="J327" s="55">
        <v>13417.92</v>
      </c>
      <c r="K327" s="55">
        <v>11616.03</v>
      </c>
      <c r="L327" s="55">
        <v>7828</v>
      </c>
      <c r="M327" s="231">
        <v>7360.65</v>
      </c>
      <c r="N327" s="232">
        <v>-178.9364448857994</v>
      </c>
      <c r="O327" s="232">
        <v>-1.3335632116289216</v>
      </c>
      <c r="P327" s="232">
        <v>-39</v>
      </c>
      <c r="Q327" s="233">
        <v>-0.49</v>
      </c>
      <c r="R327" s="232">
        <v>-116</v>
      </c>
      <c r="S327" s="232">
        <v>-3954.165</v>
      </c>
      <c r="T327" s="234">
        <v>26354.380505659636</v>
      </c>
      <c r="U327" s="234">
        <v>28650.698969313173</v>
      </c>
      <c r="V327" s="235">
        <v>3.3666812092053697</v>
      </c>
      <c r="W327" s="236">
        <v>3.892414252724036</v>
      </c>
      <c r="X327" s="233">
        <v>-14.798298898213412</v>
      </c>
      <c r="Y327" s="233">
        <v>-40.487668424509927</v>
      </c>
      <c r="Z327" s="237">
        <v>21450.377969209701</v>
      </c>
      <c r="AA327" s="238">
        <v>62.553303346264336</v>
      </c>
      <c r="AB327" s="238">
        <v>54.153031786544183</v>
      </c>
      <c r="AC327" s="238">
        <v>36.49352944380032</v>
      </c>
      <c r="AD327" s="238">
        <v>34.314779956631178</v>
      </c>
    </row>
    <row r="328" spans="1:30" x14ac:dyDescent="0.25">
      <c r="A328" s="16">
        <v>19</v>
      </c>
      <c r="B328" s="14" t="s">
        <v>292</v>
      </c>
      <c r="C328" s="23">
        <v>1910</v>
      </c>
      <c r="D328" s="10" t="s">
        <v>301</v>
      </c>
      <c r="E328" s="32">
        <v>4973</v>
      </c>
      <c r="F328" s="42">
        <f t="shared" si="32"/>
        <v>0.47416094584286805</v>
      </c>
      <c r="G328" s="32">
        <v>5515</v>
      </c>
      <c r="H328" s="42">
        <f t="shared" ref="H328:H368" si="33">G328/I328</f>
        <v>0.52583905415713195</v>
      </c>
      <c r="I328" s="32">
        <f t="shared" si="31"/>
        <v>10488</v>
      </c>
      <c r="J328" s="55">
        <v>427.23</v>
      </c>
      <c r="K328" s="55">
        <v>355.41</v>
      </c>
      <c r="L328" s="55">
        <v>306</v>
      </c>
      <c r="M328" s="231">
        <v>188.37</v>
      </c>
      <c r="N328" s="232">
        <v>-7.1320754716981121</v>
      </c>
      <c r="O328" s="232">
        <v>-1.6693760905596779</v>
      </c>
      <c r="P328" s="232">
        <v>-37</v>
      </c>
      <c r="Q328" s="233">
        <v>-7.71</v>
      </c>
      <c r="R328" s="232">
        <v>-14</v>
      </c>
      <c r="S328" s="232">
        <v>-208.495</v>
      </c>
      <c r="T328" s="234">
        <v>9198.3187402416024</v>
      </c>
      <c r="U328" s="234">
        <v>9582.2337704697657</v>
      </c>
      <c r="V328" s="235">
        <v>30.059865164188242</v>
      </c>
      <c r="W328" s="236">
        <v>50.869213624620507</v>
      </c>
      <c r="X328" s="233">
        <v>-40.224742200038349</v>
      </c>
      <c r="Y328" s="233">
        <v>-14.610372002345393</v>
      </c>
      <c r="Z328" s="237">
        <v>8888.6107133411206</v>
      </c>
      <c r="AA328" s="238">
        <v>4.8064879178335556</v>
      </c>
      <c r="AB328" s="238">
        <v>3.9984876316673086</v>
      </c>
      <c r="AC328" s="238">
        <v>3.4426077355454159</v>
      </c>
      <c r="AD328" s="238">
        <v>2.1192288207342811</v>
      </c>
    </row>
    <row r="329" spans="1:30" s="38" customFormat="1" x14ac:dyDescent="0.25">
      <c r="A329" s="39">
        <v>19</v>
      </c>
      <c r="B329" s="11" t="s">
        <v>292</v>
      </c>
      <c r="C329" s="31">
        <v>1911</v>
      </c>
      <c r="D329" s="40" t="s">
        <v>349</v>
      </c>
      <c r="E329" s="44">
        <v>6337</v>
      </c>
      <c r="F329" s="42">
        <f t="shared" si="32"/>
        <v>0.46626443970274445</v>
      </c>
      <c r="G329" s="44">
        <v>7254</v>
      </c>
      <c r="H329" s="42">
        <f t="shared" si="33"/>
        <v>0.53373556029725555</v>
      </c>
      <c r="I329" s="32">
        <f t="shared" si="31"/>
        <v>13591</v>
      </c>
      <c r="M329" s="241"/>
      <c r="N329" s="241"/>
      <c r="O329" s="241"/>
      <c r="P329" s="241"/>
      <c r="Q329" s="241"/>
      <c r="R329" s="241"/>
      <c r="S329" s="241"/>
      <c r="T329" s="241"/>
      <c r="U329" s="241"/>
      <c r="V329" s="241"/>
      <c r="W329" s="241"/>
      <c r="X329" s="241"/>
      <c r="Y329" s="241"/>
      <c r="Z329" s="241"/>
      <c r="AA329" s="241"/>
      <c r="AB329" s="241"/>
      <c r="AC329" s="241"/>
      <c r="AD329" s="241"/>
    </row>
    <row r="330" spans="1:30" x14ac:dyDescent="0.25">
      <c r="A330" s="15">
        <v>20</v>
      </c>
      <c r="B330" s="304" t="s">
        <v>302</v>
      </c>
      <c r="C330" s="305"/>
      <c r="D330" s="306"/>
      <c r="E330" s="33">
        <f>SUM(E331:E341)</f>
        <v>199151</v>
      </c>
      <c r="F330" s="41">
        <f t="shared" si="32"/>
        <v>0.47888031779314588</v>
      </c>
      <c r="G330" s="33">
        <f>SUM(G331:G341)</f>
        <v>216717</v>
      </c>
      <c r="H330" s="41">
        <f t="shared" si="33"/>
        <v>0.52111968220685412</v>
      </c>
      <c r="I330" s="33">
        <f>G330+E330</f>
        <v>415868</v>
      </c>
      <c r="J330" s="54">
        <v>57997.08</v>
      </c>
      <c r="K330" s="54">
        <v>43608.960000000006</v>
      </c>
      <c r="L330" s="54">
        <v>39407</v>
      </c>
      <c r="M330" s="223">
        <v>29156.94</v>
      </c>
      <c r="N330" s="224">
        <v>-1428.8103277060577</v>
      </c>
      <c r="O330" s="224">
        <v>-2.4635901112712184</v>
      </c>
      <c r="P330" s="224">
        <v>-782</v>
      </c>
      <c r="Q330" s="225">
        <v>-2.4627272727272724</v>
      </c>
      <c r="R330" s="224">
        <v>-1923</v>
      </c>
      <c r="S330" s="224">
        <v>-4.8018181818181809</v>
      </c>
      <c r="T330" s="226">
        <v>334469.19503475283</v>
      </c>
      <c r="U330" s="226">
        <v>362825.72933748312</v>
      </c>
      <c r="V330" s="227">
        <v>8.4875579220634112</v>
      </c>
      <c r="W330" s="228">
        <v>12.443889150832808</v>
      </c>
      <c r="X330" s="225">
        <v>-23.380329537335918</v>
      </c>
      <c r="Y330" s="225">
        <v>-53.000651401194247</v>
      </c>
      <c r="Z330" s="240">
        <v>240228.62498101883</v>
      </c>
      <c r="AA330" s="230">
        <v>24.142451801729507</v>
      </c>
      <c r="AB330" s="230">
        <v>18.153107275806818</v>
      </c>
      <c r="AC330" s="230">
        <v>16.403956856978915</v>
      </c>
      <c r="AD330" s="230">
        <v>12.137163088829974</v>
      </c>
    </row>
    <row r="331" spans="1:30" x14ac:dyDescent="0.25">
      <c r="A331" s="16">
        <v>20</v>
      </c>
      <c r="B331" s="14" t="s">
        <v>302</v>
      </c>
      <c r="C331" s="23">
        <v>2001</v>
      </c>
      <c r="D331" s="10" t="s">
        <v>302</v>
      </c>
      <c r="E331" s="32">
        <v>48495</v>
      </c>
      <c r="F331" s="42">
        <f t="shared" si="32"/>
        <v>0.47256870005846813</v>
      </c>
      <c r="G331" s="32">
        <v>54125</v>
      </c>
      <c r="H331" s="42">
        <f t="shared" si="33"/>
        <v>0.52743129994153182</v>
      </c>
      <c r="I331" s="32">
        <f t="shared" ref="I331:I341" si="34">G331+E331</f>
        <v>102620</v>
      </c>
      <c r="J331" s="55">
        <v>6798.24</v>
      </c>
      <c r="K331" s="55">
        <v>4744.8900000000003</v>
      </c>
      <c r="L331" s="55">
        <v>2938</v>
      </c>
      <c r="M331" s="231">
        <v>1945.8</v>
      </c>
      <c r="N331" s="232">
        <v>-203.90764647467725</v>
      </c>
      <c r="O331" s="232">
        <v>-2.9994181799212334</v>
      </c>
      <c r="P331" s="232">
        <v>-108</v>
      </c>
      <c r="Q331" s="233">
        <v>-3.12</v>
      </c>
      <c r="R331" s="232">
        <v>-177</v>
      </c>
      <c r="S331" s="232">
        <v>-6.15</v>
      </c>
      <c r="T331" s="234">
        <v>86165.402603275943</v>
      </c>
      <c r="U331" s="234">
        <v>91951.19855956953</v>
      </c>
      <c r="V331" s="235">
        <v>29.327911029025167</v>
      </c>
      <c r="W331" s="236">
        <v>47.256243478039643</v>
      </c>
      <c r="X331" s="233">
        <v>-12.534033003623884</v>
      </c>
      <c r="Y331" s="233">
        <v>-19.249341256311364</v>
      </c>
      <c r="Z331" s="237">
        <v>35247.327337006303</v>
      </c>
      <c r="AA331" s="238">
        <v>19.287249597680848</v>
      </c>
      <c r="AB331" s="238">
        <v>13.461701520325834</v>
      </c>
      <c r="AC331" s="238">
        <v>8.3353837637368393</v>
      </c>
      <c r="AD331" s="238">
        <v>5.5204185593870463</v>
      </c>
    </row>
    <row r="332" spans="1:30" x14ac:dyDescent="0.25">
      <c r="A332" s="16">
        <v>20</v>
      </c>
      <c r="B332" s="14" t="s">
        <v>302</v>
      </c>
      <c r="C332" s="23">
        <v>2002</v>
      </c>
      <c r="D332" s="10" t="s">
        <v>303</v>
      </c>
      <c r="E332" s="32">
        <v>3964</v>
      </c>
      <c r="F332" s="42">
        <f t="shared" si="32"/>
        <v>0.45720876585928488</v>
      </c>
      <c r="G332" s="32">
        <v>4706</v>
      </c>
      <c r="H332" s="42">
        <f t="shared" si="33"/>
        <v>0.54279123414071506</v>
      </c>
      <c r="I332" s="32">
        <f t="shared" si="34"/>
        <v>8670</v>
      </c>
      <c r="J332" s="55">
        <v>2063.4299999999998</v>
      </c>
      <c r="K332" s="55">
        <v>1828.98</v>
      </c>
      <c r="L332" s="55">
        <v>1328</v>
      </c>
      <c r="M332" s="231">
        <v>1054.3499999999999</v>
      </c>
      <c r="N332" s="232">
        <v>-23.282025819265144</v>
      </c>
      <c r="O332" s="232">
        <v>-1.1283167259982236</v>
      </c>
      <c r="P332" s="232">
        <v>-35</v>
      </c>
      <c r="Q332" s="233">
        <v>-2.36</v>
      </c>
      <c r="R332" s="232">
        <v>-44</v>
      </c>
      <c r="S332" s="232">
        <v>-3.45</v>
      </c>
      <c r="T332" s="234">
        <v>7774.6724096104035</v>
      </c>
      <c r="U332" s="234">
        <v>8081.1053350721204</v>
      </c>
      <c r="V332" s="235">
        <v>5.8544219951885568</v>
      </c>
      <c r="W332" s="236">
        <v>7.6645377105061137</v>
      </c>
      <c r="X332" s="233">
        <v>-45.017973949276509</v>
      </c>
      <c r="Y332" s="233">
        <v>-54.447997118710148</v>
      </c>
      <c r="Z332" s="237">
        <v>11530.443293395199</v>
      </c>
      <c r="AA332" s="238">
        <v>17.895495840840407</v>
      </c>
      <c r="AB332" s="238">
        <v>15.862182862021147</v>
      </c>
      <c r="AC332" s="238">
        <v>11.517336898579583</v>
      </c>
      <c r="AD332" s="238">
        <v>9.1440543366094733</v>
      </c>
    </row>
    <row r="333" spans="1:30" x14ac:dyDescent="0.25">
      <c r="A333" s="16">
        <v>20</v>
      </c>
      <c r="B333" s="14" t="s">
        <v>302</v>
      </c>
      <c r="C333" s="23">
        <v>2003</v>
      </c>
      <c r="D333" s="10" t="s">
        <v>304</v>
      </c>
      <c r="E333" s="32">
        <v>7076</v>
      </c>
      <c r="F333" s="42">
        <f t="shared" si="32"/>
        <v>0.49680544829038825</v>
      </c>
      <c r="G333" s="32">
        <v>7167</v>
      </c>
      <c r="H333" s="42">
        <f t="shared" si="33"/>
        <v>0.50319455170961169</v>
      </c>
      <c r="I333" s="32">
        <f t="shared" si="34"/>
        <v>14243</v>
      </c>
      <c r="J333" s="55">
        <v>1399.23</v>
      </c>
      <c r="K333" s="55">
        <v>636.21</v>
      </c>
      <c r="L333" s="55">
        <v>780</v>
      </c>
      <c r="M333" s="231">
        <v>473.31</v>
      </c>
      <c r="N333" s="232">
        <v>-75.771598808341608</v>
      </c>
      <c r="O333" s="232">
        <v>-5.4152354372291622</v>
      </c>
      <c r="P333" s="232">
        <v>-27</v>
      </c>
      <c r="Q333" s="233">
        <v>-2.98</v>
      </c>
      <c r="R333" s="232">
        <v>-57</v>
      </c>
      <c r="S333" s="232">
        <v>-7.35</v>
      </c>
      <c r="T333" s="234">
        <v>12504.664441437475</v>
      </c>
      <c r="U333" s="234">
        <v>13108.17086154255</v>
      </c>
      <c r="V333" s="235">
        <v>16.031621078765994</v>
      </c>
      <c r="W333" s="236">
        <v>27.694683952467834</v>
      </c>
      <c r="X333" s="233">
        <v>-21.591942851763733</v>
      </c>
      <c r="Y333" s="233">
        <v>-43.484327906672043</v>
      </c>
      <c r="Z333" s="237">
        <v>8047.6471763545796</v>
      </c>
      <c r="AA333" s="238">
        <v>17.386820884881573</v>
      </c>
      <c r="AB333" s="238">
        <v>7.9055404152072963</v>
      </c>
      <c r="AC333" s="238">
        <v>9.6922738150322854</v>
      </c>
      <c r="AD333" s="238">
        <v>5.8813463069140139</v>
      </c>
    </row>
    <row r="334" spans="1:30" x14ac:dyDescent="0.25">
      <c r="A334" s="16">
        <v>20</v>
      </c>
      <c r="B334" s="14" t="s">
        <v>302</v>
      </c>
      <c r="C334" s="23">
        <v>2004</v>
      </c>
      <c r="D334" s="10" t="s">
        <v>305</v>
      </c>
      <c r="E334" s="32">
        <v>32344</v>
      </c>
      <c r="F334" s="42">
        <f t="shared" si="32"/>
        <v>0.49569348659003831</v>
      </c>
      <c r="G334" s="32">
        <v>32906</v>
      </c>
      <c r="H334" s="42">
        <f t="shared" si="33"/>
        <v>0.50430651340996169</v>
      </c>
      <c r="I334" s="32">
        <f t="shared" si="34"/>
        <v>65250</v>
      </c>
      <c r="J334" s="55">
        <v>4332.87</v>
      </c>
      <c r="K334" s="55">
        <v>2819.52</v>
      </c>
      <c r="L334" s="55">
        <v>2257</v>
      </c>
      <c r="M334" s="231">
        <v>1189.8</v>
      </c>
      <c r="N334" s="232">
        <v>-150.28301886792454</v>
      </c>
      <c r="O334" s="232">
        <v>-3.468440522515666</v>
      </c>
      <c r="P334" s="232">
        <v>-93</v>
      </c>
      <c r="Q334" s="233">
        <v>-3.44</v>
      </c>
      <c r="R334" s="232">
        <v>-196</v>
      </c>
      <c r="S334" s="232">
        <v>-8.81</v>
      </c>
      <c r="T334" s="234">
        <v>47931.611086148958</v>
      </c>
      <c r="U334" s="234">
        <v>53959.703350471049</v>
      </c>
      <c r="V334" s="235">
        <v>21.236868004496657</v>
      </c>
      <c r="W334" s="236">
        <v>45.351910699673098</v>
      </c>
      <c r="X334" s="233">
        <v>-19.402644286846158</v>
      </c>
      <c r="Y334" s="233">
        <v>-36.323402063011713</v>
      </c>
      <c r="Z334" s="237">
        <v>25099.035995120401</v>
      </c>
      <c r="AA334" s="238">
        <v>17.263093295066671</v>
      </c>
      <c r="AB334" s="238">
        <v>11.233578853578893</v>
      </c>
      <c r="AC334" s="238">
        <v>8.9923772388660339</v>
      </c>
      <c r="AD334" s="238">
        <v>4.7404211071346065</v>
      </c>
    </row>
    <row r="335" spans="1:30" x14ac:dyDescent="0.25">
      <c r="A335" s="17">
        <v>20</v>
      </c>
      <c r="B335" s="11" t="s">
        <v>302</v>
      </c>
      <c r="C335" s="24">
        <v>2005</v>
      </c>
      <c r="D335" s="13" t="s">
        <v>306</v>
      </c>
      <c r="E335" s="32">
        <v>29569</v>
      </c>
      <c r="F335" s="42">
        <f t="shared" si="32"/>
        <v>0.50074513124470788</v>
      </c>
      <c r="G335" s="32">
        <v>29481</v>
      </c>
      <c r="H335" s="42">
        <f t="shared" si="33"/>
        <v>0.49925486875529212</v>
      </c>
      <c r="I335" s="32">
        <f t="shared" si="34"/>
        <v>59050</v>
      </c>
      <c r="J335" s="55">
        <v>7159.14</v>
      </c>
      <c r="K335" s="55">
        <v>6105.96</v>
      </c>
      <c r="L335" s="55">
        <v>4106</v>
      </c>
      <c r="M335" s="231">
        <v>2769.03</v>
      </c>
      <c r="N335" s="232">
        <v>-104.58589870903674</v>
      </c>
      <c r="O335" s="232">
        <v>-1.4608723772553229</v>
      </c>
      <c r="P335" s="232">
        <v>-69</v>
      </c>
      <c r="Q335" s="233">
        <v>-1.55</v>
      </c>
      <c r="R335" s="232">
        <v>-223</v>
      </c>
      <c r="S335" s="232">
        <v>-5.66</v>
      </c>
      <c r="T335" s="234">
        <v>42796.977119417323</v>
      </c>
      <c r="U335" s="234">
        <v>48439.631397792153</v>
      </c>
      <c r="V335" s="235">
        <v>10.423033881981812</v>
      </c>
      <c r="W335" s="236">
        <v>17.493357384279747</v>
      </c>
      <c r="X335" s="233">
        <v>-16.122634037321799</v>
      </c>
      <c r="Y335" s="233">
        <v>-46.03668392285995</v>
      </c>
      <c r="Z335" s="237">
        <v>23038.660493978499</v>
      </c>
      <c r="AA335" s="238">
        <v>31.074462865890791</v>
      </c>
      <c r="AB335" s="238">
        <v>26.503103344900996</v>
      </c>
      <c r="AC335" s="238">
        <v>17.822216708619692</v>
      </c>
      <c r="AD335" s="238">
        <v>12.01905814239386</v>
      </c>
    </row>
    <row r="336" spans="1:30" x14ac:dyDescent="0.25">
      <c r="A336" s="16">
        <v>20</v>
      </c>
      <c r="B336" s="14" t="s">
        <v>302</v>
      </c>
      <c r="C336" s="23">
        <v>2006</v>
      </c>
      <c r="D336" s="10" t="s">
        <v>307</v>
      </c>
      <c r="E336" s="32">
        <v>13498</v>
      </c>
      <c r="F336" s="42">
        <f t="shared" si="32"/>
        <v>0.49183792450080166</v>
      </c>
      <c r="G336" s="32">
        <v>13946</v>
      </c>
      <c r="H336" s="42">
        <f t="shared" si="33"/>
        <v>0.50816207549919834</v>
      </c>
      <c r="I336" s="32">
        <f t="shared" si="34"/>
        <v>27444</v>
      </c>
      <c r="J336" s="55">
        <v>3555.36</v>
      </c>
      <c r="K336" s="55">
        <v>2433.06</v>
      </c>
      <c r="L336" s="55">
        <v>3691</v>
      </c>
      <c r="M336" s="231">
        <v>3006.18</v>
      </c>
      <c r="N336" s="232">
        <v>-111.44985104270111</v>
      </c>
      <c r="O336" s="232">
        <v>-3.1346994690467667</v>
      </c>
      <c r="P336" s="232">
        <v>-10</v>
      </c>
      <c r="Q336" s="233">
        <v>-0.27</v>
      </c>
      <c r="R336" s="232">
        <v>-140</v>
      </c>
      <c r="S336" s="232">
        <v>-3.74</v>
      </c>
      <c r="T336" s="234">
        <v>20602.825238688238</v>
      </c>
      <c r="U336" s="234">
        <v>22993.299711584365</v>
      </c>
      <c r="V336" s="235">
        <v>5.5819087614977612</v>
      </c>
      <c r="W336" s="236">
        <v>7.6486769626517264</v>
      </c>
      <c r="X336" s="233">
        <v>-4.8537032587268065</v>
      </c>
      <c r="Y336" s="233">
        <v>-60.887302716915364</v>
      </c>
      <c r="Z336" s="237">
        <v>11210.4179362426</v>
      </c>
      <c r="AA336" s="238">
        <v>31.714785480974239</v>
      </c>
      <c r="AB336" s="238">
        <v>21.703561935314337</v>
      </c>
      <c r="AC336" s="238">
        <v>32.92473145061988</v>
      </c>
      <c r="AD336" s="238">
        <v>26.815949388302485</v>
      </c>
    </row>
    <row r="337" spans="1:30" x14ac:dyDescent="0.25">
      <c r="A337" s="17">
        <v>20</v>
      </c>
      <c r="B337" s="11" t="s">
        <v>302</v>
      </c>
      <c r="C337" s="24">
        <v>2007</v>
      </c>
      <c r="D337" s="13" t="s">
        <v>308</v>
      </c>
      <c r="E337" s="32">
        <v>29544</v>
      </c>
      <c r="F337" s="42">
        <f t="shared" si="32"/>
        <v>0.46878123859543341</v>
      </c>
      <c r="G337" s="32">
        <v>33479</v>
      </c>
      <c r="H337" s="42">
        <f t="shared" si="33"/>
        <v>0.53121876140456659</v>
      </c>
      <c r="I337" s="32">
        <f t="shared" si="34"/>
        <v>63023</v>
      </c>
      <c r="J337" s="55">
        <v>17494.919999999998</v>
      </c>
      <c r="K337" s="55">
        <v>13471.74</v>
      </c>
      <c r="L337" s="55">
        <v>11385</v>
      </c>
      <c r="M337" s="231">
        <v>8850.6</v>
      </c>
      <c r="N337" s="232">
        <v>-399.52135054617668</v>
      </c>
      <c r="O337" s="232">
        <v>-2.2836420546431575</v>
      </c>
      <c r="P337" s="232">
        <v>-182</v>
      </c>
      <c r="Q337" s="233">
        <v>-1.49</v>
      </c>
      <c r="R337" s="232">
        <v>-502</v>
      </c>
      <c r="S337" s="232">
        <v>-4.37</v>
      </c>
      <c r="T337" s="234">
        <v>47909.20241251235</v>
      </c>
      <c r="U337" s="234">
        <v>53200.693456977693</v>
      </c>
      <c r="V337" s="235">
        <v>4.2080985869576066</v>
      </c>
      <c r="W337" s="236">
        <v>6.0109702683408681</v>
      </c>
      <c r="X337" s="233">
        <v>-37.988526386418705</v>
      </c>
      <c r="Y337" s="233">
        <v>-94.359672286218796</v>
      </c>
      <c r="Z337" s="237">
        <v>50058.1236545758</v>
      </c>
      <c r="AA337" s="238">
        <v>34.949212480921247</v>
      </c>
      <c r="AB337" s="238">
        <v>26.912195297133458</v>
      </c>
      <c r="AC337" s="238">
        <v>22.743561222074092</v>
      </c>
      <c r="AD337" s="238">
        <v>17.680646723942818</v>
      </c>
    </row>
    <row r="338" spans="1:30" x14ac:dyDescent="0.25">
      <c r="A338" s="17">
        <v>20</v>
      </c>
      <c r="B338" s="11" t="s">
        <v>302</v>
      </c>
      <c r="C338" s="24">
        <v>2008</v>
      </c>
      <c r="D338" s="13" t="s">
        <v>309</v>
      </c>
      <c r="E338" s="32">
        <v>6065</v>
      </c>
      <c r="F338" s="42">
        <f t="shared" si="32"/>
        <v>0.44096262905336631</v>
      </c>
      <c r="G338" s="32">
        <v>7689</v>
      </c>
      <c r="H338" s="42">
        <f t="shared" si="33"/>
        <v>0.55903737094663375</v>
      </c>
      <c r="I338" s="32">
        <f t="shared" si="34"/>
        <v>13754</v>
      </c>
      <c r="J338" s="55">
        <v>7086.96</v>
      </c>
      <c r="K338" s="55">
        <v>5738.94</v>
      </c>
      <c r="L338" s="55">
        <v>5510</v>
      </c>
      <c r="M338" s="231">
        <v>4222.9799999999996</v>
      </c>
      <c r="N338" s="232">
        <v>-133.86494538232373</v>
      </c>
      <c r="O338" s="232">
        <v>-1.8888909402949041</v>
      </c>
      <c r="P338" s="232">
        <v>-144</v>
      </c>
      <c r="Q338" s="233">
        <v>-2.3199999999999998</v>
      </c>
      <c r="R338" s="232">
        <v>-250</v>
      </c>
      <c r="S338" s="232">
        <v>-4.5199999999999996</v>
      </c>
      <c r="T338" s="234">
        <v>12386.337882385649</v>
      </c>
      <c r="U338" s="234">
        <v>12853.167537641624</v>
      </c>
      <c r="V338" s="235">
        <v>2.247974207329519</v>
      </c>
      <c r="W338" s="236">
        <v>3.0436250083215231</v>
      </c>
      <c r="X338" s="233">
        <v>-116.25712245810715</v>
      </c>
      <c r="Y338" s="233">
        <v>-194.50458361166861</v>
      </c>
      <c r="Z338" s="237">
        <v>21479.3789269437</v>
      </c>
      <c r="AA338" s="238">
        <v>32.994250085649021</v>
      </c>
      <c r="AB338" s="238">
        <v>26.718370300740318</v>
      </c>
      <c r="AC338" s="238">
        <v>25.65251080462231</v>
      </c>
      <c r="AD338" s="238">
        <v>19.660624333521582</v>
      </c>
    </row>
    <row r="339" spans="1:30" x14ac:dyDescent="0.25">
      <c r="A339" s="16">
        <v>20</v>
      </c>
      <c r="B339" s="14" t="s">
        <v>302</v>
      </c>
      <c r="C339" s="23">
        <v>2009</v>
      </c>
      <c r="D339" s="10" t="s">
        <v>310</v>
      </c>
      <c r="E339" s="32">
        <v>12598</v>
      </c>
      <c r="F339" s="42">
        <f t="shared" si="32"/>
        <v>0.44781743210578701</v>
      </c>
      <c r="G339" s="32">
        <v>15534</v>
      </c>
      <c r="H339" s="42">
        <f t="shared" si="33"/>
        <v>0.55218256789421305</v>
      </c>
      <c r="I339" s="32">
        <f t="shared" si="34"/>
        <v>28132</v>
      </c>
      <c r="J339" s="55">
        <v>6753.24</v>
      </c>
      <c r="K339" s="55">
        <v>5063.3999999999996</v>
      </c>
      <c r="L339" s="55">
        <v>6528</v>
      </c>
      <c r="M339" s="231">
        <v>4838.76</v>
      </c>
      <c r="N339" s="232">
        <v>-167.80933465739821</v>
      </c>
      <c r="O339" s="232">
        <v>-2.4848714788367987</v>
      </c>
      <c r="P339" s="232">
        <v>-67</v>
      </c>
      <c r="Q339" s="233">
        <v>-0.97</v>
      </c>
      <c r="R339" s="232">
        <v>-321</v>
      </c>
      <c r="S339" s="232">
        <v>-4.91</v>
      </c>
      <c r="T339" s="234">
        <v>25485.076366478861</v>
      </c>
      <c r="U339" s="234">
        <v>26382.343886879429</v>
      </c>
      <c r="V339" s="235">
        <v>3.9039639041787471</v>
      </c>
      <c r="W339" s="236">
        <v>5.4522943660936747</v>
      </c>
      <c r="X339" s="233">
        <v>-26.289895716430625</v>
      </c>
      <c r="Y339" s="233">
        <v>-121.67228256001961</v>
      </c>
      <c r="Z339" s="237">
        <v>24445.199930952302</v>
      </c>
      <c r="AA339" s="238">
        <v>27.626037091433663</v>
      </c>
      <c r="AB339" s="238">
        <v>20.71326892110531</v>
      </c>
      <c r="AC339" s="238">
        <v>26.704629205074749</v>
      </c>
      <c r="AD339" s="238">
        <v>19.794315504342446</v>
      </c>
    </row>
    <row r="340" spans="1:30" x14ac:dyDescent="0.25">
      <c r="A340" s="16">
        <v>20</v>
      </c>
      <c r="B340" s="14" t="s">
        <v>302</v>
      </c>
      <c r="C340" s="23">
        <v>2010</v>
      </c>
      <c r="D340" s="10" t="s">
        <v>311</v>
      </c>
      <c r="E340" s="32">
        <v>6371</v>
      </c>
      <c r="F340" s="42">
        <f t="shared" si="32"/>
        <v>0.47841105354058722</v>
      </c>
      <c r="G340" s="32">
        <v>6946</v>
      </c>
      <c r="H340" s="42">
        <f t="shared" si="33"/>
        <v>0.52158894645941278</v>
      </c>
      <c r="I340" s="32">
        <f t="shared" si="34"/>
        <v>13317</v>
      </c>
      <c r="J340" s="55">
        <v>819</v>
      </c>
      <c r="K340" s="55">
        <v>436.05</v>
      </c>
      <c r="L340" s="55">
        <v>486</v>
      </c>
      <c r="M340" s="231">
        <v>561.33000000000004</v>
      </c>
      <c r="N340" s="232">
        <v>-38.028798411122146</v>
      </c>
      <c r="O340" s="232">
        <v>-4.6433209293189437</v>
      </c>
      <c r="P340" s="232">
        <v>-19</v>
      </c>
      <c r="Q340" s="233">
        <v>-3.33</v>
      </c>
      <c r="R340" s="232">
        <v>17</v>
      </c>
      <c r="S340" s="232">
        <v>3.64</v>
      </c>
      <c r="T340" s="234">
        <v>11295.677572471403</v>
      </c>
      <c r="U340" s="234">
        <v>12005.156484041678</v>
      </c>
      <c r="V340" s="235">
        <v>23.242134922780664</v>
      </c>
      <c r="W340" s="236">
        <v>21.386985345592926</v>
      </c>
      <c r="X340" s="233">
        <v>-16.820593433283484</v>
      </c>
      <c r="Y340" s="233">
        <v>14.160581765508773</v>
      </c>
      <c r="Z340" s="237">
        <v>7074.0199729146598</v>
      </c>
      <c r="AA340" s="238">
        <v>11.577575454067498</v>
      </c>
      <c r="AB340" s="238">
        <v>6.1641047335117616</v>
      </c>
      <c r="AC340" s="238">
        <v>6.8702096101059889</v>
      </c>
      <c r="AD340" s="238">
        <v>7.935092099672417</v>
      </c>
    </row>
    <row r="341" spans="1:30" x14ac:dyDescent="0.25">
      <c r="A341" s="16">
        <v>20</v>
      </c>
      <c r="B341" s="14" t="s">
        <v>302</v>
      </c>
      <c r="C341" s="23">
        <v>2011</v>
      </c>
      <c r="D341" s="10" t="s">
        <v>312</v>
      </c>
      <c r="E341" s="32">
        <v>9627</v>
      </c>
      <c r="F341" s="42">
        <f t="shared" si="32"/>
        <v>0.47272280874048611</v>
      </c>
      <c r="G341" s="32">
        <v>10738</v>
      </c>
      <c r="H341" s="42">
        <f t="shared" si="33"/>
        <v>0.52727719125951389</v>
      </c>
      <c r="I341" s="32">
        <f t="shared" si="34"/>
        <v>20365</v>
      </c>
      <c r="J341" s="55">
        <v>534.69000000000005</v>
      </c>
      <c r="K341" s="55">
        <v>330.21</v>
      </c>
      <c r="L341" s="55">
        <v>398</v>
      </c>
      <c r="M341" s="231">
        <v>244.8</v>
      </c>
      <c r="N341" s="232">
        <v>-20.305858987090367</v>
      </c>
      <c r="O341" s="232">
        <v>-3.7976881907442377</v>
      </c>
      <c r="P341" s="232">
        <v>-28</v>
      </c>
      <c r="Q341" s="233">
        <v>-5.26</v>
      </c>
      <c r="R341" s="232">
        <v>-30</v>
      </c>
      <c r="S341" s="232">
        <v>-7.5</v>
      </c>
      <c r="T341" s="234">
        <v>19616.747902326242</v>
      </c>
      <c r="U341" s="234">
        <v>19851.258755910982</v>
      </c>
      <c r="V341" s="235">
        <v>49.288311312377495</v>
      </c>
      <c r="W341" s="236">
        <v>81.09174328395008</v>
      </c>
      <c r="X341" s="233">
        <v>-14.273517781548099</v>
      </c>
      <c r="Y341" s="233">
        <v>-15.112391797858709</v>
      </c>
      <c r="Z341" s="237">
        <v>22998.370263534802</v>
      </c>
      <c r="AA341" s="238">
        <v>2.3249038687223016</v>
      </c>
      <c r="AB341" s="238">
        <v>1.4357973900592702</v>
      </c>
      <c r="AC341" s="238">
        <v>1.7305574066309</v>
      </c>
      <c r="AD341" s="238">
        <v>1.0644232491036292</v>
      </c>
    </row>
    <row r="342" spans="1:30" x14ac:dyDescent="0.25">
      <c r="A342" s="15">
        <v>21</v>
      </c>
      <c r="B342" s="304" t="s">
        <v>313</v>
      </c>
      <c r="C342" s="305"/>
      <c r="D342" s="306"/>
      <c r="E342" s="33">
        <f>SUM(E343:E349)</f>
        <v>176761</v>
      </c>
      <c r="F342" s="41">
        <f t="shared" si="32"/>
        <v>0.48368833528529681</v>
      </c>
      <c r="G342" s="33">
        <f>SUM(G343:G349)</f>
        <v>188683</v>
      </c>
      <c r="H342" s="41">
        <f t="shared" si="33"/>
        <v>0.51631166471470324</v>
      </c>
      <c r="I342" s="33">
        <f>G342+E342</f>
        <v>365444</v>
      </c>
      <c r="J342" s="54">
        <v>50594.31</v>
      </c>
      <c r="K342" s="54">
        <v>43403.939999999995</v>
      </c>
      <c r="L342" s="54">
        <v>23159</v>
      </c>
      <c r="M342" s="223">
        <v>22409.280000000002</v>
      </c>
      <c r="N342" s="224">
        <v>-718.21973684210536</v>
      </c>
      <c r="O342" s="224">
        <v>-1.4195662256133257</v>
      </c>
      <c r="P342" s="224">
        <v>-573</v>
      </c>
      <c r="Q342" s="225">
        <v>-3.0371428571428578</v>
      </c>
      <c r="R342" s="224">
        <v>-139</v>
      </c>
      <c r="S342" s="224">
        <v>0.35571428571428571</v>
      </c>
      <c r="T342" s="226">
        <v>279267.57930559601</v>
      </c>
      <c r="U342" s="226">
        <v>309907.71689154481</v>
      </c>
      <c r="V342" s="227">
        <v>12.058706304486204</v>
      </c>
      <c r="W342" s="228">
        <v>13.82943659464047</v>
      </c>
      <c r="X342" s="225">
        <v>-20.517956342256952</v>
      </c>
      <c r="Y342" s="225">
        <v>-4.4852061573105129</v>
      </c>
      <c r="Z342" s="240">
        <v>202968.89195078518</v>
      </c>
      <c r="AA342" s="230">
        <v>24.927125291824442</v>
      </c>
      <c r="AB342" s="230">
        <v>21.384528231313571</v>
      </c>
      <c r="AC342" s="230">
        <v>11.410122889972454</v>
      </c>
      <c r="AD342" s="230">
        <v>11.040746089028108</v>
      </c>
    </row>
    <row r="343" spans="1:30" x14ac:dyDescent="0.25">
      <c r="A343" s="16">
        <v>21</v>
      </c>
      <c r="B343" s="14" t="s">
        <v>313</v>
      </c>
      <c r="C343" s="23">
        <v>2101</v>
      </c>
      <c r="D343" s="10" t="s">
        <v>313</v>
      </c>
      <c r="E343" s="32">
        <v>80990</v>
      </c>
      <c r="F343" s="42">
        <f t="shared" si="32"/>
        <v>0.48775052996723839</v>
      </c>
      <c r="G343" s="32">
        <v>85058</v>
      </c>
      <c r="H343" s="42">
        <f t="shared" si="33"/>
        <v>0.51224947003276156</v>
      </c>
      <c r="I343" s="32">
        <f t="shared" ref="I343:I349" si="35">G343+E343</f>
        <v>166048</v>
      </c>
      <c r="J343" s="55">
        <v>21535.83</v>
      </c>
      <c r="K343" s="55">
        <v>19285.919999999998</v>
      </c>
      <c r="L343" s="55">
        <v>10697</v>
      </c>
      <c r="M343" s="231">
        <v>9812.61</v>
      </c>
      <c r="N343" s="232">
        <v>-225.74979311486263</v>
      </c>
      <c r="O343" s="232">
        <v>-1.0482521134075753</v>
      </c>
      <c r="P343" s="232">
        <v>-216</v>
      </c>
      <c r="Q343" s="233">
        <v>-1.84</v>
      </c>
      <c r="R343" s="232">
        <v>-210</v>
      </c>
      <c r="S343" s="232">
        <v>-1.93</v>
      </c>
      <c r="T343" s="234">
        <v>123730.75211136772</v>
      </c>
      <c r="U343" s="234">
        <v>138739.66398013305</v>
      </c>
      <c r="V343" s="235">
        <v>11.566864738839648</v>
      </c>
      <c r="W343" s="236">
        <v>14.138915536247037</v>
      </c>
      <c r="X343" s="233">
        <v>-17.457260730588825</v>
      </c>
      <c r="Y343" s="233">
        <v>-15.136262693419175</v>
      </c>
      <c r="Z343" s="237">
        <v>68493.069879962</v>
      </c>
      <c r="AA343" s="238">
        <v>31.44234889419144</v>
      </c>
      <c r="AB343" s="238">
        <v>28.157476418854738</v>
      </c>
      <c r="AC343" s="238">
        <v>15.617638424948833</v>
      </c>
      <c r="AD343" s="238">
        <v>14.326427501639447</v>
      </c>
    </row>
    <row r="344" spans="1:30" x14ac:dyDescent="0.25">
      <c r="A344" s="16">
        <v>21</v>
      </c>
      <c r="B344" s="14" t="s">
        <v>313</v>
      </c>
      <c r="C344" s="23">
        <v>2102</v>
      </c>
      <c r="D344" s="10" t="s">
        <v>314</v>
      </c>
      <c r="E344" s="32">
        <v>33558</v>
      </c>
      <c r="F344" s="42">
        <f t="shared" si="32"/>
        <v>0.49451812555260832</v>
      </c>
      <c r="G344" s="32">
        <v>34302</v>
      </c>
      <c r="H344" s="42">
        <f t="shared" si="33"/>
        <v>0.50548187444739168</v>
      </c>
      <c r="I344" s="32">
        <f t="shared" si="35"/>
        <v>67860</v>
      </c>
      <c r="J344" s="55">
        <v>9699.1200000000008</v>
      </c>
      <c r="K344" s="55">
        <v>5911.56</v>
      </c>
      <c r="L344" s="55">
        <v>4076</v>
      </c>
      <c r="M344" s="231">
        <v>3348.81</v>
      </c>
      <c r="N344" s="232">
        <v>-376.12313803376367</v>
      </c>
      <c r="O344" s="232">
        <v>-3.8779099344452241</v>
      </c>
      <c r="P344" s="232">
        <v>-146</v>
      </c>
      <c r="Q344" s="233">
        <v>-3.06</v>
      </c>
      <c r="R344" s="232">
        <v>-131</v>
      </c>
      <c r="S344" s="232">
        <v>-3.23</v>
      </c>
      <c r="T344" s="234">
        <v>50460.639529513246</v>
      </c>
      <c r="U344" s="234">
        <v>56628.679178501734</v>
      </c>
      <c r="V344" s="235">
        <v>12.37994100331532</v>
      </c>
      <c r="W344" s="236">
        <v>16.910090204729958</v>
      </c>
      <c r="X344" s="233">
        <v>-28.933442255445062</v>
      </c>
      <c r="Y344" s="233">
        <v>-23.13315477252598</v>
      </c>
      <c r="Z344" s="237">
        <v>53056.018908654602</v>
      </c>
      <c r="AA344" s="238">
        <v>18.280904220685624</v>
      </c>
      <c r="AB344" s="238">
        <v>11.142110021820155</v>
      </c>
      <c r="AC344" s="238">
        <v>7.682445995462948</v>
      </c>
      <c r="AD344" s="238">
        <v>6.3118380701830903</v>
      </c>
    </row>
    <row r="345" spans="1:30" x14ac:dyDescent="0.25">
      <c r="A345" s="16">
        <v>21</v>
      </c>
      <c r="B345" s="14" t="s">
        <v>313</v>
      </c>
      <c r="C345" s="23">
        <v>2103</v>
      </c>
      <c r="D345" s="10" t="s">
        <v>315</v>
      </c>
      <c r="E345" s="32">
        <v>12246</v>
      </c>
      <c r="F345" s="42">
        <f t="shared" si="32"/>
        <v>0.44698324634084025</v>
      </c>
      <c r="G345" s="32">
        <v>15151</v>
      </c>
      <c r="H345" s="42">
        <f t="shared" si="33"/>
        <v>0.55301675365915981</v>
      </c>
      <c r="I345" s="32">
        <f t="shared" si="35"/>
        <v>27397</v>
      </c>
      <c r="J345" s="55">
        <v>3102.66</v>
      </c>
      <c r="K345" s="55">
        <v>2280.69</v>
      </c>
      <c r="L345" s="55">
        <v>864</v>
      </c>
      <c r="M345" s="231">
        <v>656.37</v>
      </c>
      <c r="N345" s="232">
        <v>-81.625620655412121</v>
      </c>
      <c r="O345" s="232">
        <v>-2.6308271178734417</v>
      </c>
      <c r="P345" s="232">
        <v>-8</v>
      </c>
      <c r="Q345" s="233">
        <v>-0.87</v>
      </c>
      <c r="R345" s="232">
        <v>-37</v>
      </c>
      <c r="S345" s="232">
        <v>-4.34</v>
      </c>
      <c r="T345" s="234">
        <v>22665.126316811518</v>
      </c>
      <c r="U345" s="234">
        <v>24373.292322130797</v>
      </c>
      <c r="V345" s="235">
        <v>26.232785088902219</v>
      </c>
      <c r="W345" s="236">
        <v>37.13346484777</v>
      </c>
      <c r="X345" s="233">
        <v>-3.5296516278694283</v>
      </c>
      <c r="Y345" s="233">
        <v>-15.180550707301956</v>
      </c>
      <c r="Z345" s="237">
        <v>20993.169957293601</v>
      </c>
      <c r="AA345" s="238">
        <v>14.779378275466451</v>
      </c>
      <c r="AB345" s="238">
        <v>10.86396196781909</v>
      </c>
      <c r="AC345" s="238">
        <v>4.1156242804570962</v>
      </c>
      <c r="AD345" s="238">
        <v>3.1265883205597498</v>
      </c>
    </row>
    <row r="346" spans="1:30" x14ac:dyDescent="0.25">
      <c r="A346" s="16">
        <v>21</v>
      </c>
      <c r="B346" s="14" t="s">
        <v>313</v>
      </c>
      <c r="C346" s="23">
        <v>2104</v>
      </c>
      <c r="D346" s="10" t="s">
        <v>316</v>
      </c>
      <c r="E346" s="32">
        <v>4024</v>
      </c>
      <c r="F346" s="42">
        <f t="shared" si="32"/>
        <v>0.42908935807208359</v>
      </c>
      <c r="G346" s="32">
        <v>5354</v>
      </c>
      <c r="H346" s="42">
        <f t="shared" si="33"/>
        <v>0.57091064192791641</v>
      </c>
      <c r="I346" s="32">
        <f t="shared" si="35"/>
        <v>9378</v>
      </c>
      <c r="J346" s="55">
        <v>189.54</v>
      </c>
      <c r="K346" s="55">
        <v>117.9</v>
      </c>
      <c r="L346" s="55">
        <v>73</v>
      </c>
      <c r="M346" s="231">
        <v>95.04</v>
      </c>
      <c r="N346" s="232">
        <v>-7.1142005958291952</v>
      </c>
      <c r="O346" s="232">
        <v>-3.7534032899805823</v>
      </c>
      <c r="P346" s="232">
        <v>-14</v>
      </c>
      <c r="Q346" s="233">
        <v>-9.9</v>
      </c>
      <c r="R346" s="232">
        <v>5</v>
      </c>
      <c r="S346" s="232">
        <v>8.18</v>
      </c>
      <c r="T346" s="234">
        <v>7839.4239363986444</v>
      </c>
      <c r="U346" s="234">
        <v>8395.1006870015208</v>
      </c>
      <c r="V346" s="235">
        <v>107.38936899176225</v>
      </c>
      <c r="W346" s="236">
        <v>88.332288373332489</v>
      </c>
      <c r="X346" s="233">
        <v>-17.85845505177701</v>
      </c>
      <c r="Y346" s="233">
        <v>5.9558547138591269</v>
      </c>
      <c r="Z346" s="237">
        <v>12870.4788743056</v>
      </c>
      <c r="AA346" s="238">
        <v>1.472672476689227</v>
      </c>
      <c r="AB346" s="238">
        <v>0.91604983117895888</v>
      </c>
      <c r="AC346" s="238">
        <v>0.56718946290130612</v>
      </c>
      <c r="AD346" s="238">
        <v>0.73843406238548126</v>
      </c>
    </row>
    <row r="347" spans="1:30" x14ac:dyDescent="0.25">
      <c r="A347" s="17">
        <v>21</v>
      </c>
      <c r="B347" s="11" t="s">
        <v>313</v>
      </c>
      <c r="C347" s="31">
        <v>2105</v>
      </c>
      <c r="D347" s="13" t="s">
        <v>317</v>
      </c>
      <c r="E347" s="32">
        <v>10429</v>
      </c>
      <c r="F347" s="42">
        <f t="shared" si="32"/>
        <v>0.50418177423253563</v>
      </c>
      <c r="G347" s="32">
        <v>10256</v>
      </c>
      <c r="H347" s="42">
        <f t="shared" si="33"/>
        <v>0.49581822576746437</v>
      </c>
      <c r="I347" s="32">
        <f t="shared" si="35"/>
        <v>20685</v>
      </c>
      <c r="J347" s="55">
        <v>3893.76</v>
      </c>
      <c r="K347" s="55">
        <v>3540.24</v>
      </c>
      <c r="L347" s="55">
        <v>1530</v>
      </c>
      <c r="M347" s="231">
        <v>1964.07</v>
      </c>
      <c r="N347" s="232">
        <v>-35.106256206554121</v>
      </c>
      <c r="O347" s="232">
        <v>-0.90160298032118358</v>
      </c>
      <c r="P347" s="232">
        <v>-22</v>
      </c>
      <c r="Q347" s="233">
        <v>-1.34</v>
      </c>
      <c r="R347" s="232">
        <v>75</v>
      </c>
      <c r="S347" s="232">
        <v>4.8</v>
      </c>
      <c r="T347" s="234">
        <v>14699.539443853715</v>
      </c>
      <c r="U347" s="234">
        <v>16798.201469952535</v>
      </c>
      <c r="V347" s="235">
        <v>9.6075421201658262</v>
      </c>
      <c r="W347" s="236">
        <v>8.5527509049843111</v>
      </c>
      <c r="X347" s="233">
        <v>-14.966455298841904</v>
      </c>
      <c r="Y347" s="233">
        <v>44.647636911698449</v>
      </c>
      <c r="Z347" s="237">
        <v>8975.6224470044708</v>
      </c>
      <c r="AA347" s="238">
        <v>43.381503878870326</v>
      </c>
      <c r="AB347" s="238">
        <v>39.442835534838274</v>
      </c>
      <c r="AC347" s="238">
        <v>17.046171550036878</v>
      </c>
      <c r="AD347" s="238">
        <v>21.882270690379695</v>
      </c>
    </row>
    <row r="348" spans="1:30" x14ac:dyDescent="0.25">
      <c r="A348" s="16">
        <v>21</v>
      </c>
      <c r="B348" s="14" t="s">
        <v>313</v>
      </c>
      <c r="C348" s="23">
        <v>2106</v>
      </c>
      <c r="D348" s="10" t="s">
        <v>318</v>
      </c>
      <c r="E348" s="32">
        <v>11878</v>
      </c>
      <c r="F348" s="42">
        <f t="shared" si="32"/>
        <v>0.44999242309440823</v>
      </c>
      <c r="G348" s="32">
        <v>14518</v>
      </c>
      <c r="H348" s="42">
        <f t="shared" si="33"/>
        <v>0.55000757690559177</v>
      </c>
      <c r="I348" s="32">
        <f t="shared" si="35"/>
        <v>26396</v>
      </c>
      <c r="J348" s="55">
        <v>1393.92</v>
      </c>
      <c r="K348" s="55">
        <v>1245.8699999999999</v>
      </c>
      <c r="L348" s="55">
        <v>526</v>
      </c>
      <c r="M348" s="231">
        <v>410.58</v>
      </c>
      <c r="N348" s="232">
        <v>-14.702085402184707</v>
      </c>
      <c r="O348" s="232">
        <v>-1.054729496827989</v>
      </c>
      <c r="P348" s="232">
        <v>-10</v>
      </c>
      <c r="Q348" s="233">
        <v>-1.76</v>
      </c>
      <c r="R348" s="232">
        <v>-23</v>
      </c>
      <c r="S348" s="232">
        <v>-4.3</v>
      </c>
      <c r="T348" s="234">
        <v>22583.111458817384</v>
      </c>
      <c r="U348" s="234">
        <v>23961.287380731796</v>
      </c>
      <c r="V348" s="235">
        <v>42.933671974937994</v>
      </c>
      <c r="W348" s="236">
        <v>58.359606850630321</v>
      </c>
      <c r="X348" s="233">
        <v>-4.4280877850848954</v>
      </c>
      <c r="Y348" s="233">
        <v>-9.5988164719793794</v>
      </c>
      <c r="Z348" s="237">
        <v>14802.247494872699</v>
      </c>
      <c r="AA348" s="238">
        <v>9.4169483416814597</v>
      </c>
      <c r="AB348" s="238">
        <v>8.4167623898435195</v>
      </c>
      <c r="AC348" s="238">
        <v>3.5535144253073683</v>
      </c>
      <c r="AD348" s="238">
        <v>2.7737679709937253</v>
      </c>
    </row>
    <row r="349" spans="1:30" x14ac:dyDescent="0.25">
      <c r="A349" s="16">
        <v>21</v>
      </c>
      <c r="B349" s="14" t="s">
        <v>313</v>
      </c>
      <c r="C349" s="23">
        <v>2107</v>
      </c>
      <c r="D349" s="10" t="s">
        <v>319</v>
      </c>
      <c r="E349" s="32">
        <v>23636</v>
      </c>
      <c r="F349" s="42">
        <f t="shared" si="32"/>
        <v>0.49572147651006709</v>
      </c>
      <c r="G349" s="32">
        <v>24044</v>
      </c>
      <c r="H349" s="42">
        <f t="shared" si="33"/>
        <v>0.50427852348993285</v>
      </c>
      <c r="I349" s="32">
        <f t="shared" si="35"/>
        <v>47680</v>
      </c>
      <c r="J349" s="55">
        <v>10779.48</v>
      </c>
      <c r="K349" s="55">
        <v>11021.76</v>
      </c>
      <c r="L349" s="55">
        <v>5393</v>
      </c>
      <c r="M349" s="231">
        <v>6121.8</v>
      </c>
      <c r="N349" s="232">
        <v>22.20135716650115</v>
      </c>
      <c r="O349" s="232">
        <v>0.20595944485727655</v>
      </c>
      <c r="P349" s="232">
        <v>-157</v>
      </c>
      <c r="Q349" s="233">
        <v>-2.4900000000000002</v>
      </c>
      <c r="R349" s="232">
        <v>182</v>
      </c>
      <c r="S349" s="232">
        <v>3.31</v>
      </c>
      <c r="T349" s="234">
        <v>37288.986508833776</v>
      </c>
      <c r="U349" s="234">
        <v>41011.49187309343</v>
      </c>
      <c r="V349" s="235">
        <v>6.9143308935349115</v>
      </c>
      <c r="W349" s="236">
        <v>6.6992537935073715</v>
      </c>
      <c r="X349" s="233">
        <v>-42.103584650338149</v>
      </c>
      <c r="Y349" s="233">
        <v>44.37780526570053</v>
      </c>
      <c r="Z349" s="237">
        <v>23778.284388692198</v>
      </c>
      <c r="AA349" s="238">
        <v>45.333295808028097</v>
      </c>
      <c r="AB349" s="238">
        <v>46.352208678441983</v>
      </c>
      <c r="AC349" s="238">
        <v>22.680357892281961</v>
      </c>
      <c r="AD349" s="238">
        <v>25.74533931855585</v>
      </c>
    </row>
    <row r="350" spans="1:30" x14ac:dyDescent="0.25">
      <c r="A350" s="15">
        <v>22</v>
      </c>
      <c r="B350" s="304" t="s">
        <v>320</v>
      </c>
      <c r="C350" s="305"/>
      <c r="D350" s="306"/>
      <c r="E350" s="33">
        <f>SUM(E351:E367)</f>
        <v>226772</v>
      </c>
      <c r="F350" s="41">
        <f t="shared" si="32"/>
        <v>0.4702403540094599</v>
      </c>
      <c r="G350" s="33">
        <f>SUM(G351:G367)</f>
        <v>255475</v>
      </c>
      <c r="H350" s="41">
        <f t="shared" si="33"/>
        <v>0.52975964599054015</v>
      </c>
      <c r="I350" s="33">
        <f>G350+E350</f>
        <v>482247</v>
      </c>
      <c r="J350" s="54">
        <v>35829.360000000001</v>
      </c>
      <c r="K350" s="54">
        <v>27987.840000000004</v>
      </c>
      <c r="L350" s="54">
        <v>15677</v>
      </c>
      <c r="M350" s="223">
        <v>13548.037499999999</v>
      </c>
      <c r="N350" s="224">
        <v>-777.96046011254543</v>
      </c>
      <c r="O350" s="224">
        <v>-2.1712932078958302</v>
      </c>
      <c r="P350" s="224">
        <v>-510</v>
      </c>
      <c r="Q350" s="225">
        <v>-3.3435294117647061</v>
      </c>
      <c r="R350" s="224">
        <v>-643.67499999999995</v>
      </c>
      <c r="S350" s="224">
        <v>-4.9164264705882346</v>
      </c>
      <c r="T350" s="226">
        <v>405438.87787272775</v>
      </c>
      <c r="U350" s="226">
        <v>428461.80328302737</v>
      </c>
      <c r="V350" s="227">
        <v>25.862019383346798</v>
      </c>
      <c r="W350" s="228">
        <v>31.625377718583035</v>
      </c>
      <c r="X350" s="225">
        <v>-12.578961412775399</v>
      </c>
      <c r="Y350" s="225">
        <v>-15.022926082743718</v>
      </c>
      <c r="Z350" s="240">
        <v>331615.59180552693</v>
      </c>
      <c r="AA350" s="230">
        <v>10.804485942570462</v>
      </c>
      <c r="AB350" s="230">
        <v>8.4398444137129793</v>
      </c>
      <c r="AC350" s="230">
        <v>4.7274616717037965</v>
      </c>
      <c r="AD350" s="230">
        <v>4.0854645664384588</v>
      </c>
    </row>
    <row r="351" spans="1:30" x14ac:dyDescent="0.25">
      <c r="A351" s="17">
        <v>22</v>
      </c>
      <c r="B351" s="11" t="s">
        <v>320</v>
      </c>
      <c r="C351" s="24">
        <v>2201</v>
      </c>
      <c r="D351" s="13" t="s">
        <v>320</v>
      </c>
      <c r="E351" s="32">
        <v>69123</v>
      </c>
      <c r="F351" s="42">
        <f t="shared" si="32"/>
        <v>0.43733787186657724</v>
      </c>
      <c r="G351" s="32">
        <v>88931</v>
      </c>
      <c r="H351" s="42">
        <f t="shared" si="33"/>
        <v>0.56266212813342276</v>
      </c>
      <c r="I351" s="32">
        <f t="shared" ref="I351:I367" si="36">G351+E351</f>
        <v>158054</v>
      </c>
      <c r="J351" s="55">
        <v>10603.17</v>
      </c>
      <c r="K351" s="55">
        <v>8923.23</v>
      </c>
      <c r="L351" s="55">
        <v>4789</v>
      </c>
      <c r="M351" s="231">
        <v>3883.32</v>
      </c>
      <c r="N351" s="232">
        <v>-166.82621648460773</v>
      </c>
      <c r="O351" s="232">
        <v>-1.5733617067783288</v>
      </c>
      <c r="P351" s="232">
        <v>-122</v>
      </c>
      <c r="Q351" s="233">
        <v>-2.27</v>
      </c>
      <c r="R351" s="232">
        <v>-165</v>
      </c>
      <c r="S351" s="232">
        <v>-3.48</v>
      </c>
      <c r="T351" s="234">
        <v>118858.83334258858</v>
      </c>
      <c r="U351" s="234">
        <v>131313.77857399802</v>
      </c>
      <c r="V351" s="235">
        <v>24.81913412875101</v>
      </c>
      <c r="W351" s="236">
        <v>33.814823031323201</v>
      </c>
      <c r="X351" s="233">
        <v>-10.264277089811035</v>
      </c>
      <c r="Y351" s="233">
        <v>-12.565322679144375</v>
      </c>
      <c r="Z351" s="237">
        <v>62431.607091206097</v>
      </c>
      <c r="AA351" s="238">
        <v>16.98365698725306</v>
      </c>
      <c r="AB351" s="238">
        <v>14.29280842789148</v>
      </c>
      <c r="AC351" s="238">
        <v>7.6707940466817854</v>
      </c>
      <c r="AD351" s="238">
        <v>6.2201185920568616</v>
      </c>
    </row>
    <row r="352" spans="1:30" x14ac:dyDescent="0.25">
      <c r="A352" s="17">
        <v>22</v>
      </c>
      <c r="B352" s="11" t="s">
        <v>320</v>
      </c>
      <c r="C352" s="24">
        <v>2202</v>
      </c>
      <c r="D352" s="13" t="s">
        <v>19</v>
      </c>
      <c r="E352" s="32">
        <v>9937</v>
      </c>
      <c r="F352" s="42">
        <f t="shared" si="32"/>
        <v>0.51988071570576544</v>
      </c>
      <c r="G352" s="32">
        <v>9177</v>
      </c>
      <c r="H352" s="42">
        <f t="shared" si="33"/>
        <v>0.48011928429423462</v>
      </c>
      <c r="I352" s="32">
        <f t="shared" si="36"/>
        <v>19114</v>
      </c>
      <c r="J352" s="55">
        <v>42.3</v>
      </c>
      <c r="K352" s="55">
        <v>33.93</v>
      </c>
      <c r="L352" s="55">
        <v>77</v>
      </c>
      <c r="M352" s="231">
        <v>52.11</v>
      </c>
      <c r="N352" s="232">
        <v>-0.83118172790466738</v>
      </c>
      <c r="O352" s="232">
        <v>-1.9649686238881026</v>
      </c>
      <c r="P352" s="232">
        <v>-7</v>
      </c>
      <c r="Q352" s="233">
        <v>-6.49</v>
      </c>
      <c r="R352" s="232">
        <v>-2</v>
      </c>
      <c r="S352" s="232">
        <v>-2.82</v>
      </c>
      <c r="T352" s="234">
        <v>18326.111800270879</v>
      </c>
      <c r="U352" s="234">
        <v>18453.24993927429</v>
      </c>
      <c r="V352" s="235">
        <v>238.00145195156986</v>
      </c>
      <c r="W352" s="236">
        <v>354.12108883658203</v>
      </c>
      <c r="X352" s="233">
        <v>-3.8196863995430457</v>
      </c>
      <c r="Y352" s="233">
        <v>-1.0838199268863606</v>
      </c>
      <c r="Z352" s="237">
        <v>9942.2309989265905</v>
      </c>
      <c r="AA352" s="238">
        <v>0.42545782736859467</v>
      </c>
      <c r="AB352" s="238">
        <v>0.34127149131480894</v>
      </c>
      <c r="AC352" s="238">
        <v>0.77447405927616519</v>
      </c>
      <c r="AD352" s="238">
        <v>0.52412783414131137</v>
      </c>
    </row>
    <row r="353" spans="1:30" x14ac:dyDescent="0.25">
      <c r="A353" s="17">
        <v>22</v>
      </c>
      <c r="B353" s="11" t="s">
        <v>320</v>
      </c>
      <c r="C353" s="24">
        <v>2203</v>
      </c>
      <c r="D353" s="13" t="s">
        <v>321</v>
      </c>
      <c r="E353" s="32">
        <v>12095</v>
      </c>
      <c r="F353" s="42">
        <f t="shared" si="32"/>
        <v>0.48787866564479043</v>
      </c>
      <c r="G353" s="32">
        <v>12696</v>
      </c>
      <c r="H353" s="42">
        <f t="shared" si="33"/>
        <v>0.51212133435520957</v>
      </c>
      <c r="I353" s="32">
        <f t="shared" si="36"/>
        <v>24791</v>
      </c>
      <c r="J353" s="55">
        <v>1029.69</v>
      </c>
      <c r="K353" s="55">
        <v>675.27</v>
      </c>
      <c r="L353" s="55">
        <v>1002</v>
      </c>
      <c r="M353" s="231">
        <v>825.39</v>
      </c>
      <c r="N353" s="232">
        <v>-35.195630585898712</v>
      </c>
      <c r="O353" s="232">
        <v>-3.4180802557953083</v>
      </c>
      <c r="P353" s="232">
        <v>-29</v>
      </c>
      <c r="Q353" s="233">
        <v>-2.58</v>
      </c>
      <c r="R353" s="232">
        <v>-42</v>
      </c>
      <c r="S353" s="232">
        <v>-4</v>
      </c>
      <c r="T353" s="234">
        <v>23700.427585289974</v>
      </c>
      <c r="U353" s="234">
        <v>23892.323608580791</v>
      </c>
      <c r="V353" s="235">
        <v>23.653121342604763</v>
      </c>
      <c r="W353" s="236">
        <v>28.946708354330429</v>
      </c>
      <c r="X353" s="233">
        <v>-12.236066161945232</v>
      </c>
      <c r="Y353" s="233">
        <v>-17.578867877428188</v>
      </c>
      <c r="Z353" s="237">
        <v>20210.065508261101</v>
      </c>
      <c r="AA353" s="238">
        <v>5.0949364789495721</v>
      </c>
      <c r="AB353" s="238">
        <v>3.3412558693784318</v>
      </c>
      <c r="AC353" s="238">
        <v>4.9579255425491855</v>
      </c>
      <c r="AD353" s="238">
        <v>4.0840540554537643</v>
      </c>
    </row>
    <row r="354" spans="1:30" x14ac:dyDescent="0.25">
      <c r="A354" s="17">
        <v>22</v>
      </c>
      <c r="B354" s="11" t="s">
        <v>320</v>
      </c>
      <c r="C354" s="24">
        <v>2204</v>
      </c>
      <c r="D354" s="13" t="s">
        <v>322</v>
      </c>
      <c r="E354" s="32">
        <v>8415</v>
      </c>
      <c r="F354" s="42">
        <f t="shared" si="32"/>
        <v>0.56571428571428573</v>
      </c>
      <c r="G354" s="32">
        <v>6460</v>
      </c>
      <c r="H354" s="42">
        <f t="shared" si="33"/>
        <v>0.43428571428571427</v>
      </c>
      <c r="I354" s="32">
        <f t="shared" si="36"/>
        <v>14875</v>
      </c>
      <c r="J354" s="55">
        <v>411.21</v>
      </c>
      <c r="K354" s="55">
        <v>283.68</v>
      </c>
      <c r="L354" s="55">
        <v>366</v>
      </c>
      <c r="M354" s="231">
        <v>286.2</v>
      </c>
      <c r="N354" s="232">
        <v>-12.664349553128103</v>
      </c>
      <c r="O354" s="232">
        <v>-3.0797766477294091</v>
      </c>
      <c r="P354" s="232">
        <v>-29</v>
      </c>
      <c r="Q354" s="233">
        <v>-5.8</v>
      </c>
      <c r="R354" s="232">
        <v>-22</v>
      </c>
      <c r="S354" s="232">
        <v>-5.51</v>
      </c>
      <c r="T354" s="234">
        <v>14352.201067638105</v>
      </c>
      <c r="U354" s="234">
        <v>14415.195246010888</v>
      </c>
      <c r="V354" s="235">
        <v>39.213664119229797</v>
      </c>
      <c r="W354" s="236">
        <v>50.36755851156844</v>
      </c>
      <c r="X354" s="233">
        <v>-20.205959952296318</v>
      </c>
      <c r="Y354" s="233">
        <v>-15.261673272228521</v>
      </c>
      <c r="Z354" s="237">
        <v>23858.698660093502</v>
      </c>
      <c r="AA354" s="238">
        <v>1.7235223339644983</v>
      </c>
      <c r="AB354" s="238">
        <v>1.1890003056809146</v>
      </c>
      <c r="AC354" s="238">
        <v>1.5340316972617551</v>
      </c>
      <c r="AD354" s="238">
        <v>1.1995624911374709</v>
      </c>
    </row>
    <row r="355" spans="1:30" x14ac:dyDescent="0.25">
      <c r="A355" s="17">
        <v>22</v>
      </c>
      <c r="B355" s="11" t="s">
        <v>320</v>
      </c>
      <c r="C355" s="24">
        <v>2205</v>
      </c>
      <c r="D355" s="13" t="s">
        <v>323</v>
      </c>
      <c r="E355" s="32">
        <v>22749</v>
      </c>
      <c r="F355" s="42">
        <f t="shared" si="32"/>
        <v>0.54168154868204876</v>
      </c>
      <c r="G355" s="32">
        <v>19248</v>
      </c>
      <c r="H355" s="42">
        <f t="shared" si="33"/>
        <v>0.45831845131795129</v>
      </c>
      <c r="I355" s="32">
        <f t="shared" si="36"/>
        <v>41997</v>
      </c>
      <c r="J355" s="55">
        <v>2552.94</v>
      </c>
      <c r="K355" s="55">
        <v>1372.77</v>
      </c>
      <c r="L355" s="55">
        <v>825</v>
      </c>
      <c r="M355" s="231">
        <v>1256.1975</v>
      </c>
      <c r="N355" s="232">
        <v>-117.19662363455809</v>
      </c>
      <c r="O355" s="232">
        <v>-4.5906532717007877</v>
      </c>
      <c r="P355" s="232">
        <v>-20</v>
      </c>
      <c r="Q355" s="233">
        <v>-2.15</v>
      </c>
      <c r="R355" s="232">
        <v>-49.674999999999997</v>
      </c>
      <c r="S355" s="232">
        <v>-3.1792500000000001</v>
      </c>
      <c r="T355" s="234">
        <v>40526.188167278153</v>
      </c>
      <c r="U355" s="234">
        <v>40701.551280464031</v>
      </c>
      <c r="V355" s="235">
        <v>49.122652323973519</v>
      </c>
      <c r="W355" s="236">
        <v>32.400598855246912</v>
      </c>
      <c r="X355" s="233">
        <v>-4.9350804762211746</v>
      </c>
      <c r="Y355" s="233">
        <v>-12.204694523238738</v>
      </c>
      <c r="Z355" s="237">
        <v>50248.229689047599</v>
      </c>
      <c r="AA355" s="238">
        <v>5.0806566038215148</v>
      </c>
      <c r="AB355" s="238">
        <v>2.7319768447468649</v>
      </c>
      <c r="AC355" s="238">
        <v>1.6418488872252188</v>
      </c>
      <c r="AD355" s="238">
        <v>2.4999835969819415</v>
      </c>
    </row>
    <row r="356" spans="1:30" x14ac:dyDescent="0.25">
      <c r="A356" s="17">
        <v>22</v>
      </c>
      <c r="B356" s="11" t="s">
        <v>320</v>
      </c>
      <c r="C356" s="24">
        <v>2206</v>
      </c>
      <c r="D356" s="13" t="s">
        <v>324</v>
      </c>
      <c r="E356" s="32">
        <v>7669</v>
      </c>
      <c r="F356" s="42">
        <f t="shared" si="32"/>
        <v>0.44211922056958375</v>
      </c>
      <c r="G356" s="32">
        <v>9677</v>
      </c>
      <c r="H356" s="42">
        <f t="shared" si="33"/>
        <v>0.55788077943041625</v>
      </c>
      <c r="I356" s="32">
        <f t="shared" si="36"/>
        <v>17346</v>
      </c>
      <c r="J356" s="55">
        <v>336.69</v>
      </c>
      <c r="K356" s="55">
        <v>214.65</v>
      </c>
      <c r="L356" s="55">
        <v>158</v>
      </c>
      <c r="M356" s="231">
        <v>644.04</v>
      </c>
      <c r="N356" s="232">
        <v>-12.119165839126117</v>
      </c>
      <c r="O356" s="232">
        <v>-3.5995027589551567</v>
      </c>
      <c r="P356" s="232">
        <v>-3</v>
      </c>
      <c r="Q356" s="233">
        <v>-1.66</v>
      </c>
      <c r="R356" s="232">
        <v>-36</v>
      </c>
      <c r="S356" s="232">
        <v>-4.29</v>
      </c>
      <c r="T356" s="234">
        <v>13841.301910927194</v>
      </c>
      <c r="U356" s="234">
        <v>14933.202262135317</v>
      </c>
      <c r="V356" s="235">
        <v>87.603176651437934</v>
      </c>
      <c r="W356" s="236">
        <v>23.186762098837523</v>
      </c>
      <c r="X356" s="233">
        <v>-2.1674261708225666</v>
      </c>
      <c r="Y356" s="233">
        <v>-24.1073544495421</v>
      </c>
      <c r="Z356" s="237">
        <v>5553.9418846147501</v>
      </c>
      <c r="AA356" s="238">
        <v>6.0621808257065428</v>
      </c>
      <c r="AB356" s="238">
        <v>3.8648225793397772</v>
      </c>
      <c r="AC356" s="238">
        <v>2.844826310438783</v>
      </c>
      <c r="AD356" s="238">
        <v>11.596088208702492</v>
      </c>
    </row>
    <row r="357" spans="1:30" x14ac:dyDescent="0.25">
      <c r="A357" s="17">
        <v>22</v>
      </c>
      <c r="B357" s="11" t="s">
        <v>320</v>
      </c>
      <c r="C357" s="24">
        <v>2207</v>
      </c>
      <c r="D357" s="13" t="s">
        <v>325</v>
      </c>
      <c r="E357" s="32">
        <v>7812</v>
      </c>
      <c r="F357" s="42">
        <f t="shared" si="32"/>
        <v>0.4878840869347989</v>
      </c>
      <c r="G357" s="32">
        <v>8200</v>
      </c>
      <c r="H357" s="42">
        <f t="shared" si="33"/>
        <v>0.5121159130652011</v>
      </c>
      <c r="I357" s="32">
        <f t="shared" si="36"/>
        <v>16012</v>
      </c>
      <c r="J357" s="55">
        <v>1282.68</v>
      </c>
      <c r="K357" s="55">
        <v>925.83</v>
      </c>
      <c r="L357" s="55">
        <v>455</v>
      </c>
      <c r="M357" s="231">
        <v>106.2</v>
      </c>
      <c r="N357" s="232">
        <v>-35.436941410129094</v>
      </c>
      <c r="O357" s="232">
        <v>-2.762726588870887</v>
      </c>
      <c r="P357" s="232">
        <v>-5</v>
      </c>
      <c r="Q357" s="233">
        <v>-1.07</v>
      </c>
      <c r="R357" s="232">
        <v>-9</v>
      </c>
      <c r="S357" s="232">
        <v>-5.71</v>
      </c>
      <c r="T357" s="234">
        <v>15055.190284598611</v>
      </c>
      <c r="U357" s="234">
        <v>15278.20693503672</v>
      </c>
      <c r="V357" s="235">
        <v>33.088330295821123</v>
      </c>
      <c r="W357" s="236">
        <v>143.86258884215366</v>
      </c>
      <c r="X357" s="233">
        <v>-3.3211137856656494</v>
      </c>
      <c r="Y357" s="233">
        <v>-5.8907436181930271</v>
      </c>
      <c r="Z357" s="237">
        <v>8554.6789932817992</v>
      </c>
      <c r="AA357" s="238">
        <v>14.993899841330347</v>
      </c>
      <c r="AB357" s="238">
        <v>10.822498433045556</v>
      </c>
      <c r="AC357" s="238">
        <v>5.3187267500898949</v>
      </c>
      <c r="AD357" s="238">
        <v>1.2414258919990042</v>
      </c>
    </row>
    <row r="358" spans="1:30" x14ac:dyDescent="0.25">
      <c r="A358" s="17">
        <v>22</v>
      </c>
      <c r="B358" s="11" t="s">
        <v>320</v>
      </c>
      <c r="C358" s="24">
        <v>2208</v>
      </c>
      <c r="D358" s="13" t="s">
        <v>326</v>
      </c>
      <c r="E358" s="32">
        <v>2703</v>
      </c>
      <c r="F358" s="42">
        <f t="shared" si="32"/>
        <v>0.50457345529214115</v>
      </c>
      <c r="G358" s="32">
        <v>2654</v>
      </c>
      <c r="H358" s="42">
        <f t="shared" si="33"/>
        <v>0.49542654470785885</v>
      </c>
      <c r="I358" s="32">
        <f t="shared" si="36"/>
        <v>5357</v>
      </c>
      <c r="J358" s="55">
        <v>499.05</v>
      </c>
      <c r="K358" s="55">
        <v>369</v>
      </c>
      <c r="L358" s="55">
        <v>308</v>
      </c>
      <c r="M358" s="231">
        <v>468.54</v>
      </c>
      <c r="N358" s="232">
        <v>-12.91459781529295</v>
      </c>
      <c r="O358" s="232">
        <v>-2.587836452317994</v>
      </c>
      <c r="P358" s="232">
        <v>-13</v>
      </c>
      <c r="Q358" s="233">
        <v>-3.58</v>
      </c>
      <c r="R358" s="232">
        <v>-18</v>
      </c>
      <c r="S358" s="232">
        <v>-3.25</v>
      </c>
      <c r="T358" s="234">
        <v>5163.5151629450966</v>
      </c>
      <c r="U358" s="234">
        <v>5188.0702696014205</v>
      </c>
      <c r="V358" s="235">
        <v>16.764659619951612</v>
      </c>
      <c r="W358" s="236">
        <v>11.072843875872755</v>
      </c>
      <c r="X358" s="233">
        <v>-25.17664728340845</v>
      </c>
      <c r="Y358" s="233">
        <v>-34.694981109773735</v>
      </c>
      <c r="Z358" s="237">
        <v>5225.4999151337197</v>
      </c>
      <c r="AA358" s="238">
        <v>9.5502824247434592</v>
      </c>
      <c r="AB358" s="238">
        <v>7.0615253275830803</v>
      </c>
      <c r="AC358" s="238">
        <v>5.8941729021560674</v>
      </c>
      <c r="AD358" s="238">
        <v>8.9664148427798818</v>
      </c>
    </row>
    <row r="359" spans="1:30" x14ac:dyDescent="0.25">
      <c r="A359" s="17">
        <v>22</v>
      </c>
      <c r="B359" s="11" t="s">
        <v>320</v>
      </c>
      <c r="C359" s="24">
        <v>2209</v>
      </c>
      <c r="D359" s="13" t="s">
        <v>327</v>
      </c>
      <c r="E359" s="32">
        <v>2827</v>
      </c>
      <c r="F359" s="42">
        <f t="shared" si="32"/>
        <v>0.49371288857841428</v>
      </c>
      <c r="G359" s="32">
        <v>2899</v>
      </c>
      <c r="H359" s="42">
        <f t="shared" si="33"/>
        <v>0.50628711142158578</v>
      </c>
      <c r="I359" s="32">
        <f t="shared" si="36"/>
        <v>5726</v>
      </c>
      <c r="J359" s="55">
        <v>117.45</v>
      </c>
      <c r="K359" s="55">
        <v>61.29</v>
      </c>
      <c r="L359" s="55">
        <v>160</v>
      </c>
      <c r="M359" s="231">
        <v>285.66000000000003</v>
      </c>
      <c r="N359" s="232">
        <v>-5.5769612711022836</v>
      </c>
      <c r="O359" s="232">
        <v>-4.7483706011939404</v>
      </c>
      <c r="P359" s="232">
        <v>1</v>
      </c>
      <c r="Q359" s="233">
        <v>0.48</v>
      </c>
      <c r="R359" s="232">
        <v>-8</v>
      </c>
      <c r="S359" s="232">
        <v>-2.5</v>
      </c>
      <c r="T359" s="234">
        <v>5402.8793173029289</v>
      </c>
      <c r="U359" s="234">
        <v>5475.0741569136044</v>
      </c>
      <c r="V359" s="235">
        <v>33.767995733143309</v>
      </c>
      <c r="W359" s="236">
        <v>19.166401165419042</v>
      </c>
      <c r="X359" s="233">
        <v>1.8508649578706331</v>
      </c>
      <c r="Y359" s="233">
        <v>-14.611674236225763</v>
      </c>
      <c r="Z359" s="237">
        <v>2972.9148051142502</v>
      </c>
      <c r="AA359" s="238">
        <v>3.9506682060970242</v>
      </c>
      <c r="AB359" s="238">
        <v>2.0616130638713206</v>
      </c>
      <c r="AC359" s="238">
        <v>5.3819234821245123</v>
      </c>
      <c r="AD359" s="238">
        <v>9.6087516368980506</v>
      </c>
    </row>
    <row r="360" spans="1:30" x14ac:dyDescent="0.25">
      <c r="A360" s="17">
        <v>22</v>
      </c>
      <c r="B360" s="11" t="s">
        <v>320</v>
      </c>
      <c r="C360" s="17">
        <v>2210</v>
      </c>
      <c r="D360" s="13" t="s">
        <v>328</v>
      </c>
      <c r="E360" s="32">
        <v>4969</v>
      </c>
      <c r="F360" s="42">
        <f t="shared" si="32"/>
        <v>0.4554954624621872</v>
      </c>
      <c r="G360" s="32">
        <v>5940</v>
      </c>
      <c r="H360" s="42">
        <f t="shared" si="33"/>
        <v>0.5445045375378128</v>
      </c>
      <c r="I360" s="32">
        <f t="shared" si="36"/>
        <v>10909</v>
      </c>
      <c r="J360" s="55">
        <v>329.31</v>
      </c>
      <c r="K360" s="55">
        <v>146.52000000000001</v>
      </c>
      <c r="L360" s="55">
        <v>241</v>
      </c>
      <c r="M360" s="231">
        <v>110.07</v>
      </c>
      <c r="N360" s="232">
        <v>-18.151936444885802</v>
      </c>
      <c r="O360" s="232">
        <v>-5.5121121268366586</v>
      </c>
      <c r="P360" s="232">
        <v>-25</v>
      </c>
      <c r="Q360" s="233">
        <v>-6.88</v>
      </c>
      <c r="R360" s="232">
        <v>-10</v>
      </c>
      <c r="S360" s="232">
        <v>-6.03</v>
      </c>
      <c r="T360" s="234">
        <v>9011.758094283472</v>
      </c>
      <c r="U360" s="234">
        <v>9589.1298795697803</v>
      </c>
      <c r="V360" s="235">
        <v>37.393187113209429</v>
      </c>
      <c r="W360" s="236">
        <v>87.118468970380491</v>
      </c>
      <c r="X360" s="233">
        <v>-27.741534713252594</v>
      </c>
      <c r="Y360" s="233">
        <v>-10.428474872684333</v>
      </c>
      <c r="Z360" s="237">
        <v>7848.3054060302602</v>
      </c>
      <c r="AA360" s="238">
        <v>4.1959376319246449</v>
      </c>
      <c r="AB360" s="238">
        <v>1.8668998263933652</v>
      </c>
      <c r="AC360" s="238">
        <v>3.0707265776740442</v>
      </c>
      <c r="AD360" s="238">
        <v>1.4024683585252364</v>
      </c>
    </row>
    <row r="361" spans="1:30" x14ac:dyDescent="0.25">
      <c r="A361" s="17">
        <v>22</v>
      </c>
      <c r="B361" s="11" t="s">
        <v>320</v>
      </c>
      <c r="C361" s="24">
        <v>2211</v>
      </c>
      <c r="D361" s="13" t="s">
        <v>329</v>
      </c>
      <c r="E361" s="32">
        <v>13545</v>
      </c>
      <c r="F361" s="42">
        <f t="shared" si="32"/>
        <v>0.44674956298030938</v>
      </c>
      <c r="G361" s="32">
        <v>16774</v>
      </c>
      <c r="H361" s="42">
        <f t="shared" si="33"/>
        <v>0.55325043701969068</v>
      </c>
      <c r="I361" s="32">
        <f t="shared" si="36"/>
        <v>30319</v>
      </c>
      <c r="J361" s="55">
        <v>551.25</v>
      </c>
      <c r="K361" s="55">
        <v>251.91</v>
      </c>
      <c r="L361" s="55">
        <v>338</v>
      </c>
      <c r="M361" s="231">
        <v>116.91</v>
      </c>
      <c r="N361" s="232">
        <v>-29.725918570009934</v>
      </c>
      <c r="O361" s="232">
        <v>-5.3924568834485136</v>
      </c>
      <c r="P361" s="232">
        <v>-19</v>
      </c>
      <c r="Q361" s="233">
        <v>-4.4800000000000004</v>
      </c>
      <c r="R361" s="232">
        <v>-42</v>
      </c>
      <c r="S361" s="232">
        <v>-12.41</v>
      </c>
      <c r="T361" s="234">
        <v>24858.797728669902</v>
      </c>
      <c r="U361" s="234">
        <v>26530.359339345741</v>
      </c>
      <c r="V361" s="235">
        <v>73.546738842218645</v>
      </c>
      <c r="W361" s="236">
        <v>226.92976938966507</v>
      </c>
      <c r="X361" s="233">
        <v>-7.6431693146958226</v>
      </c>
      <c r="Y361" s="233">
        <v>-15.830920140501856</v>
      </c>
      <c r="Z361" s="237">
        <v>17372.668643516801</v>
      </c>
      <c r="AA361" s="238">
        <v>3.1730876315638334</v>
      </c>
      <c r="AB361" s="238">
        <v>1.4500362907342317</v>
      </c>
      <c r="AC361" s="238">
        <v>1.945584797221906</v>
      </c>
      <c r="AD361" s="238">
        <v>0.67295360545329297</v>
      </c>
    </row>
    <row r="362" spans="1:30" x14ac:dyDescent="0.25">
      <c r="A362" s="17">
        <v>22</v>
      </c>
      <c r="B362" s="11" t="s">
        <v>320</v>
      </c>
      <c r="C362" s="17">
        <v>2212</v>
      </c>
      <c r="D362" s="13" t="s">
        <v>330</v>
      </c>
      <c r="E362" s="32">
        <v>13049</v>
      </c>
      <c r="F362" s="42">
        <f t="shared" si="32"/>
        <v>0.47809042280354658</v>
      </c>
      <c r="G362" s="32">
        <v>14245</v>
      </c>
      <c r="H362" s="42">
        <f t="shared" si="33"/>
        <v>0.52190957719645348</v>
      </c>
      <c r="I362" s="32">
        <f t="shared" si="36"/>
        <v>27294</v>
      </c>
      <c r="J362" s="55">
        <v>1613.7</v>
      </c>
      <c r="K362" s="55">
        <v>1189.98</v>
      </c>
      <c r="L362" s="55">
        <v>567</v>
      </c>
      <c r="M362" s="231">
        <v>356.4</v>
      </c>
      <c r="N362" s="232">
        <v>-42.077457795431975</v>
      </c>
      <c r="O362" s="232">
        <v>-2.6075142712667767</v>
      </c>
      <c r="P362" s="232">
        <v>-43</v>
      </c>
      <c r="Q362" s="233">
        <v>-5.57</v>
      </c>
      <c r="R362" s="232">
        <v>-42</v>
      </c>
      <c r="S362" s="232">
        <v>-7.25</v>
      </c>
      <c r="T362" s="234">
        <v>23479.277238447619</v>
      </c>
      <c r="U362" s="234">
        <v>24581.332940838958</v>
      </c>
      <c r="V362" s="235">
        <v>41.409660032535484</v>
      </c>
      <c r="W362" s="236">
        <v>68.971192314362966</v>
      </c>
      <c r="X362" s="233">
        <v>-18.31402200472634</v>
      </c>
      <c r="Y362" s="233">
        <v>-17.086136094036625</v>
      </c>
      <c r="Z362" s="237">
        <v>22858.040413365001</v>
      </c>
      <c r="AA362" s="238">
        <v>7.0596602806620128</v>
      </c>
      <c r="AB362" s="238">
        <v>5.2059580719973866</v>
      </c>
      <c r="AC362" s="238">
        <v>2.4805275944322744</v>
      </c>
      <c r="AD362" s="238">
        <v>1.5591887736431438</v>
      </c>
    </row>
    <row r="363" spans="1:30" x14ac:dyDescent="0.25">
      <c r="A363" s="17">
        <v>22</v>
      </c>
      <c r="B363" s="11" t="s">
        <v>320</v>
      </c>
      <c r="C363" s="24">
        <v>2213</v>
      </c>
      <c r="D363" s="13" t="s">
        <v>331</v>
      </c>
      <c r="E363" s="32">
        <v>9955</v>
      </c>
      <c r="F363" s="42">
        <f t="shared" si="32"/>
        <v>0.46798608499435879</v>
      </c>
      <c r="G363" s="32">
        <v>11317</v>
      </c>
      <c r="H363" s="42">
        <f t="shared" si="33"/>
        <v>0.53201391500564121</v>
      </c>
      <c r="I363" s="32">
        <f t="shared" si="36"/>
        <v>21272</v>
      </c>
      <c r="J363" s="55">
        <v>1196.19</v>
      </c>
      <c r="K363" s="55">
        <v>830.52</v>
      </c>
      <c r="L363" s="55">
        <v>287</v>
      </c>
      <c r="M363" s="231">
        <v>115.56</v>
      </c>
      <c r="N363" s="232">
        <v>-36.31281032770606</v>
      </c>
      <c r="O363" s="232">
        <v>-3.0357058935207668</v>
      </c>
      <c r="P363" s="232">
        <v>-16</v>
      </c>
      <c r="Q363" s="233">
        <v>-4.49</v>
      </c>
      <c r="R363" s="232">
        <v>-32</v>
      </c>
      <c r="S363" s="232">
        <v>-11.33</v>
      </c>
      <c r="T363" s="234">
        <v>17248.546823589011</v>
      </c>
      <c r="U363" s="234">
        <v>18490.250440426036</v>
      </c>
      <c r="V363" s="235">
        <v>60.099466284282272</v>
      </c>
      <c r="W363" s="236">
        <v>160.00562859489474</v>
      </c>
      <c r="X363" s="233">
        <v>-9.2761437607709034</v>
      </c>
      <c r="Y363" s="233">
        <v>-17.306417835226835</v>
      </c>
      <c r="Z363" s="237">
        <v>13219.3289146405</v>
      </c>
      <c r="AA363" s="238">
        <v>9.0487951977290706</v>
      </c>
      <c r="AB363" s="238">
        <v>6.2826184699905081</v>
      </c>
      <c r="AC363" s="238">
        <v>2.171063310801999</v>
      </c>
      <c r="AD363" s="238">
        <v>0.87417448152013588</v>
      </c>
    </row>
    <row r="364" spans="1:30" x14ac:dyDescent="0.25">
      <c r="A364" s="16">
        <v>22</v>
      </c>
      <c r="B364" s="14" t="s">
        <v>320</v>
      </c>
      <c r="C364" s="16">
        <v>2214</v>
      </c>
      <c r="D364" s="10" t="s">
        <v>332</v>
      </c>
      <c r="E364" s="32">
        <v>19323</v>
      </c>
      <c r="F364" s="42">
        <f t="shared" si="32"/>
        <v>0.46091644204851751</v>
      </c>
      <c r="G364" s="32">
        <v>22600</v>
      </c>
      <c r="H364" s="42">
        <f t="shared" si="33"/>
        <v>0.53908355795148244</v>
      </c>
      <c r="I364" s="32">
        <f t="shared" si="36"/>
        <v>41923</v>
      </c>
      <c r="J364" s="55">
        <v>7341.12</v>
      </c>
      <c r="K364" s="55">
        <v>5684.13</v>
      </c>
      <c r="L364" s="55">
        <v>3139</v>
      </c>
      <c r="M364" s="231">
        <v>2789.91</v>
      </c>
      <c r="N364" s="232">
        <v>-164.54716981132077</v>
      </c>
      <c r="O364" s="232">
        <v>-2.2414450357891003</v>
      </c>
      <c r="P364" s="232">
        <v>-108</v>
      </c>
      <c r="Q364" s="233">
        <v>-2.96</v>
      </c>
      <c r="R364" s="232">
        <v>-43</v>
      </c>
      <c r="S364" s="232">
        <v>-1.43</v>
      </c>
      <c r="T364" s="234">
        <v>36115.760492700116</v>
      </c>
      <c r="U364" s="234">
        <v>37789.511838467246</v>
      </c>
      <c r="V364" s="235">
        <v>11.50549872338328</v>
      </c>
      <c r="W364" s="236">
        <v>13.54506483666758</v>
      </c>
      <c r="X364" s="233">
        <v>-29.903842125054922</v>
      </c>
      <c r="Y364" s="233">
        <v>-11.378818594906754</v>
      </c>
      <c r="Z364" s="237">
        <v>41229.2318816837</v>
      </c>
      <c r="AA364" s="238">
        <v>17.80561913223838</v>
      </c>
      <c r="AB364" s="238">
        <v>13.786650249298493</v>
      </c>
      <c r="AC364" s="238">
        <v>7.6135301501809378</v>
      </c>
      <c r="AD364" s="238">
        <v>6.7668250720902519</v>
      </c>
    </row>
    <row r="365" spans="1:30" x14ac:dyDescent="0.25">
      <c r="A365" s="16">
        <v>22</v>
      </c>
      <c r="B365" s="14" t="s">
        <v>320</v>
      </c>
      <c r="C365" s="23">
        <v>2215</v>
      </c>
      <c r="D365" s="10" t="s">
        <v>333</v>
      </c>
      <c r="E365" s="32">
        <v>4667</v>
      </c>
      <c r="F365" s="42">
        <f t="shared" si="32"/>
        <v>0.46772900380837845</v>
      </c>
      <c r="G365" s="32">
        <v>5311</v>
      </c>
      <c r="H365" s="42">
        <f t="shared" si="33"/>
        <v>0.53227099619162155</v>
      </c>
      <c r="I365" s="32">
        <f t="shared" si="36"/>
        <v>9978</v>
      </c>
      <c r="J365" s="55">
        <v>1643.13</v>
      </c>
      <c r="K365" s="55">
        <v>1105.3800000000001</v>
      </c>
      <c r="L365" s="55">
        <v>732</v>
      </c>
      <c r="M365" s="231">
        <v>591.29999999999995</v>
      </c>
      <c r="N365" s="232">
        <v>-53.169215491559093</v>
      </c>
      <c r="O365" s="232">
        <v>-3.2358495975095756</v>
      </c>
      <c r="P365" s="232">
        <v>-30</v>
      </c>
      <c r="Q365" s="233">
        <v>-3.37</v>
      </c>
      <c r="R365" s="232">
        <v>4</v>
      </c>
      <c r="S365" s="232">
        <v>0.68</v>
      </c>
      <c r="T365" s="234">
        <v>8596.8839590620319</v>
      </c>
      <c r="U365" s="234">
        <v>8995.1218340525793</v>
      </c>
      <c r="V365" s="235">
        <v>11.744376993254141</v>
      </c>
      <c r="W365" s="236">
        <v>15.212450252076069</v>
      </c>
      <c r="X365" s="233">
        <v>-34.896364942063457</v>
      </c>
      <c r="Y365" s="233">
        <v>4.4468547216973899</v>
      </c>
      <c r="Z365" s="237">
        <v>14879.6138119393</v>
      </c>
      <c r="AA365" s="238">
        <v>11.042826922574859</v>
      </c>
      <c r="AB365" s="238">
        <v>7.4288218361759553</v>
      </c>
      <c r="AC365" s="238">
        <v>4.9194825164927884</v>
      </c>
      <c r="AD365" s="238">
        <v>3.9738934590193793</v>
      </c>
    </row>
    <row r="366" spans="1:30" x14ac:dyDescent="0.25">
      <c r="A366" s="17">
        <v>22</v>
      </c>
      <c r="B366" s="11" t="s">
        <v>320</v>
      </c>
      <c r="C366" s="17">
        <v>2216</v>
      </c>
      <c r="D366" s="13" t="s">
        <v>334</v>
      </c>
      <c r="E366" s="32">
        <v>7061</v>
      </c>
      <c r="F366" s="42">
        <f t="shared" si="32"/>
        <v>0.47706236065130736</v>
      </c>
      <c r="G366" s="32">
        <v>7740</v>
      </c>
      <c r="H366" s="42">
        <f t="shared" si="33"/>
        <v>0.52293763934869264</v>
      </c>
      <c r="I366" s="32">
        <f t="shared" si="36"/>
        <v>14801</v>
      </c>
      <c r="J366" s="55">
        <v>4288.7700000000004</v>
      </c>
      <c r="K366" s="55">
        <v>4275.8100000000004</v>
      </c>
      <c r="L366" s="55">
        <v>1641</v>
      </c>
      <c r="M366" s="231">
        <v>1245.42</v>
      </c>
      <c r="N366" s="232">
        <v>-0.77833498841443305</v>
      </c>
      <c r="O366" s="232">
        <v>-1.8148210055900244E-2</v>
      </c>
      <c r="P366" s="232">
        <v>-24</v>
      </c>
      <c r="Q366" s="233">
        <v>-1.36</v>
      </c>
      <c r="R366" s="232">
        <v>-93</v>
      </c>
      <c r="S366" s="232">
        <v>-5.38</v>
      </c>
      <c r="T366" s="234">
        <v>12249.255882695847</v>
      </c>
      <c r="U366" s="234">
        <v>13024.176405414206</v>
      </c>
      <c r="V366" s="235">
        <v>7.4645069364386636</v>
      </c>
      <c r="W366" s="236">
        <v>10.457657983181742</v>
      </c>
      <c r="X366" s="233">
        <v>-19.593026898804585</v>
      </c>
      <c r="Y366" s="233">
        <v>-71.405666742458664</v>
      </c>
      <c r="Z366" s="237">
        <v>11235.9322760453</v>
      </c>
      <c r="AA366" s="238">
        <v>38.170130387342589</v>
      </c>
      <c r="AB366" s="238">
        <v>38.054786153489999</v>
      </c>
      <c r="AC366" s="238">
        <v>14.604929610501188</v>
      </c>
      <c r="AD366" s="238">
        <v>11.084260472584027</v>
      </c>
    </row>
    <row r="367" spans="1:30" x14ac:dyDescent="0.25">
      <c r="A367" s="17">
        <v>22</v>
      </c>
      <c r="B367" s="11" t="s">
        <v>320</v>
      </c>
      <c r="C367" s="24">
        <v>2217</v>
      </c>
      <c r="D367" s="13" t="s">
        <v>335</v>
      </c>
      <c r="E367" s="32">
        <v>10873</v>
      </c>
      <c r="F367" s="42">
        <f t="shared" si="32"/>
        <v>0.4836958939454602</v>
      </c>
      <c r="G367" s="32">
        <v>11606</v>
      </c>
      <c r="H367" s="42">
        <f t="shared" si="33"/>
        <v>0.5163041060545398</v>
      </c>
      <c r="I367" s="32">
        <f t="shared" si="36"/>
        <v>22479</v>
      </c>
      <c r="J367" s="64">
        <v>1990.71</v>
      </c>
      <c r="K367" s="64">
        <v>1643.94</v>
      </c>
      <c r="L367" s="64">
        <v>592</v>
      </c>
      <c r="M367" s="231">
        <v>414.81</v>
      </c>
      <c r="N367" s="232">
        <v>-34.435948361469713</v>
      </c>
      <c r="O367" s="232">
        <v>-1.7298324899894868</v>
      </c>
      <c r="P367" s="232">
        <v>-18</v>
      </c>
      <c r="Q367" s="233">
        <v>-2.61</v>
      </c>
      <c r="R367" s="232">
        <v>-34</v>
      </c>
      <c r="S367" s="232">
        <v>-5.69</v>
      </c>
      <c r="T367" s="234">
        <v>18651.949014440244</v>
      </c>
      <c r="U367" s="234">
        <v>19811.268332897791</v>
      </c>
      <c r="V367" s="235">
        <v>31.506670632500413</v>
      </c>
      <c r="W367" s="236">
        <v>47.759861943776166</v>
      </c>
      <c r="X367" s="233">
        <v>-9.6504660108519982</v>
      </c>
      <c r="Y367" s="233">
        <v>-17.161950173347041</v>
      </c>
      <c r="Z367" s="237">
        <v>13974.6029126266</v>
      </c>
      <c r="AA367" s="238">
        <v>14.245199040334203</v>
      </c>
      <c r="AB367" s="238">
        <v>11.763768962012051</v>
      </c>
      <c r="AC367" s="238">
        <v>4.2362563265758695</v>
      </c>
      <c r="AD367" s="238">
        <v>2.9683133223427975</v>
      </c>
    </row>
    <row r="368" spans="1:30" s="3" customFormat="1" x14ac:dyDescent="0.25">
      <c r="A368" s="21"/>
      <c r="C368" s="21"/>
      <c r="D368" s="48" t="s">
        <v>352</v>
      </c>
      <c r="E368" s="49">
        <f>E350+E342+E330+E318+E312+E297+E279+E270+E248+E214+E183+E173+E151+E126+E117+E97+E82+E67+E50+E33+E24+E6</f>
        <v>8092772</v>
      </c>
      <c r="F368" s="50">
        <f t="shared" si="32"/>
        <v>0.48882511171324527</v>
      </c>
      <c r="G368" s="49">
        <f>G350+G342+G330+G318+G312+G297+G279+G270+G248+G214+G183+G173+G151+G126+G117+G97+G82+G67+G50+G33+G24+G6</f>
        <v>8462785</v>
      </c>
      <c r="H368" s="50">
        <f t="shared" si="33"/>
        <v>0.51117488828675473</v>
      </c>
      <c r="I368" s="49">
        <f>I350+I342+I330+I318+I312+I297+I279+I270+I248+I214+I183+I173+I151+I126+I117+I97+I82+I67+I50+I33+I24+I6</f>
        <v>16555557</v>
      </c>
      <c r="J368" s="53">
        <v>5121629.0100000007</v>
      </c>
      <c r="K368" s="53">
        <v>4558452.9300000006</v>
      </c>
      <c r="L368" s="53">
        <v>3866384</v>
      </c>
      <c r="M368" s="245">
        <v>3720628.2374999998</v>
      </c>
      <c r="N368" s="246">
        <v>-73147.744022904066</v>
      </c>
      <c r="O368" s="246">
        <v>-1.4282124667773244</v>
      </c>
      <c r="P368" s="246">
        <v>-42378</v>
      </c>
      <c r="Q368" s="247">
        <v>-1.096062884597081</v>
      </c>
      <c r="R368" s="246">
        <v>-41658.675000000003</v>
      </c>
      <c r="S368" s="246">
        <v>-1.1196677641728512</v>
      </c>
      <c r="T368" s="248">
        <v>13018759.18355858</v>
      </c>
      <c r="U368" s="248">
        <v>14361665.743836161</v>
      </c>
      <c r="V368" s="249">
        <v>3.3671666299981013</v>
      </c>
      <c r="W368" s="250">
        <v>3.8600109516682561</v>
      </c>
      <c r="X368" s="247">
        <v>-32.551489279807306</v>
      </c>
      <c r="Y368" s="247">
        <v>-29.006854596848807</v>
      </c>
      <c r="Z368" s="251">
        <v>10805349.497588599</v>
      </c>
      <c r="AA368" s="252">
        <v>47.399012971704259</v>
      </c>
      <c r="AB368" s="252">
        <v>42.187001272076373</v>
      </c>
      <c r="AC368" s="252">
        <v>35.782128110366543</v>
      </c>
      <c r="AD368" s="252">
        <v>34.433205870206443</v>
      </c>
    </row>
    <row r="369" spans="1:8" s="3" customFormat="1" x14ac:dyDescent="0.25">
      <c r="A369" s="21"/>
      <c r="C369" s="21"/>
      <c r="D369" s="22"/>
      <c r="F369" s="43"/>
      <c r="H369" s="43"/>
    </row>
    <row r="370" spans="1:8" s="3" customFormat="1" x14ac:dyDescent="0.25">
      <c r="A370" s="21"/>
      <c r="C370" s="21"/>
      <c r="D370" s="22"/>
      <c r="F370" s="43"/>
      <c r="H370" s="43"/>
    </row>
    <row r="371" spans="1:8" s="3" customFormat="1" x14ac:dyDescent="0.25">
      <c r="A371" s="21"/>
      <c r="C371" s="21"/>
      <c r="D371" s="22"/>
      <c r="F371" s="43"/>
      <c r="H371" s="43"/>
    </row>
    <row r="372" spans="1:8" s="3" customFormat="1" x14ac:dyDescent="0.25">
      <c r="A372" s="21"/>
      <c r="C372" s="21"/>
      <c r="D372" s="22"/>
      <c r="F372" s="43"/>
      <c r="H372" s="43"/>
    </row>
    <row r="373" spans="1:8" s="3" customFormat="1" x14ac:dyDescent="0.25">
      <c r="A373" s="21"/>
      <c r="C373" s="21"/>
      <c r="D373" s="22"/>
      <c r="F373" s="43"/>
      <c r="H373" s="43"/>
    </row>
    <row r="374" spans="1:8" s="3" customFormat="1" x14ac:dyDescent="0.25">
      <c r="A374" s="21"/>
      <c r="C374" s="21"/>
      <c r="D374" s="22"/>
      <c r="F374" s="43"/>
      <c r="H374" s="43"/>
    </row>
    <row r="375" spans="1:8" s="3" customFormat="1" x14ac:dyDescent="0.25">
      <c r="A375" s="21"/>
      <c r="C375" s="21"/>
      <c r="D375" s="22"/>
      <c r="F375" s="43"/>
      <c r="H375" s="43"/>
    </row>
    <row r="376" spans="1:8" s="3" customFormat="1" x14ac:dyDescent="0.25">
      <c r="A376" s="21"/>
      <c r="C376" s="21"/>
      <c r="D376" s="22"/>
      <c r="F376" s="43"/>
      <c r="H376" s="43"/>
    </row>
    <row r="377" spans="1:8" s="3" customFormat="1" x14ac:dyDescent="0.25">
      <c r="A377" s="21"/>
      <c r="C377" s="21"/>
      <c r="D377" s="22"/>
      <c r="F377" s="43"/>
      <c r="H377" s="43"/>
    </row>
    <row r="378" spans="1:8" s="3" customFormat="1" x14ac:dyDescent="0.25">
      <c r="A378" s="21"/>
      <c r="C378" s="21"/>
      <c r="D378" s="22"/>
      <c r="F378" s="43"/>
      <c r="H378" s="43"/>
    </row>
    <row r="379" spans="1:8" s="3" customFormat="1" x14ac:dyDescent="0.25">
      <c r="A379" s="21"/>
      <c r="C379" s="21"/>
      <c r="D379" s="22"/>
      <c r="F379" s="43"/>
      <c r="H379" s="43"/>
    </row>
    <row r="380" spans="1:8" s="3" customFormat="1" x14ac:dyDescent="0.25">
      <c r="A380" s="21"/>
      <c r="C380" s="21"/>
      <c r="D380" s="22"/>
      <c r="F380" s="43"/>
      <c r="H380" s="43"/>
    </row>
    <row r="381" spans="1:8" s="3" customFormat="1" x14ac:dyDescent="0.25">
      <c r="A381" s="21"/>
      <c r="C381" s="21"/>
      <c r="D381" s="22"/>
      <c r="F381" s="43"/>
      <c r="H381" s="43"/>
    </row>
    <row r="382" spans="1:8" s="3" customFormat="1" x14ac:dyDescent="0.25">
      <c r="A382" s="21"/>
      <c r="C382" s="21"/>
      <c r="D382" s="22"/>
      <c r="F382" s="43"/>
      <c r="H382" s="43"/>
    </row>
    <row r="383" spans="1:8" s="3" customFormat="1" x14ac:dyDescent="0.25">
      <c r="A383" s="21"/>
      <c r="C383" s="21"/>
      <c r="D383" s="22"/>
      <c r="F383" s="43"/>
      <c r="H383" s="43"/>
    </row>
    <row r="384" spans="1:8" s="3" customFormat="1" x14ac:dyDescent="0.25">
      <c r="A384" s="21"/>
      <c r="C384" s="21"/>
      <c r="D384" s="22"/>
      <c r="F384" s="43"/>
      <c r="H384" s="43"/>
    </row>
    <row r="385" spans="1:30" s="3" customFormat="1" x14ac:dyDescent="0.25">
      <c r="A385" s="21"/>
      <c r="C385" s="21"/>
      <c r="D385" s="22"/>
      <c r="F385" s="43"/>
      <c r="H385" s="43"/>
      <c r="J385" s="55"/>
      <c r="K385" s="55"/>
      <c r="L385" s="55"/>
      <c r="M385" s="55"/>
      <c r="N385" s="56"/>
      <c r="O385" s="56"/>
      <c r="P385" s="56"/>
      <c r="Q385" s="57"/>
      <c r="R385" s="56"/>
      <c r="S385" s="56"/>
      <c r="T385" s="58"/>
      <c r="U385" s="58"/>
      <c r="V385" s="59"/>
      <c r="W385" s="60"/>
      <c r="X385" s="57"/>
      <c r="Y385" s="57"/>
      <c r="Z385" s="66"/>
      <c r="AA385" s="67"/>
      <c r="AB385" s="67"/>
      <c r="AC385" s="67"/>
      <c r="AD385" s="67"/>
    </row>
    <row r="386" spans="1:30" s="3" customFormat="1" x14ac:dyDescent="0.25">
      <c r="A386" s="21"/>
      <c r="C386" s="21"/>
      <c r="D386" s="22"/>
      <c r="F386" s="43"/>
      <c r="H386" s="43"/>
      <c r="J386" s="55"/>
      <c r="K386" s="55"/>
      <c r="L386" s="55"/>
      <c r="M386" s="55"/>
      <c r="N386" s="56"/>
      <c r="O386" s="56"/>
      <c r="P386" s="56"/>
      <c r="Q386" s="57"/>
      <c r="R386" s="56"/>
      <c r="S386" s="56"/>
      <c r="T386" s="58"/>
      <c r="U386" s="58"/>
      <c r="V386" s="59"/>
      <c r="W386" s="60"/>
      <c r="X386" s="57"/>
      <c r="Y386" s="57"/>
      <c r="Z386" s="66"/>
      <c r="AA386" s="67"/>
      <c r="AB386" s="67"/>
      <c r="AC386" s="67"/>
      <c r="AD386" s="67"/>
    </row>
    <row r="387" spans="1:30" s="3" customFormat="1" x14ac:dyDescent="0.25">
      <c r="A387" s="21"/>
      <c r="C387" s="21"/>
      <c r="D387" s="22"/>
      <c r="F387" s="43"/>
      <c r="H387" s="43"/>
      <c r="J387" s="316"/>
      <c r="K387" s="316"/>
      <c r="L387" s="316"/>
      <c r="M387" s="316"/>
      <c r="N387" s="55"/>
      <c r="O387" s="52"/>
      <c r="P387" s="63"/>
      <c r="Q387" s="63"/>
      <c r="R387" s="55"/>
      <c r="S387" s="52"/>
      <c r="T387" s="58"/>
      <c r="U387" s="65"/>
      <c r="V387" s="59"/>
      <c r="W387" s="52"/>
      <c r="X387" s="52"/>
      <c r="Y387" s="52"/>
      <c r="Z387" s="62"/>
      <c r="AA387" s="60"/>
      <c r="AB387" s="60"/>
      <c r="AC387" s="60"/>
      <c r="AD387" s="60"/>
    </row>
    <row r="388" spans="1:30" s="3" customFormat="1" x14ac:dyDescent="0.25">
      <c r="A388" s="21"/>
      <c r="C388" s="21"/>
      <c r="D388" s="22"/>
      <c r="F388" s="43"/>
      <c r="H388" s="43"/>
    </row>
    <row r="389" spans="1:30" s="3" customFormat="1" ht="15.75" customHeight="1" x14ac:dyDescent="0.25">
      <c r="A389" s="21"/>
      <c r="C389" s="21"/>
      <c r="D389" s="22"/>
      <c r="F389" s="43"/>
      <c r="H389" s="43"/>
    </row>
    <row r="390" spans="1:30" s="3" customFormat="1" x14ac:dyDescent="0.25">
      <c r="A390" s="21"/>
      <c r="C390" s="21"/>
      <c r="D390" s="22"/>
      <c r="F390" s="43"/>
      <c r="H390" s="43"/>
    </row>
    <row r="391" spans="1:30" s="3" customFormat="1" x14ac:dyDescent="0.25">
      <c r="A391" s="21"/>
      <c r="C391" s="21"/>
      <c r="D391" s="22"/>
      <c r="F391" s="43"/>
      <c r="H391" s="43"/>
    </row>
    <row r="392" spans="1:30" s="3" customFormat="1" x14ac:dyDescent="0.25">
      <c r="A392" s="21"/>
      <c r="C392" s="21"/>
      <c r="D392" s="22"/>
      <c r="F392" s="43"/>
      <c r="H392" s="43"/>
    </row>
    <row r="393" spans="1:30" s="3" customFormat="1" x14ac:dyDescent="0.25">
      <c r="A393" s="21"/>
      <c r="C393" s="21"/>
      <c r="D393" s="22"/>
      <c r="F393" s="43"/>
      <c r="H393" s="43"/>
    </row>
    <row r="394" spans="1:30" s="3" customFormat="1" x14ac:dyDescent="0.25">
      <c r="A394" s="21"/>
      <c r="C394" s="21"/>
      <c r="D394" s="22"/>
      <c r="F394" s="43"/>
      <c r="H394" s="43"/>
    </row>
    <row r="395" spans="1:30" s="3" customFormat="1" x14ac:dyDescent="0.25">
      <c r="A395" s="21"/>
      <c r="C395" s="21"/>
      <c r="D395" s="22"/>
      <c r="F395" s="43"/>
      <c r="H395" s="43"/>
    </row>
    <row r="396" spans="1:30" s="3" customFormat="1" x14ac:dyDescent="0.25">
      <c r="A396" s="21"/>
      <c r="C396" s="21"/>
      <c r="D396" s="22"/>
      <c r="F396" s="43"/>
      <c r="H396" s="43"/>
    </row>
    <row r="397" spans="1:30" s="3" customFormat="1" x14ac:dyDescent="0.25">
      <c r="A397" s="21"/>
      <c r="C397" s="21"/>
      <c r="D397" s="22"/>
      <c r="F397" s="43"/>
      <c r="H397" s="43"/>
    </row>
    <row r="398" spans="1:30" s="3" customFormat="1" x14ac:dyDescent="0.25">
      <c r="A398" s="21"/>
      <c r="C398" s="21"/>
      <c r="D398" s="22"/>
      <c r="F398" s="43"/>
      <c r="H398" s="43"/>
    </row>
    <row r="399" spans="1:30" s="3" customFormat="1" x14ac:dyDescent="0.25">
      <c r="A399" s="21"/>
      <c r="C399" s="21"/>
      <c r="D399" s="22"/>
      <c r="F399" s="43"/>
      <c r="H399" s="43"/>
    </row>
    <row r="400" spans="1:30" s="3" customFormat="1" x14ac:dyDescent="0.25">
      <c r="A400" s="21"/>
      <c r="C400" s="21"/>
      <c r="D400" s="22"/>
      <c r="F400" s="43"/>
      <c r="H400" s="43"/>
    </row>
    <row r="401" spans="1:8" s="3" customFormat="1" x14ac:dyDescent="0.25">
      <c r="A401" s="21"/>
      <c r="C401" s="21"/>
      <c r="D401" s="22"/>
      <c r="F401" s="43"/>
      <c r="H401" s="43"/>
    </row>
    <row r="402" spans="1:8" s="3" customFormat="1" x14ac:dyDescent="0.25">
      <c r="A402" s="21"/>
      <c r="C402" s="21"/>
      <c r="D402" s="22"/>
      <c r="F402" s="43"/>
      <c r="H402" s="43"/>
    </row>
    <row r="403" spans="1:8" s="3" customFormat="1" x14ac:dyDescent="0.25">
      <c r="A403" s="21"/>
      <c r="C403" s="21"/>
      <c r="D403" s="22"/>
      <c r="F403" s="43"/>
      <c r="H403" s="43"/>
    </row>
    <row r="404" spans="1:8" s="3" customFormat="1" x14ac:dyDescent="0.25">
      <c r="A404" s="21"/>
      <c r="C404" s="21"/>
      <c r="D404" s="22"/>
      <c r="F404" s="43"/>
      <c r="H404" s="43"/>
    </row>
    <row r="405" spans="1:8" s="3" customFormat="1" x14ac:dyDescent="0.25">
      <c r="A405" s="21"/>
      <c r="C405" s="21"/>
      <c r="D405" s="22"/>
      <c r="F405" s="43"/>
      <c r="H405" s="43"/>
    </row>
    <row r="406" spans="1:8" s="3" customFormat="1" x14ac:dyDescent="0.25">
      <c r="A406" s="21"/>
      <c r="C406" s="21"/>
      <c r="D406" s="22"/>
      <c r="F406" s="43"/>
      <c r="H406" s="43"/>
    </row>
    <row r="407" spans="1:8" s="3" customFormat="1" x14ac:dyDescent="0.25">
      <c r="A407" s="21"/>
      <c r="C407" s="21"/>
      <c r="D407" s="22"/>
      <c r="F407" s="43"/>
      <c r="H407" s="43"/>
    </row>
    <row r="408" spans="1:8" s="3" customFormat="1" x14ac:dyDescent="0.25">
      <c r="A408" s="21"/>
      <c r="C408" s="21"/>
      <c r="D408" s="22"/>
      <c r="F408" s="43"/>
      <c r="H408" s="43"/>
    </row>
    <row r="409" spans="1:8" s="3" customFormat="1" x14ac:dyDescent="0.25">
      <c r="A409" s="21"/>
      <c r="C409" s="21"/>
      <c r="D409" s="22"/>
      <c r="F409" s="43"/>
      <c r="H409" s="43"/>
    </row>
    <row r="410" spans="1:8" s="3" customFormat="1" x14ac:dyDescent="0.25">
      <c r="A410" s="21"/>
      <c r="C410" s="21"/>
      <c r="D410" s="22"/>
      <c r="F410" s="43"/>
      <c r="H410" s="43"/>
    </row>
    <row r="411" spans="1:8" s="3" customFormat="1" x14ac:dyDescent="0.25">
      <c r="A411" s="21"/>
      <c r="C411" s="21"/>
      <c r="D411" s="22"/>
      <c r="F411" s="43"/>
      <c r="H411" s="43"/>
    </row>
    <row r="412" spans="1:8" s="3" customFormat="1" x14ac:dyDescent="0.25">
      <c r="A412" s="21"/>
      <c r="C412" s="21"/>
      <c r="D412" s="22"/>
      <c r="F412" s="43"/>
      <c r="H412" s="43"/>
    </row>
    <row r="413" spans="1:8" s="3" customFormat="1" x14ac:dyDescent="0.25">
      <c r="A413" s="21"/>
      <c r="C413" s="21"/>
      <c r="D413" s="22"/>
      <c r="F413" s="43"/>
      <c r="H413" s="43"/>
    </row>
    <row r="414" spans="1:8" s="3" customFormat="1" x14ac:dyDescent="0.25">
      <c r="A414" s="21"/>
      <c r="C414" s="21"/>
      <c r="D414" s="22"/>
      <c r="F414" s="43"/>
      <c r="H414" s="43"/>
    </row>
    <row r="415" spans="1:8" s="3" customFormat="1" x14ac:dyDescent="0.25">
      <c r="A415" s="21"/>
      <c r="C415" s="21"/>
      <c r="D415" s="22"/>
      <c r="F415" s="43"/>
      <c r="H415" s="43"/>
    </row>
    <row r="416" spans="1:8" s="3" customFormat="1" x14ac:dyDescent="0.25">
      <c r="A416" s="21"/>
      <c r="C416" s="21"/>
      <c r="D416" s="22"/>
      <c r="F416" s="43"/>
      <c r="H416" s="43"/>
    </row>
    <row r="417" spans="1:8" s="3" customFormat="1" x14ac:dyDescent="0.25">
      <c r="A417" s="21"/>
      <c r="C417" s="21"/>
      <c r="D417" s="22"/>
      <c r="F417" s="43"/>
      <c r="H417" s="43"/>
    </row>
    <row r="418" spans="1:8" s="3" customFormat="1" x14ac:dyDescent="0.25">
      <c r="A418" s="21"/>
      <c r="C418" s="21"/>
      <c r="D418" s="22"/>
      <c r="F418" s="43"/>
      <c r="H418" s="43"/>
    </row>
    <row r="419" spans="1:8" s="3" customFormat="1" x14ac:dyDescent="0.25">
      <c r="A419" s="21"/>
      <c r="C419" s="21"/>
      <c r="D419" s="22"/>
      <c r="F419" s="43"/>
      <c r="H419" s="43"/>
    </row>
    <row r="420" spans="1:8" s="3" customFormat="1" x14ac:dyDescent="0.25">
      <c r="A420" s="21"/>
      <c r="C420" s="21"/>
      <c r="D420" s="22"/>
      <c r="F420" s="43"/>
      <c r="H420" s="43"/>
    </row>
    <row r="421" spans="1:8" s="3" customFormat="1" x14ac:dyDescent="0.25">
      <c r="A421" s="21"/>
      <c r="C421" s="21"/>
      <c r="D421" s="22"/>
      <c r="F421" s="43"/>
      <c r="H421" s="43"/>
    </row>
    <row r="422" spans="1:8" s="3" customFormat="1" x14ac:dyDescent="0.25">
      <c r="A422" s="21"/>
      <c r="C422" s="21"/>
      <c r="D422" s="22"/>
      <c r="F422" s="43"/>
      <c r="H422" s="43"/>
    </row>
    <row r="423" spans="1:8" s="3" customFormat="1" x14ac:dyDescent="0.25">
      <c r="A423" s="21"/>
      <c r="C423" s="21"/>
      <c r="D423" s="22"/>
      <c r="F423" s="43"/>
      <c r="H423" s="43"/>
    </row>
    <row r="424" spans="1:8" s="3" customFormat="1" x14ac:dyDescent="0.25">
      <c r="A424" s="21"/>
      <c r="C424" s="21"/>
      <c r="D424" s="22"/>
      <c r="F424" s="43"/>
      <c r="H424" s="43"/>
    </row>
    <row r="425" spans="1:8" s="3" customFormat="1" x14ac:dyDescent="0.25">
      <c r="A425" s="21"/>
      <c r="C425" s="21"/>
      <c r="D425" s="22"/>
      <c r="F425" s="43"/>
      <c r="H425" s="43"/>
    </row>
    <row r="426" spans="1:8" s="3" customFormat="1" x14ac:dyDescent="0.25">
      <c r="A426" s="21"/>
      <c r="C426" s="21"/>
      <c r="D426" s="22"/>
      <c r="F426" s="43"/>
      <c r="H426" s="43"/>
    </row>
    <row r="427" spans="1:8" s="3" customFormat="1" x14ac:dyDescent="0.25">
      <c r="A427" s="21"/>
      <c r="C427" s="21"/>
      <c r="D427" s="22"/>
      <c r="F427" s="43"/>
      <c r="H427" s="43"/>
    </row>
    <row r="428" spans="1:8" s="3" customFormat="1" x14ac:dyDescent="0.25">
      <c r="A428" s="21"/>
      <c r="C428" s="21"/>
      <c r="D428" s="22"/>
      <c r="F428" s="43"/>
      <c r="H428" s="43"/>
    </row>
    <row r="429" spans="1:8" s="3" customFormat="1" x14ac:dyDescent="0.25">
      <c r="A429" s="21"/>
      <c r="C429" s="21"/>
      <c r="D429" s="22"/>
      <c r="F429" s="43"/>
      <c r="H429" s="43"/>
    </row>
    <row r="430" spans="1:8" s="3" customFormat="1" x14ac:dyDescent="0.25">
      <c r="A430" s="21"/>
      <c r="C430" s="21"/>
      <c r="D430" s="22"/>
      <c r="F430" s="43"/>
      <c r="H430" s="43"/>
    </row>
    <row r="431" spans="1:8" s="3" customFormat="1" x14ac:dyDescent="0.25">
      <c r="A431" s="21"/>
      <c r="C431" s="21"/>
      <c r="D431" s="22"/>
      <c r="F431" s="43"/>
      <c r="H431" s="43"/>
    </row>
    <row r="432" spans="1:8" s="3" customFormat="1" x14ac:dyDescent="0.25">
      <c r="A432" s="21"/>
      <c r="C432" s="21"/>
      <c r="D432" s="22"/>
      <c r="F432" s="43"/>
      <c r="H432" s="43"/>
    </row>
    <row r="433" spans="1:8" s="3" customFormat="1" x14ac:dyDescent="0.25">
      <c r="A433" s="21"/>
      <c r="C433" s="21"/>
      <c r="D433" s="22"/>
      <c r="F433" s="43"/>
      <c r="H433" s="43"/>
    </row>
    <row r="434" spans="1:8" s="3" customFormat="1" x14ac:dyDescent="0.25">
      <c r="A434" s="21"/>
      <c r="C434" s="21"/>
      <c r="D434" s="22"/>
      <c r="F434" s="43"/>
      <c r="H434" s="43"/>
    </row>
    <row r="435" spans="1:8" s="3" customFormat="1" x14ac:dyDescent="0.25">
      <c r="A435" s="21"/>
      <c r="C435" s="21"/>
      <c r="D435" s="22"/>
      <c r="F435" s="43"/>
      <c r="H435" s="43"/>
    </row>
    <row r="436" spans="1:8" s="3" customFormat="1" x14ac:dyDescent="0.25">
      <c r="A436" s="21"/>
      <c r="C436" s="21"/>
      <c r="D436" s="22"/>
      <c r="F436" s="43"/>
      <c r="H436" s="43"/>
    </row>
    <row r="437" spans="1:8" s="3" customFormat="1" x14ac:dyDescent="0.25">
      <c r="A437" s="21"/>
      <c r="C437" s="21"/>
      <c r="D437" s="22"/>
      <c r="F437" s="43"/>
      <c r="H437" s="43"/>
    </row>
    <row r="438" spans="1:8" s="3" customFormat="1" x14ac:dyDescent="0.25">
      <c r="A438" s="21"/>
      <c r="C438" s="21"/>
      <c r="D438" s="22"/>
      <c r="F438" s="43"/>
      <c r="H438" s="43"/>
    </row>
    <row r="439" spans="1:8" s="3" customFormat="1" x14ac:dyDescent="0.25">
      <c r="A439" s="21"/>
      <c r="C439" s="21"/>
      <c r="D439" s="22"/>
      <c r="F439" s="43"/>
      <c r="H439" s="43"/>
    </row>
    <row r="440" spans="1:8" s="3" customFormat="1" x14ac:dyDescent="0.25">
      <c r="A440" s="21"/>
      <c r="C440" s="21"/>
      <c r="D440" s="22"/>
      <c r="F440" s="43"/>
      <c r="H440" s="43"/>
    </row>
    <row r="441" spans="1:8" s="3" customFormat="1" x14ac:dyDescent="0.25">
      <c r="A441" s="21"/>
      <c r="C441" s="21"/>
      <c r="D441" s="22"/>
      <c r="F441" s="43"/>
      <c r="H441" s="43"/>
    </row>
    <row r="442" spans="1:8" s="3" customFormat="1" x14ac:dyDescent="0.25">
      <c r="A442" s="21"/>
      <c r="C442" s="21"/>
      <c r="D442" s="22"/>
      <c r="F442" s="43"/>
      <c r="H442" s="43"/>
    </row>
    <row r="443" spans="1:8" s="3" customFormat="1" x14ac:dyDescent="0.25">
      <c r="A443" s="21"/>
      <c r="C443" s="21"/>
      <c r="D443" s="22"/>
      <c r="F443" s="43"/>
      <c r="H443" s="43"/>
    </row>
    <row r="444" spans="1:8" s="3" customFormat="1" x14ac:dyDescent="0.25">
      <c r="A444" s="21"/>
      <c r="C444" s="21"/>
      <c r="D444" s="22"/>
      <c r="F444" s="43"/>
      <c r="H444" s="43"/>
    </row>
    <row r="445" spans="1:8" s="3" customFormat="1" x14ac:dyDescent="0.25">
      <c r="A445" s="21"/>
      <c r="C445" s="21"/>
      <c r="D445" s="22"/>
      <c r="F445" s="43"/>
      <c r="H445" s="43"/>
    </row>
    <row r="446" spans="1:8" s="3" customFormat="1" x14ac:dyDescent="0.25">
      <c r="A446" s="21"/>
      <c r="C446" s="21"/>
      <c r="D446" s="22"/>
      <c r="F446" s="43"/>
      <c r="H446" s="43"/>
    </row>
    <row r="447" spans="1:8" s="3" customFormat="1" x14ac:dyDescent="0.25">
      <c r="A447" s="21"/>
      <c r="C447" s="21"/>
      <c r="D447" s="22"/>
      <c r="F447" s="43"/>
      <c r="H447" s="43"/>
    </row>
    <row r="448" spans="1:8" s="3" customFormat="1" x14ac:dyDescent="0.25">
      <c r="A448" s="21"/>
      <c r="C448" s="21"/>
      <c r="D448" s="22"/>
      <c r="F448" s="43"/>
      <c r="H448" s="43"/>
    </row>
    <row r="449" spans="1:8" s="3" customFormat="1" x14ac:dyDescent="0.25">
      <c r="A449" s="21"/>
      <c r="C449" s="21"/>
      <c r="D449" s="22"/>
      <c r="F449" s="43"/>
      <c r="H449" s="43"/>
    </row>
    <row r="450" spans="1:8" s="3" customFormat="1" x14ac:dyDescent="0.25">
      <c r="A450" s="21"/>
      <c r="C450" s="21"/>
      <c r="D450" s="22"/>
      <c r="F450" s="43"/>
      <c r="H450" s="43"/>
    </row>
    <row r="451" spans="1:8" s="3" customFormat="1" x14ac:dyDescent="0.25">
      <c r="A451" s="21"/>
      <c r="C451" s="21"/>
      <c r="D451" s="22"/>
      <c r="F451" s="43"/>
      <c r="H451" s="43"/>
    </row>
    <row r="452" spans="1:8" s="3" customFormat="1" x14ac:dyDescent="0.25">
      <c r="A452" s="21"/>
      <c r="C452" s="21"/>
      <c r="D452" s="22"/>
      <c r="F452" s="43"/>
      <c r="H452" s="43"/>
    </row>
    <row r="453" spans="1:8" s="3" customFormat="1" x14ac:dyDescent="0.25">
      <c r="A453" s="21"/>
      <c r="C453" s="21"/>
      <c r="D453" s="22"/>
      <c r="F453" s="43"/>
      <c r="H453" s="43"/>
    </row>
    <row r="454" spans="1:8" s="3" customFormat="1" x14ac:dyDescent="0.25">
      <c r="A454" s="21"/>
      <c r="C454" s="21"/>
      <c r="D454" s="22"/>
      <c r="F454" s="43"/>
      <c r="H454" s="43"/>
    </row>
    <row r="455" spans="1:8" s="3" customFormat="1" x14ac:dyDescent="0.25">
      <c r="A455" s="21"/>
      <c r="C455" s="21"/>
      <c r="D455" s="22"/>
      <c r="F455" s="43"/>
      <c r="H455" s="43"/>
    </row>
    <row r="456" spans="1:8" s="3" customFormat="1" x14ac:dyDescent="0.25">
      <c r="A456" s="21"/>
      <c r="C456" s="21"/>
      <c r="D456" s="22"/>
      <c r="F456" s="43"/>
      <c r="H456" s="43"/>
    </row>
    <row r="457" spans="1:8" s="3" customFormat="1" x14ac:dyDescent="0.25">
      <c r="A457" s="21"/>
      <c r="C457" s="21"/>
      <c r="D457" s="22"/>
      <c r="F457" s="43"/>
      <c r="H457" s="43"/>
    </row>
    <row r="458" spans="1:8" s="3" customFormat="1" x14ac:dyDescent="0.25">
      <c r="A458" s="21"/>
      <c r="C458" s="21"/>
      <c r="D458" s="22"/>
      <c r="F458" s="43"/>
      <c r="H458" s="43"/>
    </row>
    <row r="459" spans="1:8" s="3" customFormat="1" x14ac:dyDescent="0.25">
      <c r="A459" s="21"/>
      <c r="C459" s="21"/>
      <c r="D459" s="22"/>
      <c r="F459" s="43"/>
      <c r="H459" s="43"/>
    </row>
    <row r="460" spans="1:8" s="3" customFormat="1" x14ac:dyDescent="0.25">
      <c r="A460" s="21"/>
      <c r="C460" s="21"/>
      <c r="D460" s="22"/>
      <c r="F460" s="43"/>
      <c r="H460" s="43"/>
    </row>
    <row r="461" spans="1:8" s="3" customFormat="1" x14ac:dyDescent="0.25">
      <c r="A461" s="21"/>
      <c r="C461" s="21"/>
      <c r="D461" s="22"/>
      <c r="F461" s="43"/>
      <c r="H461" s="43"/>
    </row>
    <row r="462" spans="1:8" s="3" customFormat="1" x14ac:dyDescent="0.25">
      <c r="A462" s="21"/>
      <c r="C462" s="21"/>
      <c r="D462" s="22"/>
      <c r="F462" s="43"/>
      <c r="H462" s="43"/>
    </row>
    <row r="463" spans="1:8" s="3" customFormat="1" x14ac:dyDescent="0.25">
      <c r="A463" s="21"/>
      <c r="C463" s="21"/>
      <c r="D463" s="22"/>
      <c r="F463" s="43"/>
      <c r="H463" s="43"/>
    </row>
    <row r="464" spans="1:8" s="3" customFormat="1" x14ac:dyDescent="0.25">
      <c r="A464" s="21"/>
      <c r="C464" s="21"/>
      <c r="D464" s="22"/>
      <c r="F464" s="43"/>
      <c r="H464" s="43"/>
    </row>
    <row r="465" spans="1:8" s="3" customFormat="1" x14ac:dyDescent="0.25">
      <c r="A465" s="21"/>
      <c r="C465" s="21"/>
      <c r="D465" s="22"/>
      <c r="F465" s="43"/>
      <c r="H465" s="43"/>
    </row>
    <row r="466" spans="1:8" s="3" customFormat="1" x14ac:dyDescent="0.25">
      <c r="A466" s="21"/>
      <c r="C466" s="21"/>
      <c r="D466" s="22"/>
      <c r="F466" s="43"/>
      <c r="H466" s="43"/>
    </row>
    <row r="467" spans="1:8" s="3" customFormat="1" x14ac:dyDescent="0.25">
      <c r="A467" s="21"/>
      <c r="C467" s="21"/>
      <c r="D467" s="22"/>
      <c r="F467" s="43"/>
      <c r="H467" s="43"/>
    </row>
    <row r="468" spans="1:8" s="3" customFormat="1" x14ac:dyDescent="0.25">
      <c r="A468" s="21"/>
      <c r="C468" s="21"/>
      <c r="D468" s="22"/>
      <c r="F468" s="43"/>
      <c r="H468" s="43"/>
    </row>
    <row r="469" spans="1:8" s="3" customFormat="1" x14ac:dyDescent="0.25">
      <c r="A469" s="21"/>
      <c r="C469" s="21"/>
      <c r="D469" s="22"/>
      <c r="F469" s="43"/>
      <c r="H469" s="43"/>
    </row>
    <row r="470" spans="1:8" s="3" customFormat="1" x14ac:dyDescent="0.25">
      <c r="A470" s="21"/>
      <c r="C470" s="21"/>
      <c r="D470" s="22"/>
      <c r="F470" s="43"/>
      <c r="H470" s="43"/>
    </row>
    <row r="471" spans="1:8" s="3" customFormat="1" x14ac:dyDescent="0.25">
      <c r="A471" s="21"/>
      <c r="C471" s="21"/>
      <c r="D471" s="22"/>
      <c r="F471" s="43"/>
      <c r="H471" s="43"/>
    </row>
    <row r="472" spans="1:8" s="3" customFormat="1" x14ac:dyDescent="0.25">
      <c r="A472" s="21"/>
      <c r="C472" s="21"/>
      <c r="D472" s="22"/>
      <c r="F472" s="43"/>
      <c r="H472" s="43"/>
    </row>
    <row r="473" spans="1:8" s="3" customFormat="1" x14ac:dyDescent="0.25">
      <c r="A473" s="21"/>
      <c r="C473" s="21"/>
      <c r="D473" s="22"/>
      <c r="F473" s="43"/>
      <c r="H473" s="43"/>
    </row>
    <row r="474" spans="1:8" s="3" customFormat="1" x14ac:dyDescent="0.25">
      <c r="A474" s="21"/>
      <c r="C474" s="21"/>
      <c r="D474" s="22"/>
      <c r="F474" s="43"/>
      <c r="H474" s="43"/>
    </row>
    <row r="475" spans="1:8" s="3" customFormat="1" x14ac:dyDescent="0.25">
      <c r="A475" s="21"/>
      <c r="C475" s="21"/>
      <c r="D475" s="22"/>
      <c r="F475" s="43"/>
      <c r="H475" s="43"/>
    </row>
    <row r="476" spans="1:8" s="3" customFormat="1" x14ac:dyDescent="0.25">
      <c r="A476" s="21"/>
      <c r="C476" s="21"/>
      <c r="D476" s="22"/>
      <c r="F476" s="43"/>
      <c r="H476" s="43"/>
    </row>
    <row r="477" spans="1:8" s="3" customFormat="1" x14ac:dyDescent="0.25">
      <c r="A477" s="21"/>
      <c r="C477" s="21"/>
      <c r="D477" s="22"/>
      <c r="F477" s="43"/>
      <c r="H477" s="43"/>
    </row>
    <row r="478" spans="1:8" s="3" customFormat="1" x14ac:dyDescent="0.25">
      <c r="A478" s="21"/>
      <c r="C478" s="21"/>
      <c r="D478" s="22"/>
      <c r="F478" s="43"/>
      <c r="H478" s="43"/>
    </row>
    <row r="479" spans="1:8" s="3" customFormat="1" x14ac:dyDescent="0.25">
      <c r="A479" s="21"/>
      <c r="C479" s="21"/>
      <c r="D479" s="22"/>
      <c r="F479" s="43"/>
      <c r="H479" s="43"/>
    </row>
    <row r="480" spans="1:8" s="3" customFormat="1" x14ac:dyDescent="0.25">
      <c r="A480" s="21"/>
      <c r="C480" s="21"/>
      <c r="D480" s="22"/>
      <c r="F480" s="43"/>
      <c r="H480" s="43"/>
    </row>
    <row r="481" spans="1:8" s="3" customFormat="1" x14ac:dyDescent="0.25">
      <c r="A481" s="21"/>
      <c r="C481" s="21"/>
      <c r="D481" s="22"/>
      <c r="F481" s="43"/>
      <c r="H481" s="43"/>
    </row>
    <row r="482" spans="1:8" s="3" customFormat="1" x14ac:dyDescent="0.25">
      <c r="A482" s="21"/>
      <c r="C482" s="21"/>
      <c r="D482" s="22"/>
      <c r="F482" s="43"/>
      <c r="H482" s="43"/>
    </row>
    <row r="483" spans="1:8" s="3" customFormat="1" x14ac:dyDescent="0.25">
      <c r="A483" s="21"/>
      <c r="C483" s="21"/>
      <c r="D483" s="22"/>
      <c r="F483" s="43"/>
      <c r="H483" s="43"/>
    </row>
    <row r="484" spans="1:8" s="3" customFormat="1" x14ac:dyDescent="0.25">
      <c r="A484" s="21"/>
      <c r="C484" s="21"/>
      <c r="D484" s="22"/>
      <c r="F484" s="43"/>
      <c r="H484" s="43"/>
    </row>
    <row r="485" spans="1:8" s="3" customFormat="1" x14ac:dyDescent="0.25">
      <c r="A485" s="21"/>
      <c r="C485" s="21"/>
      <c r="D485" s="22"/>
      <c r="F485" s="43"/>
      <c r="H485" s="43"/>
    </row>
    <row r="486" spans="1:8" s="3" customFormat="1" x14ac:dyDescent="0.25">
      <c r="A486" s="21"/>
      <c r="C486" s="21"/>
      <c r="D486" s="22"/>
      <c r="F486" s="43"/>
      <c r="H486" s="43"/>
    </row>
    <row r="487" spans="1:8" s="3" customFormat="1" x14ac:dyDescent="0.25">
      <c r="A487" s="21"/>
      <c r="C487" s="21"/>
      <c r="D487" s="22"/>
      <c r="F487" s="43"/>
      <c r="H487" s="43"/>
    </row>
    <row r="488" spans="1:8" s="3" customFormat="1" x14ac:dyDescent="0.25">
      <c r="A488" s="21"/>
      <c r="C488" s="21"/>
      <c r="D488" s="22"/>
      <c r="F488" s="43"/>
      <c r="H488" s="43"/>
    </row>
    <row r="489" spans="1:8" s="3" customFormat="1" x14ac:dyDescent="0.25">
      <c r="A489" s="21"/>
      <c r="C489" s="21"/>
      <c r="D489" s="22"/>
      <c r="F489" s="43"/>
      <c r="H489" s="43"/>
    </row>
    <row r="490" spans="1:8" s="3" customFormat="1" x14ac:dyDescent="0.25">
      <c r="A490" s="21"/>
      <c r="C490" s="21"/>
      <c r="D490" s="22"/>
      <c r="F490" s="43"/>
      <c r="H490" s="43"/>
    </row>
    <row r="491" spans="1:8" s="3" customFormat="1" x14ac:dyDescent="0.25">
      <c r="A491" s="21"/>
      <c r="C491" s="21"/>
      <c r="D491" s="22"/>
      <c r="F491" s="43"/>
      <c r="H491" s="43"/>
    </row>
    <row r="492" spans="1:8" s="3" customFormat="1" x14ac:dyDescent="0.25">
      <c r="A492" s="21"/>
      <c r="C492" s="21"/>
      <c r="D492" s="22"/>
      <c r="F492" s="43"/>
      <c r="H492" s="43"/>
    </row>
    <row r="493" spans="1:8" s="3" customFormat="1" x14ac:dyDescent="0.25">
      <c r="A493" s="21"/>
      <c r="C493" s="21"/>
      <c r="D493" s="22"/>
      <c r="F493" s="43"/>
      <c r="H493" s="43"/>
    </row>
    <row r="494" spans="1:8" s="3" customFormat="1" x14ac:dyDescent="0.25">
      <c r="A494" s="21"/>
      <c r="C494" s="21"/>
      <c r="D494" s="22"/>
      <c r="F494" s="43"/>
      <c r="H494" s="43"/>
    </row>
    <row r="495" spans="1:8" s="3" customFormat="1" x14ac:dyDescent="0.25">
      <c r="A495" s="21"/>
      <c r="C495" s="21"/>
      <c r="D495" s="22"/>
      <c r="F495" s="43"/>
      <c r="H495" s="43"/>
    </row>
    <row r="496" spans="1:8" s="3" customFormat="1" x14ac:dyDescent="0.25">
      <c r="A496" s="21"/>
      <c r="C496" s="21"/>
      <c r="D496" s="22"/>
      <c r="F496" s="43"/>
      <c r="H496" s="43"/>
    </row>
    <row r="497" spans="1:8" s="3" customFormat="1" x14ac:dyDescent="0.25">
      <c r="A497" s="21"/>
      <c r="C497" s="21"/>
      <c r="D497" s="22"/>
      <c r="F497" s="43"/>
      <c r="H497" s="43"/>
    </row>
    <row r="498" spans="1:8" s="3" customFormat="1" x14ac:dyDescent="0.25">
      <c r="A498" s="21"/>
      <c r="C498" s="21"/>
      <c r="D498" s="22"/>
      <c r="F498" s="43"/>
      <c r="H498" s="43"/>
    </row>
    <row r="499" spans="1:8" s="3" customFormat="1" x14ac:dyDescent="0.25">
      <c r="A499" s="21"/>
      <c r="C499" s="21"/>
      <c r="D499" s="22"/>
      <c r="F499" s="43"/>
      <c r="H499" s="43"/>
    </row>
    <row r="500" spans="1:8" s="3" customFormat="1" x14ac:dyDescent="0.25">
      <c r="A500" s="21"/>
      <c r="C500" s="21"/>
      <c r="D500" s="22"/>
      <c r="F500" s="43"/>
      <c r="H500" s="43"/>
    </row>
    <row r="501" spans="1:8" s="3" customFormat="1" x14ac:dyDescent="0.25">
      <c r="A501" s="21"/>
      <c r="C501" s="21"/>
      <c r="D501" s="22"/>
      <c r="F501" s="43"/>
      <c r="H501" s="43"/>
    </row>
    <row r="502" spans="1:8" s="3" customFormat="1" x14ac:dyDescent="0.25">
      <c r="A502" s="21"/>
      <c r="C502" s="21"/>
      <c r="D502" s="22"/>
      <c r="F502" s="43"/>
      <c r="H502" s="43"/>
    </row>
    <row r="503" spans="1:8" s="3" customFormat="1" x14ac:dyDescent="0.25">
      <c r="A503" s="21"/>
      <c r="C503" s="21"/>
      <c r="D503" s="22"/>
      <c r="F503" s="43"/>
      <c r="H503" s="43"/>
    </row>
    <row r="504" spans="1:8" s="3" customFormat="1" x14ac:dyDescent="0.25">
      <c r="A504" s="21"/>
      <c r="C504" s="21"/>
      <c r="D504" s="22"/>
      <c r="F504" s="43"/>
      <c r="H504" s="43"/>
    </row>
    <row r="505" spans="1:8" s="3" customFormat="1" x14ac:dyDescent="0.25">
      <c r="A505" s="21"/>
      <c r="C505" s="21"/>
      <c r="D505" s="22"/>
      <c r="F505" s="43"/>
      <c r="H505" s="43"/>
    </row>
    <row r="506" spans="1:8" s="3" customFormat="1" x14ac:dyDescent="0.25">
      <c r="A506" s="21"/>
      <c r="C506" s="21"/>
      <c r="D506" s="22"/>
      <c r="F506" s="43"/>
      <c r="H506" s="43"/>
    </row>
    <row r="507" spans="1:8" s="3" customFormat="1" x14ac:dyDescent="0.25">
      <c r="A507" s="21"/>
      <c r="C507" s="21"/>
      <c r="D507" s="22"/>
      <c r="F507" s="43"/>
      <c r="H507" s="43"/>
    </row>
    <row r="508" spans="1:8" s="3" customFormat="1" x14ac:dyDescent="0.25">
      <c r="A508" s="21"/>
      <c r="C508" s="21"/>
      <c r="D508" s="22"/>
      <c r="F508" s="43"/>
      <c r="H508" s="43"/>
    </row>
    <row r="509" spans="1:8" s="3" customFormat="1" x14ac:dyDescent="0.25">
      <c r="A509" s="21"/>
      <c r="C509" s="21"/>
      <c r="D509" s="22"/>
      <c r="F509" s="43"/>
      <c r="H509" s="43"/>
    </row>
    <row r="510" spans="1:8" s="3" customFormat="1" x14ac:dyDescent="0.25">
      <c r="A510" s="21"/>
      <c r="C510" s="21"/>
      <c r="D510" s="22"/>
      <c r="F510" s="43"/>
      <c r="H510" s="43"/>
    </row>
    <row r="511" spans="1:8" s="3" customFormat="1" x14ac:dyDescent="0.25">
      <c r="A511" s="21"/>
      <c r="C511" s="21"/>
      <c r="D511" s="22"/>
      <c r="F511" s="43"/>
      <c r="H511" s="43"/>
    </row>
    <row r="512" spans="1:8" s="3" customFormat="1" x14ac:dyDescent="0.25">
      <c r="A512" s="21"/>
      <c r="C512" s="21"/>
      <c r="D512" s="22"/>
      <c r="F512" s="43"/>
      <c r="H512" s="43"/>
    </row>
    <row r="513" spans="1:8" s="3" customFormat="1" x14ac:dyDescent="0.25">
      <c r="A513" s="21"/>
      <c r="C513" s="21"/>
      <c r="D513" s="22"/>
      <c r="F513" s="43"/>
      <c r="H513" s="43"/>
    </row>
    <row r="514" spans="1:8" s="3" customFormat="1" x14ac:dyDescent="0.25">
      <c r="A514" s="21"/>
      <c r="C514" s="21"/>
      <c r="D514" s="22"/>
      <c r="F514" s="43"/>
      <c r="H514" s="43"/>
    </row>
    <row r="515" spans="1:8" s="3" customFormat="1" x14ac:dyDescent="0.25">
      <c r="A515" s="21"/>
      <c r="C515" s="21"/>
      <c r="D515" s="22"/>
      <c r="F515" s="43"/>
      <c r="H515" s="43"/>
    </row>
    <row r="516" spans="1:8" s="3" customFormat="1" x14ac:dyDescent="0.25">
      <c r="A516" s="21"/>
      <c r="C516" s="21"/>
      <c r="D516" s="22"/>
      <c r="F516" s="43"/>
      <c r="H516" s="43"/>
    </row>
    <row r="517" spans="1:8" s="3" customFormat="1" x14ac:dyDescent="0.25">
      <c r="A517" s="21"/>
      <c r="C517" s="21"/>
      <c r="D517" s="22"/>
      <c r="F517" s="43"/>
      <c r="H517" s="43"/>
    </row>
    <row r="518" spans="1:8" s="3" customFormat="1" x14ac:dyDescent="0.25">
      <c r="A518" s="21"/>
      <c r="C518" s="21"/>
      <c r="D518" s="22"/>
      <c r="F518" s="43"/>
      <c r="H518" s="43"/>
    </row>
    <row r="519" spans="1:8" s="3" customFormat="1" x14ac:dyDescent="0.25">
      <c r="A519" s="21"/>
      <c r="C519" s="21"/>
      <c r="D519" s="22"/>
      <c r="F519" s="43"/>
      <c r="H519" s="43"/>
    </row>
    <row r="520" spans="1:8" s="3" customFormat="1" x14ac:dyDescent="0.25">
      <c r="A520" s="21"/>
      <c r="C520" s="21"/>
      <c r="D520" s="22"/>
      <c r="F520" s="43"/>
      <c r="H520" s="43"/>
    </row>
    <row r="521" spans="1:8" s="3" customFormat="1" x14ac:dyDescent="0.25">
      <c r="A521" s="21"/>
      <c r="C521" s="21"/>
      <c r="D521" s="22"/>
      <c r="F521" s="43"/>
      <c r="H521" s="43"/>
    </row>
    <row r="522" spans="1:8" s="3" customFormat="1" x14ac:dyDescent="0.25">
      <c r="A522" s="21"/>
      <c r="C522" s="21"/>
      <c r="D522" s="22"/>
      <c r="F522" s="43"/>
      <c r="H522" s="43"/>
    </row>
    <row r="523" spans="1:8" s="3" customFormat="1" x14ac:dyDescent="0.25">
      <c r="A523" s="21"/>
      <c r="C523" s="21"/>
      <c r="D523" s="22"/>
      <c r="F523" s="43"/>
      <c r="H523" s="43"/>
    </row>
    <row r="524" spans="1:8" s="3" customFormat="1" x14ac:dyDescent="0.25">
      <c r="A524" s="21"/>
      <c r="C524" s="21"/>
      <c r="D524" s="22"/>
      <c r="F524" s="43"/>
      <c r="H524" s="43"/>
    </row>
    <row r="525" spans="1:8" s="3" customFormat="1" x14ac:dyDescent="0.25">
      <c r="A525" s="21"/>
      <c r="C525" s="21"/>
      <c r="D525" s="22"/>
      <c r="F525" s="43"/>
      <c r="H525" s="43"/>
    </row>
    <row r="526" spans="1:8" s="3" customFormat="1" x14ac:dyDescent="0.25">
      <c r="A526" s="21"/>
      <c r="C526" s="21"/>
      <c r="D526" s="22"/>
      <c r="F526" s="43"/>
      <c r="H526" s="43"/>
    </row>
    <row r="527" spans="1:8" s="3" customFormat="1" x14ac:dyDescent="0.25">
      <c r="A527" s="21"/>
      <c r="C527" s="21"/>
      <c r="D527" s="22"/>
      <c r="F527" s="43"/>
      <c r="H527" s="43"/>
    </row>
    <row r="528" spans="1:8" s="3" customFormat="1" x14ac:dyDescent="0.25">
      <c r="A528" s="21"/>
      <c r="C528" s="21"/>
      <c r="D528" s="22"/>
      <c r="F528" s="43"/>
      <c r="H528" s="43"/>
    </row>
    <row r="529" spans="1:8" s="3" customFormat="1" x14ac:dyDescent="0.25">
      <c r="A529" s="21"/>
      <c r="C529" s="21"/>
      <c r="D529" s="22"/>
      <c r="F529" s="43"/>
      <c r="H529" s="43"/>
    </row>
    <row r="530" spans="1:8" s="3" customFormat="1" x14ac:dyDescent="0.25">
      <c r="A530" s="21"/>
      <c r="C530" s="21"/>
      <c r="D530" s="22"/>
      <c r="F530" s="43"/>
      <c r="H530" s="43"/>
    </row>
    <row r="531" spans="1:8" s="3" customFormat="1" x14ac:dyDescent="0.25">
      <c r="A531" s="21"/>
      <c r="C531" s="21"/>
      <c r="D531" s="22"/>
      <c r="F531" s="43"/>
      <c r="H531" s="43"/>
    </row>
    <row r="532" spans="1:8" s="3" customFormat="1" x14ac:dyDescent="0.25">
      <c r="A532" s="21"/>
      <c r="C532" s="21"/>
      <c r="D532" s="22"/>
      <c r="F532" s="43"/>
      <c r="H532" s="43"/>
    </row>
    <row r="533" spans="1:8" s="3" customFormat="1" x14ac:dyDescent="0.25">
      <c r="A533" s="21"/>
      <c r="C533" s="21"/>
      <c r="D533" s="22"/>
      <c r="F533" s="43"/>
      <c r="H533" s="43"/>
    </row>
    <row r="534" spans="1:8" s="3" customFormat="1" x14ac:dyDescent="0.25">
      <c r="A534" s="21"/>
      <c r="C534" s="21"/>
      <c r="D534" s="22"/>
      <c r="F534" s="43"/>
      <c r="H534" s="43"/>
    </row>
    <row r="535" spans="1:8" s="3" customFormat="1" x14ac:dyDescent="0.25">
      <c r="A535" s="21"/>
      <c r="C535" s="21"/>
      <c r="D535" s="22"/>
      <c r="F535" s="43"/>
      <c r="H535" s="43"/>
    </row>
    <row r="536" spans="1:8" s="3" customFormat="1" x14ac:dyDescent="0.25">
      <c r="A536" s="21"/>
      <c r="C536" s="21"/>
      <c r="D536" s="22"/>
      <c r="F536" s="43"/>
      <c r="H536" s="43"/>
    </row>
    <row r="537" spans="1:8" s="3" customFormat="1" x14ac:dyDescent="0.25">
      <c r="A537" s="21"/>
      <c r="C537" s="21"/>
      <c r="D537" s="22"/>
      <c r="F537" s="43"/>
      <c r="H537" s="43"/>
    </row>
    <row r="538" spans="1:8" s="3" customFormat="1" x14ac:dyDescent="0.25">
      <c r="A538" s="21"/>
      <c r="C538" s="21"/>
      <c r="D538" s="22"/>
      <c r="F538" s="43"/>
      <c r="H538" s="43"/>
    </row>
    <row r="539" spans="1:8" s="3" customFormat="1" x14ac:dyDescent="0.25">
      <c r="A539" s="21"/>
      <c r="C539" s="21"/>
      <c r="D539" s="22"/>
      <c r="F539" s="43"/>
      <c r="H539" s="43"/>
    </row>
    <row r="540" spans="1:8" s="3" customFormat="1" x14ac:dyDescent="0.25">
      <c r="A540" s="21"/>
      <c r="C540" s="21"/>
      <c r="D540" s="22"/>
      <c r="F540" s="43"/>
      <c r="H540" s="43"/>
    </row>
    <row r="541" spans="1:8" s="3" customFormat="1" x14ac:dyDescent="0.25">
      <c r="A541" s="21"/>
      <c r="C541" s="21"/>
      <c r="D541" s="22"/>
      <c r="F541" s="43"/>
      <c r="H541" s="43"/>
    </row>
    <row r="542" spans="1:8" s="3" customFormat="1" x14ac:dyDescent="0.25">
      <c r="A542" s="21"/>
      <c r="C542" s="21"/>
      <c r="D542" s="22"/>
      <c r="F542" s="43"/>
      <c r="H542" s="43"/>
    </row>
    <row r="543" spans="1:8" s="3" customFormat="1" x14ac:dyDescent="0.25">
      <c r="A543" s="21"/>
      <c r="C543" s="21"/>
      <c r="D543" s="22"/>
      <c r="F543" s="43"/>
      <c r="H543" s="43"/>
    </row>
    <row r="544" spans="1:8" s="3" customFormat="1" x14ac:dyDescent="0.25">
      <c r="A544" s="21"/>
      <c r="C544" s="21"/>
      <c r="D544" s="22"/>
      <c r="F544" s="43"/>
      <c r="H544" s="43"/>
    </row>
    <row r="545" spans="1:8" s="3" customFormat="1" x14ac:dyDescent="0.25">
      <c r="A545" s="21"/>
      <c r="C545" s="21"/>
      <c r="D545" s="22"/>
      <c r="F545" s="43"/>
      <c r="H545" s="43"/>
    </row>
    <row r="546" spans="1:8" s="3" customFormat="1" x14ac:dyDescent="0.25">
      <c r="A546" s="21"/>
      <c r="C546" s="21"/>
      <c r="D546" s="22"/>
      <c r="F546" s="43"/>
      <c r="H546" s="43"/>
    </row>
    <row r="547" spans="1:8" s="3" customFormat="1" x14ac:dyDescent="0.25">
      <c r="A547" s="21"/>
      <c r="C547" s="21"/>
      <c r="D547" s="22"/>
      <c r="F547" s="43"/>
      <c r="H547" s="43"/>
    </row>
    <row r="548" spans="1:8" s="3" customFormat="1" x14ac:dyDescent="0.25">
      <c r="A548" s="21"/>
      <c r="C548" s="21"/>
      <c r="D548" s="22"/>
      <c r="F548" s="43"/>
      <c r="H548" s="43"/>
    </row>
    <row r="549" spans="1:8" s="3" customFormat="1" x14ac:dyDescent="0.25">
      <c r="A549" s="21"/>
      <c r="C549" s="21"/>
      <c r="D549" s="22"/>
      <c r="F549" s="43"/>
      <c r="H549" s="43"/>
    </row>
    <row r="550" spans="1:8" s="3" customFormat="1" x14ac:dyDescent="0.25">
      <c r="A550" s="21"/>
      <c r="C550" s="21"/>
      <c r="D550" s="22"/>
      <c r="F550" s="43"/>
      <c r="H550" s="43"/>
    </row>
    <row r="551" spans="1:8" s="3" customFormat="1" x14ac:dyDescent="0.25">
      <c r="A551" s="21"/>
      <c r="C551" s="21"/>
      <c r="D551" s="22"/>
      <c r="F551" s="43"/>
      <c r="H551" s="43"/>
    </row>
    <row r="552" spans="1:8" s="3" customFormat="1" x14ac:dyDescent="0.25">
      <c r="A552" s="21"/>
      <c r="C552" s="21"/>
      <c r="D552" s="22"/>
      <c r="F552" s="43"/>
      <c r="H552" s="43"/>
    </row>
    <row r="553" spans="1:8" s="3" customFormat="1" x14ac:dyDescent="0.25">
      <c r="A553" s="21"/>
      <c r="C553" s="21"/>
      <c r="D553" s="22"/>
      <c r="F553" s="43"/>
      <c r="H553" s="43"/>
    </row>
    <row r="554" spans="1:8" s="3" customFormat="1" x14ac:dyDescent="0.25">
      <c r="A554" s="21"/>
      <c r="C554" s="21"/>
      <c r="D554" s="22"/>
      <c r="F554" s="43"/>
      <c r="H554" s="43"/>
    </row>
    <row r="555" spans="1:8" s="3" customFormat="1" x14ac:dyDescent="0.25">
      <c r="A555" s="21"/>
      <c r="C555" s="21"/>
      <c r="D555" s="22"/>
      <c r="F555" s="43"/>
      <c r="H555" s="43"/>
    </row>
    <row r="556" spans="1:8" s="3" customFormat="1" x14ac:dyDescent="0.25">
      <c r="A556" s="21"/>
      <c r="C556" s="21"/>
      <c r="D556" s="22"/>
      <c r="F556" s="43"/>
      <c r="H556" s="43"/>
    </row>
    <row r="557" spans="1:8" s="3" customFormat="1" x14ac:dyDescent="0.25">
      <c r="A557" s="21"/>
      <c r="C557" s="21"/>
      <c r="D557" s="22"/>
      <c r="F557" s="43"/>
      <c r="H557" s="43"/>
    </row>
    <row r="558" spans="1:8" s="3" customFormat="1" x14ac:dyDescent="0.25">
      <c r="A558" s="21"/>
      <c r="C558" s="21"/>
      <c r="D558" s="22"/>
      <c r="F558" s="43"/>
      <c r="H558" s="43"/>
    </row>
    <row r="559" spans="1:8" s="3" customFormat="1" x14ac:dyDescent="0.25">
      <c r="A559" s="21"/>
      <c r="C559" s="21"/>
      <c r="D559" s="22"/>
      <c r="F559" s="43"/>
      <c r="H559" s="43"/>
    </row>
    <row r="560" spans="1:8" s="3" customFormat="1" x14ac:dyDescent="0.25">
      <c r="A560" s="21"/>
      <c r="C560" s="21"/>
      <c r="D560" s="22"/>
      <c r="F560" s="43"/>
      <c r="H560" s="43"/>
    </row>
    <row r="561" spans="1:8" s="3" customFormat="1" x14ac:dyDescent="0.25">
      <c r="A561" s="21"/>
      <c r="C561" s="21"/>
      <c r="D561" s="22"/>
      <c r="F561" s="43"/>
      <c r="H561" s="43"/>
    </row>
    <row r="562" spans="1:8" s="3" customFormat="1" x14ac:dyDescent="0.25">
      <c r="A562" s="21"/>
      <c r="C562" s="21"/>
      <c r="D562" s="22"/>
      <c r="F562" s="43"/>
      <c r="H562" s="43"/>
    </row>
    <row r="563" spans="1:8" s="3" customFormat="1" x14ac:dyDescent="0.25">
      <c r="A563" s="21"/>
      <c r="C563" s="21"/>
      <c r="D563" s="22"/>
      <c r="F563" s="43"/>
      <c r="H563" s="43"/>
    </row>
    <row r="564" spans="1:8" s="3" customFormat="1" x14ac:dyDescent="0.25">
      <c r="A564" s="21"/>
      <c r="C564" s="21"/>
      <c r="D564" s="22"/>
      <c r="F564" s="43"/>
      <c r="H564" s="43"/>
    </row>
    <row r="565" spans="1:8" s="3" customFormat="1" x14ac:dyDescent="0.25">
      <c r="A565" s="21"/>
      <c r="C565" s="21"/>
      <c r="D565" s="22"/>
      <c r="F565" s="43"/>
      <c r="H565" s="43"/>
    </row>
    <row r="566" spans="1:8" s="3" customFormat="1" x14ac:dyDescent="0.25">
      <c r="A566" s="21"/>
      <c r="C566" s="21"/>
      <c r="D566" s="22"/>
      <c r="F566" s="43"/>
      <c r="H566" s="43"/>
    </row>
    <row r="567" spans="1:8" s="3" customFormat="1" x14ac:dyDescent="0.25">
      <c r="A567" s="21"/>
      <c r="C567" s="21"/>
      <c r="D567" s="22"/>
      <c r="F567" s="43"/>
      <c r="H567" s="43"/>
    </row>
    <row r="568" spans="1:8" s="3" customFormat="1" x14ac:dyDescent="0.25">
      <c r="A568" s="21"/>
      <c r="C568" s="21"/>
      <c r="D568" s="22"/>
      <c r="F568" s="43"/>
      <c r="H568" s="43"/>
    </row>
    <row r="569" spans="1:8" s="3" customFormat="1" x14ac:dyDescent="0.25">
      <c r="A569" s="21"/>
      <c r="C569" s="21"/>
      <c r="D569" s="22"/>
      <c r="F569" s="43"/>
      <c r="H569" s="43"/>
    </row>
    <row r="570" spans="1:8" s="3" customFormat="1" x14ac:dyDescent="0.25">
      <c r="A570" s="21"/>
      <c r="C570" s="21"/>
      <c r="D570" s="22"/>
      <c r="F570" s="43"/>
      <c r="H570" s="43"/>
    </row>
    <row r="571" spans="1:8" s="3" customFormat="1" x14ac:dyDescent="0.25">
      <c r="A571" s="21"/>
      <c r="C571" s="21"/>
      <c r="D571" s="22"/>
      <c r="F571" s="43"/>
      <c r="H571" s="43"/>
    </row>
    <row r="572" spans="1:8" s="3" customFormat="1" x14ac:dyDescent="0.25">
      <c r="A572" s="21"/>
      <c r="C572" s="21"/>
      <c r="D572" s="22"/>
      <c r="F572" s="43"/>
      <c r="H572" s="43"/>
    </row>
    <row r="573" spans="1:8" s="3" customFormat="1" x14ac:dyDescent="0.25">
      <c r="A573" s="21"/>
      <c r="C573" s="21"/>
      <c r="D573" s="22"/>
      <c r="F573" s="43"/>
      <c r="H573" s="43"/>
    </row>
    <row r="574" spans="1:8" s="3" customFormat="1" x14ac:dyDescent="0.25">
      <c r="A574" s="21"/>
      <c r="C574" s="21"/>
      <c r="D574" s="22"/>
      <c r="F574" s="43"/>
      <c r="H574" s="43"/>
    </row>
    <row r="575" spans="1:8" s="3" customFormat="1" x14ac:dyDescent="0.25">
      <c r="A575" s="21"/>
      <c r="C575" s="21"/>
      <c r="D575" s="22"/>
      <c r="F575" s="43"/>
      <c r="H575" s="43"/>
    </row>
    <row r="576" spans="1:8" s="3" customFormat="1" x14ac:dyDescent="0.25">
      <c r="A576" s="21"/>
      <c r="C576" s="21"/>
      <c r="D576" s="22"/>
      <c r="F576" s="43"/>
      <c r="H576" s="43"/>
    </row>
    <row r="577" spans="1:8" s="3" customFormat="1" x14ac:dyDescent="0.25">
      <c r="A577" s="21"/>
      <c r="C577" s="21"/>
      <c r="D577" s="22"/>
      <c r="F577" s="43"/>
      <c r="H577" s="43"/>
    </row>
    <row r="578" spans="1:8" s="3" customFormat="1" x14ac:dyDescent="0.25">
      <c r="A578" s="21"/>
      <c r="C578" s="21"/>
      <c r="D578" s="22"/>
      <c r="F578" s="43"/>
      <c r="H578" s="43"/>
    </row>
    <row r="579" spans="1:8" s="3" customFormat="1" x14ac:dyDescent="0.25">
      <c r="A579" s="21"/>
      <c r="C579" s="21"/>
      <c r="D579" s="22"/>
      <c r="F579" s="43"/>
      <c r="H579" s="43"/>
    </row>
    <row r="580" spans="1:8" s="3" customFormat="1" x14ac:dyDescent="0.25">
      <c r="A580" s="21"/>
      <c r="C580" s="21"/>
      <c r="D580" s="22"/>
      <c r="F580" s="43"/>
      <c r="H580" s="43"/>
    </row>
    <row r="581" spans="1:8" s="3" customFormat="1" x14ac:dyDescent="0.25">
      <c r="A581" s="21"/>
      <c r="C581" s="21"/>
      <c r="D581" s="22"/>
      <c r="F581" s="43"/>
      <c r="H581" s="43"/>
    </row>
    <row r="582" spans="1:8" s="3" customFormat="1" x14ac:dyDescent="0.25">
      <c r="A582" s="21"/>
      <c r="C582" s="21"/>
      <c r="D582" s="22"/>
      <c r="F582" s="43"/>
      <c r="H582" s="43"/>
    </row>
    <row r="583" spans="1:8" s="3" customFormat="1" x14ac:dyDescent="0.25">
      <c r="A583" s="21"/>
      <c r="C583" s="21"/>
      <c r="D583" s="22"/>
      <c r="F583" s="43"/>
      <c r="H583" s="43"/>
    </row>
    <row r="584" spans="1:8" s="3" customFormat="1" x14ac:dyDescent="0.25">
      <c r="A584" s="21"/>
      <c r="C584" s="21"/>
      <c r="D584" s="22"/>
      <c r="F584" s="43"/>
      <c r="H584" s="43"/>
    </row>
    <row r="585" spans="1:8" s="3" customFormat="1" x14ac:dyDescent="0.25">
      <c r="A585" s="21"/>
      <c r="C585" s="21"/>
      <c r="D585" s="22"/>
      <c r="F585" s="43"/>
      <c r="H585" s="43"/>
    </row>
    <row r="586" spans="1:8" s="3" customFormat="1" x14ac:dyDescent="0.25">
      <c r="A586" s="21"/>
      <c r="C586" s="21"/>
      <c r="D586" s="22"/>
      <c r="F586" s="43"/>
      <c r="H586" s="43"/>
    </row>
    <row r="587" spans="1:8" s="3" customFormat="1" x14ac:dyDescent="0.25">
      <c r="A587" s="21"/>
      <c r="C587" s="21"/>
      <c r="D587" s="22"/>
      <c r="F587" s="43"/>
      <c r="H587" s="43"/>
    </row>
    <row r="588" spans="1:8" s="3" customFormat="1" x14ac:dyDescent="0.25">
      <c r="A588" s="21"/>
      <c r="C588" s="21"/>
      <c r="D588" s="22"/>
      <c r="F588" s="43"/>
      <c r="H588" s="43"/>
    </row>
    <row r="589" spans="1:8" s="3" customFormat="1" x14ac:dyDescent="0.25">
      <c r="A589" s="21"/>
      <c r="C589" s="21"/>
      <c r="D589" s="22"/>
      <c r="F589" s="43"/>
      <c r="H589" s="43"/>
    </row>
    <row r="590" spans="1:8" s="3" customFormat="1" x14ac:dyDescent="0.25">
      <c r="A590" s="21"/>
      <c r="C590" s="21"/>
      <c r="D590" s="22"/>
      <c r="F590" s="43"/>
      <c r="H590" s="43"/>
    </row>
    <row r="591" spans="1:8" s="3" customFormat="1" x14ac:dyDescent="0.25">
      <c r="A591" s="21"/>
      <c r="C591" s="21"/>
      <c r="D591" s="22"/>
      <c r="F591" s="43"/>
      <c r="H591" s="43"/>
    </row>
    <row r="592" spans="1:8" s="3" customFormat="1" x14ac:dyDescent="0.25">
      <c r="A592" s="21"/>
      <c r="C592" s="21"/>
      <c r="D592" s="22"/>
      <c r="F592" s="43"/>
      <c r="H592" s="43"/>
    </row>
    <row r="593" spans="1:8" s="3" customFormat="1" x14ac:dyDescent="0.25">
      <c r="A593" s="21"/>
      <c r="C593" s="21"/>
      <c r="D593" s="22"/>
      <c r="F593" s="43"/>
      <c r="H593" s="43"/>
    </row>
    <row r="594" spans="1:8" s="3" customFormat="1" x14ac:dyDescent="0.25">
      <c r="A594" s="21"/>
      <c r="C594" s="21"/>
      <c r="D594" s="22"/>
      <c r="F594" s="43"/>
      <c r="H594" s="43"/>
    </row>
    <row r="595" spans="1:8" s="3" customFormat="1" x14ac:dyDescent="0.25">
      <c r="A595" s="21"/>
      <c r="C595" s="21"/>
      <c r="D595" s="22"/>
      <c r="F595" s="43"/>
      <c r="H595" s="43"/>
    </row>
    <row r="596" spans="1:8" s="3" customFormat="1" x14ac:dyDescent="0.25">
      <c r="A596" s="21"/>
      <c r="C596" s="21"/>
      <c r="D596" s="22"/>
      <c r="F596" s="43"/>
      <c r="H596" s="43"/>
    </row>
    <row r="597" spans="1:8" s="3" customFormat="1" x14ac:dyDescent="0.25">
      <c r="A597" s="21"/>
      <c r="C597" s="21"/>
      <c r="D597" s="22"/>
      <c r="F597" s="43"/>
      <c r="H597" s="43"/>
    </row>
    <row r="598" spans="1:8" s="3" customFormat="1" x14ac:dyDescent="0.25">
      <c r="A598" s="21"/>
      <c r="C598" s="21"/>
      <c r="D598" s="22"/>
      <c r="F598" s="43"/>
      <c r="H598" s="43"/>
    </row>
    <row r="599" spans="1:8" s="3" customFormat="1" x14ac:dyDescent="0.25">
      <c r="A599" s="21"/>
      <c r="C599" s="21"/>
      <c r="D599" s="22"/>
      <c r="F599" s="43"/>
      <c r="H599" s="43"/>
    </row>
    <row r="600" spans="1:8" s="3" customFormat="1" x14ac:dyDescent="0.25">
      <c r="A600" s="21"/>
      <c r="C600" s="21"/>
      <c r="D600" s="22"/>
      <c r="F600" s="43"/>
      <c r="H600" s="43"/>
    </row>
    <row r="601" spans="1:8" s="3" customFormat="1" x14ac:dyDescent="0.25">
      <c r="A601" s="21"/>
      <c r="C601" s="21"/>
      <c r="D601" s="22"/>
      <c r="F601" s="43"/>
      <c r="H601" s="43"/>
    </row>
    <row r="602" spans="1:8" s="3" customFormat="1" x14ac:dyDescent="0.25">
      <c r="A602" s="21"/>
      <c r="C602" s="21"/>
      <c r="D602" s="22"/>
      <c r="F602" s="43"/>
      <c r="H602" s="43"/>
    </row>
    <row r="603" spans="1:8" s="3" customFormat="1" x14ac:dyDescent="0.25">
      <c r="A603" s="21"/>
      <c r="C603" s="21"/>
      <c r="D603" s="22"/>
      <c r="F603" s="43"/>
      <c r="H603" s="43"/>
    </row>
    <row r="604" spans="1:8" s="3" customFormat="1" x14ac:dyDescent="0.25">
      <c r="A604" s="21"/>
      <c r="C604" s="21"/>
      <c r="D604" s="22"/>
      <c r="F604" s="43"/>
      <c r="H604" s="43"/>
    </row>
    <row r="605" spans="1:8" s="3" customFormat="1" x14ac:dyDescent="0.25">
      <c r="A605" s="21"/>
      <c r="C605" s="21"/>
      <c r="D605" s="22"/>
      <c r="F605" s="43"/>
      <c r="H605" s="43"/>
    </row>
    <row r="606" spans="1:8" s="3" customFormat="1" x14ac:dyDescent="0.25">
      <c r="A606" s="21"/>
      <c r="C606" s="21"/>
      <c r="D606" s="22"/>
      <c r="F606" s="43"/>
      <c r="H606" s="43"/>
    </row>
    <row r="607" spans="1:8" s="3" customFormat="1" x14ac:dyDescent="0.25">
      <c r="A607" s="21"/>
      <c r="C607" s="21"/>
      <c r="D607" s="22"/>
      <c r="F607" s="43"/>
      <c r="H607" s="43"/>
    </row>
    <row r="608" spans="1:8" s="3" customFormat="1" x14ac:dyDescent="0.25">
      <c r="A608" s="21"/>
      <c r="C608" s="21"/>
      <c r="D608" s="22"/>
      <c r="F608" s="43"/>
      <c r="H608" s="43"/>
    </row>
    <row r="609" spans="1:8" s="3" customFormat="1" x14ac:dyDescent="0.25">
      <c r="A609" s="21"/>
      <c r="C609" s="21"/>
      <c r="D609" s="22"/>
      <c r="F609" s="43"/>
      <c r="H609" s="43"/>
    </row>
    <row r="610" spans="1:8" s="3" customFormat="1" x14ac:dyDescent="0.25">
      <c r="A610" s="21"/>
      <c r="C610" s="21"/>
      <c r="D610" s="22"/>
      <c r="F610" s="43"/>
      <c r="H610" s="43"/>
    </row>
    <row r="611" spans="1:8" s="3" customFormat="1" x14ac:dyDescent="0.25">
      <c r="A611" s="21"/>
      <c r="C611" s="21"/>
      <c r="D611" s="22"/>
      <c r="F611" s="43"/>
      <c r="H611" s="43"/>
    </row>
    <row r="612" spans="1:8" s="3" customFormat="1" x14ac:dyDescent="0.25">
      <c r="A612" s="21"/>
      <c r="C612" s="21"/>
      <c r="D612" s="22"/>
      <c r="F612" s="43"/>
      <c r="H612" s="43"/>
    </row>
    <row r="613" spans="1:8" s="3" customFormat="1" x14ac:dyDescent="0.25">
      <c r="A613" s="21"/>
      <c r="C613" s="21"/>
      <c r="D613" s="22"/>
      <c r="F613" s="43"/>
      <c r="H613" s="43"/>
    </row>
    <row r="614" spans="1:8" s="3" customFormat="1" x14ac:dyDescent="0.25">
      <c r="A614" s="21"/>
      <c r="C614" s="21"/>
      <c r="D614" s="22"/>
      <c r="F614" s="43"/>
      <c r="H614" s="43"/>
    </row>
    <row r="615" spans="1:8" s="3" customFormat="1" x14ac:dyDescent="0.25">
      <c r="A615" s="21"/>
      <c r="C615" s="21"/>
      <c r="D615" s="22"/>
      <c r="F615" s="43"/>
      <c r="H615" s="43"/>
    </row>
    <row r="616" spans="1:8" s="3" customFormat="1" x14ac:dyDescent="0.25">
      <c r="A616" s="21"/>
      <c r="C616" s="21"/>
      <c r="D616" s="22"/>
      <c r="F616" s="43"/>
      <c r="H616" s="43"/>
    </row>
    <row r="617" spans="1:8" s="3" customFormat="1" x14ac:dyDescent="0.25">
      <c r="A617" s="21"/>
      <c r="C617" s="21"/>
      <c r="D617" s="22"/>
      <c r="F617" s="43"/>
      <c r="H617" s="43"/>
    </row>
    <row r="618" spans="1:8" s="3" customFormat="1" x14ac:dyDescent="0.25">
      <c r="A618" s="21"/>
      <c r="C618" s="21"/>
      <c r="D618" s="22"/>
      <c r="F618" s="43"/>
      <c r="H618" s="43"/>
    </row>
    <row r="619" spans="1:8" s="3" customFormat="1" x14ac:dyDescent="0.25">
      <c r="A619" s="21"/>
      <c r="C619" s="21"/>
      <c r="D619" s="22"/>
      <c r="F619" s="43"/>
      <c r="H619" s="43"/>
    </row>
    <row r="620" spans="1:8" s="3" customFormat="1" x14ac:dyDescent="0.25">
      <c r="A620" s="21"/>
      <c r="C620" s="21"/>
      <c r="D620" s="22"/>
      <c r="F620" s="43"/>
      <c r="H620" s="43"/>
    </row>
    <row r="621" spans="1:8" s="3" customFormat="1" x14ac:dyDescent="0.25">
      <c r="A621" s="21"/>
      <c r="C621" s="21"/>
      <c r="D621" s="22"/>
      <c r="F621" s="43"/>
      <c r="H621" s="43"/>
    </row>
    <row r="622" spans="1:8" s="3" customFormat="1" x14ac:dyDescent="0.25">
      <c r="A622" s="21"/>
      <c r="C622" s="21"/>
      <c r="D622" s="22"/>
      <c r="F622" s="43"/>
      <c r="H622" s="43"/>
    </row>
    <row r="623" spans="1:8" s="3" customFormat="1" x14ac:dyDescent="0.25">
      <c r="A623" s="21"/>
      <c r="C623" s="21"/>
      <c r="D623" s="22"/>
      <c r="F623" s="43"/>
      <c r="H623" s="43"/>
    </row>
    <row r="624" spans="1:8" s="3" customFormat="1" x14ac:dyDescent="0.25">
      <c r="A624" s="21"/>
      <c r="C624" s="21"/>
      <c r="D624" s="22"/>
      <c r="F624" s="43"/>
      <c r="H624" s="43"/>
    </row>
    <row r="625" spans="1:8" s="3" customFormat="1" x14ac:dyDescent="0.25">
      <c r="A625" s="21"/>
      <c r="C625" s="21"/>
      <c r="D625" s="22"/>
      <c r="F625" s="43"/>
      <c r="H625" s="43"/>
    </row>
    <row r="626" spans="1:8" s="3" customFormat="1" x14ac:dyDescent="0.25">
      <c r="A626" s="21"/>
      <c r="C626" s="21"/>
      <c r="D626" s="22"/>
      <c r="F626" s="43"/>
      <c r="H626" s="43"/>
    </row>
    <row r="627" spans="1:8" s="3" customFormat="1" x14ac:dyDescent="0.25">
      <c r="A627" s="21"/>
      <c r="C627" s="21"/>
      <c r="D627" s="22"/>
      <c r="F627" s="43"/>
      <c r="H627" s="43"/>
    </row>
    <row r="628" spans="1:8" s="3" customFormat="1" x14ac:dyDescent="0.25">
      <c r="A628" s="21"/>
      <c r="C628" s="21"/>
      <c r="D628" s="22"/>
      <c r="F628" s="43"/>
      <c r="H628" s="43"/>
    </row>
    <row r="629" spans="1:8" s="3" customFormat="1" x14ac:dyDescent="0.25">
      <c r="A629" s="21"/>
      <c r="C629" s="21"/>
      <c r="D629" s="22"/>
      <c r="F629" s="43"/>
      <c r="H629" s="43"/>
    </row>
    <row r="630" spans="1:8" s="3" customFormat="1" x14ac:dyDescent="0.25">
      <c r="A630" s="21"/>
      <c r="C630" s="21"/>
      <c r="D630" s="22"/>
      <c r="F630" s="43"/>
      <c r="H630" s="43"/>
    </row>
    <row r="631" spans="1:8" s="3" customFormat="1" x14ac:dyDescent="0.25">
      <c r="A631" s="21"/>
      <c r="C631" s="21"/>
      <c r="D631" s="22"/>
      <c r="F631" s="43"/>
      <c r="H631" s="43"/>
    </row>
    <row r="632" spans="1:8" s="3" customFormat="1" x14ac:dyDescent="0.25">
      <c r="A632" s="21"/>
      <c r="C632" s="21"/>
      <c r="D632" s="22"/>
      <c r="F632" s="43"/>
      <c r="H632" s="43"/>
    </row>
    <row r="633" spans="1:8" s="3" customFormat="1" x14ac:dyDescent="0.25">
      <c r="A633" s="21"/>
      <c r="C633" s="21"/>
      <c r="D633" s="22"/>
      <c r="F633" s="43"/>
      <c r="H633" s="43"/>
    </row>
    <row r="634" spans="1:8" s="3" customFormat="1" x14ac:dyDescent="0.25">
      <c r="A634" s="21"/>
      <c r="C634" s="21"/>
      <c r="D634" s="22"/>
      <c r="F634" s="43"/>
      <c r="H634" s="43"/>
    </row>
    <row r="635" spans="1:8" s="3" customFormat="1" x14ac:dyDescent="0.25">
      <c r="A635" s="21"/>
      <c r="C635" s="21"/>
      <c r="D635" s="22"/>
      <c r="F635" s="43"/>
      <c r="H635" s="43"/>
    </row>
    <row r="636" spans="1:8" s="3" customFormat="1" x14ac:dyDescent="0.25">
      <c r="A636" s="21"/>
      <c r="C636" s="21"/>
      <c r="D636" s="22"/>
      <c r="F636" s="43"/>
      <c r="H636" s="43"/>
    </row>
    <row r="637" spans="1:8" s="3" customFormat="1" x14ac:dyDescent="0.25">
      <c r="A637" s="21"/>
      <c r="C637" s="21"/>
      <c r="D637" s="22"/>
      <c r="F637" s="43"/>
      <c r="H637" s="43"/>
    </row>
    <row r="638" spans="1:8" s="3" customFormat="1" x14ac:dyDescent="0.25">
      <c r="A638" s="21"/>
      <c r="C638" s="21"/>
      <c r="D638" s="22"/>
      <c r="F638" s="43"/>
      <c r="H638" s="43"/>
    </row>
    <row r="639" spans="1:8" s="3" customFormat="1" x14ac:dyDescent="0.25">
      <c r="A639" s="21"/>
      <c r="C639" s="21"/>
      <c r="D639" s="22"/>
      <c r="F639" s="43"/>
      <c r="H639" s="43"/>
    </row>
    <row r="640" spans="1:8" s="3" customFormat="1" x14ac:dyDescent="0.25">
      <c r="A640" s="21"/>
      <c r="C640" s="21"/>
      <c r="D640" s="22"/>
      <c r="F640" s="43"/>
      <c r="H640" s="43"/>
    </row>
    <row r="641" spans="1:8" s="3" customFormat="1" x14ac:dyDescent="0.25">
      <c r="A641" s="21"/>
      <c r="C641" s="21"/>
      <c r="D641" s="22"/>
      <c r="F641" s="43"/>
      <c r="H641" s="43"/>
    </row>
    <row r="642" spans="1:8" s="3" customFormat="1" x14ac:dyDescent="0.25">
      <c r="A642" s="21"/>
      <c r="C642" s="21"/>
      <c r="D642" s="22"/>
      <c r="F642" s="43"/>
      <c r="H642" s="43"/>
    </row>
    <row r="643" spans="1:8" s="3" customFormat="1" x14ac:dyDescent="0.25">
      <c r="A643" s="21"/>
      <c r="C643" s="21"/>
      <c r="D643" s="22"/>
      <c r="F643" s="43"/>
      <c r="H643" s="43"/>
    </row>
    <row r="644" spans="1:8" s="3" customFormat="1" x14ac:dyDescent="0.25">
      <c r="A644" s="21"/>
      <c r="C644" s="21"/>
      <c r="D644" s="22"/>
      <c r="F644" s="43"/>
      <c r="H644" s="43"/>
    </row>
    <row r="645" spans="1:8" s="3" customFormat="1" x14ac:dyDescent="0.25">
      <c r="A645" s="21"/>
      <c r="C645" s="21"/>
      <c r="D645" s="22"/>
      <c r="F645" s="43"/>
      <c r="H645" s="43"/>
    </row>
    <row r="646" spans="1:8" s="3" customFormat="1" x14ac:dyDescent="0.25">
      <c r="A646" s="21"/>
      <c r="C646" s="21"/>
      <c r="D646" s="22"/>
      <c r="F646" s="43"/>
      <c r="H646" s="43"/>
    </row>
    <row r="647" spans="1:8" s="3" customFormat="1" x14ac:dyDescent="0.25">
      <c r="A647" s="21"/>
      <c r="C647" s="21"/>
      <c r="D647" s="22"/>
      <c r="F647" s="43"/>
      <c r="H647" s="43"/>
    </row>
    <row r="648" spans="1:8" s="3" customFormat="1" x14ac:dyDescent="0.25">
      <c r="A648" s="21"/>
      <c r="C648" s="21"/>
      <c r="D648" s="22"/>
      <c r="F648" s="43"/>
      <c r="H648" s="43"/>
    </row>
    <row r="649" spans="1:8" s="3" customFormat="1" x14ac:dyDescent="0.25">
      <c r="A649" s="21"/>
      <c r="C649" s="21"/>
      <c r="D649" s="22"/>
      <c r="F649" s="43"/>
      <c r="H649" s="43"/>
    </row>
    <row r="650" spans="1:8" s="3" customFormat="1" x14ac:dyDescent="0.25">
      <c r="A650" s="21"/>
      <c r="C650" s="21"/>
      <c r="D650" s="22"/>
      <c r="F650" s="43"/>
      <c r="H650" s="43"/>
    </row>
    <row r="651" spans="1:8" s="3" customFormat="1" x14ac:dyDescent="0.25">
      <c r="A651" s="21"/>
      <c r="C651" s="21"/>
      <c r="D651" s="22"/>
      <c r="F651" s="43"/>
      <c r="H651" s="43"/>
    </row>
    <row r="652" spans="1:8" s="3" customFormat="1" x14ac:dyDescent="0.25">
      <c r="A652" s="21"/>
      <c r="C652" s="21"/>
      <c r="D652" s="22"/>
      <c r="F652" s="43"/>
      <c r="H652" s="43"/>
    </row>
    <row r="653" spans="1:8" s="3" customFormat="1" x14ac:dyDescent="0.25">
      <c r="A653" s="21"/>
      <c r="C653" s="21"/>
      <c r="D653" s="22"/>
      <c r="F653" s="43"/>
      <c r="H653" s="43"/>
    </row>
    <row r="654" spans="1:8" s="3" customFormat="1" x14ac:dyDescent="0.25">
      <c r="A654" s="21"/>
      <c r="C654" s="21"/>
      <c r="D654" s="22"/>
      <c r="F654" s="43"/>
      <c r="H654" s="43"/>
    </row>
    <row r="655" spans="1:8" s="3" customFormat="1" x14ac:dyDescent="0.25">
      <c r="A655" s="21"/>
      <c r="C655" s="21"/>
      <c r="D655" s="22"/>
      <c r="F655" s="43"/>
      <c r="H655" s="43"/>
    </row>
    <row r="656" spans="1:8" s="3" customFormat="1" x14ac:dyDescent="0.25">
      <c r="A656" s="21"/>
      <c r="C656" s="21"/>
      <c r="D656" s="22"/>
      <c r="F656" s="43"/>
      <c r="H656" s="43"/>
    </row>
    <row r="657" spans="1:8" s="3" customFormat="1" x14ac:dyDescent="0.25">
      <c r="A657" s="21"/>
      <c r="C657" s="21"/>
      <c r="D657" s="22"/>
      <c r="F657" s="43"/>
      <c r="H657" s="43"/>
    </row>
    <row r="658" spans="1:8" s="3" customFormat="1" x14ac:dyDescent="0.25">
      <c r="A658" s="21"/>
      <c r="C658" s="21"/>
      <c r="D658" s="22"/>
      <c r="F658" s="43"/>
      <c r="H658" s="43"/>
    </row>
    <row r="659" spans="1:8" s="3" customFormat="1" x14ac:dyDescent="0.25">
      <c r="A659" s="21"/>
      <c r="C659" s="21"/>
      <c r="D659" s="22"/>
      <c r="F659" s="43"/>
      <c r="H659" s="43"/>
    </row>
    <row r="660" spans="1:8" s="3" customFormat="1" x14ac:dyDescent="0.25">
      <c r="A660" s="21"/>
      <c r="C660" s="21"/>
      <c r="D660" s="22"/>
      <c r="F660" s="43"/>
      <c r="H660" s="43"/>
    </row>
    <row r="661" spans="1:8" s="3" customFormat="1" x14ac:dyDescent="0.25">
      <c r="A661" s="21"/>
      <c r="C661" s="21"/>
      <c r="D661" s="22"/>
      <c r="F661" s="43"/>
      <c r="H661" s="43"/>
    </row>
    <row r="662" spans="1:8" s="3" customFormat="1" x14ac:dyDescent="0.25">
      <c r="A662" s="21"/>
      <c r="C662" s="21"/>
      <c r="D662" s="22"/>
      <c r="F662" s="43"/>
      <c r="H662" s="43"/>
    </row>
    <row r="663" spans="1:8" s="3" customFormat="1" x14ac:dyDescent="0.25">
      <c r="A663" s="21"/>
      <c r="C663" s="21"/>
      <c r="D663" s="22"/>
      <c r="F663" s="43"/>
      <c r="H663" s="43"/>
    </row>
    <row r="664" spans="1:8" s="3" customFormat="1" x14ac:dyDescent="0.25">
      <c r="A664" s="21"/>
      <c r="C664" s="21"/>
      <c r="D664" s="22"/>
      <c r="F664" s="43"/>
      <c r="H664" s="43"/>
    </row>
    <row r="665" spans="1:8" s="3" customFormat="1" x14ac:dyDescent="0.25">
      <c r="A665" s="21"/>
      <c r="C665" s="21"/>
      <c r="D665" s="22"/>
      <c r="F665" s="43"/>
      <c r="H665" s="43"/>
    </row>
    <row r="666" spans="1:8" s="3" customFormat="1" x14ac:dyDescent="0.25">
      <c r="A666" s="21"/>
      <c r="C666" s="21"/>
      <c r="D666" s="22"/>
      <c r="F666" s="43"/>
      <c r="H666" s="43"/>
    </row>
    <row r="667" spans="1:8" s="3" customFormat="1" x14ac:dyDescent="0.25">
      <c r="A667" s="21"/>
      <c r="C667" s="21"/>
      <c r="D667" s="22"/>
      <c r="F667" s="43"/>
      <c r="H667" s="43"/>
    </row>
    <row r="668" spans="1:8" s="3" customFormat="1" x14ac:dyDescent="0.25">
      <c r="A668" s="21"/>
      <c r="C668" s="21"/>
      <c r="D668" s="22"/>
      <c r="F668" s="43"/>
      <c r="H668" s="43"/>
    </row>
    <row r="669" spans="1:8" s="3" customFormat="1" x14ac:dyDescent="0.25">
      <c r="A669" s="21"/>
      <c r="C669" s="21"/>
      <c r="D669" s="22"/>
      <c r="F669" s="43"/>
      <c r="H669" s="43"/>
    </row>
    <row r="670" spans="1:8" s="3" customFormat="1" x14ac:dyDescent="0.25">
      <c r="A670" s="21"/>
      <c r="C670" s="21"/>
      <c r="D670" s="22"/>
      <c r="F670" s="43"/>
      <c r="H670" s="43"/>
    </row>
    <row r="671" spans="1:8" s="3" customFormat="1" x14ac:dyDescent="0.25">
      <c r="A671" s="21"/>
      <c r="C671" s="21"/>
      <c r="D671" s="22"/>
      <c r="F671" s="43"/>
      <c r="H671" s="43"/>
    </row>
    <row r="672" spans="1:8" s="3" customFormat="1" x14ac:dyDescent="0.25">
      <c r="A672" s="21"/>
      <c r="C672" s="21"/>
      <c r="D672" s="22"/>
      <c r="F672" s="43"/>
      <c r="H672" s="43"/>
    </row>
    <row r="673" spans="1:8" s="3" customFormat="1" x14ac:dyDescent="0.25">
      <c r="A673" s="21"/>
      <c r="C673" s="21"/>
      <c r="D673" s="22"/>
      <c r="F673" s="43"/>
      <c r="H673" s="43"/>
    </row>
    <row r="674" spans="1:8" s="3" customFormat="1" x14ac:dyDescent="0.25">
      <c r="A674" s="21"/>
      <c r="C674" s="21"/>
      <c r="D674" s="22"/>
      <c r="F674" s="43"/>
      <c r="H674" s="43"/>
    </row>
    <row r="675" spans="1:8" s="3" customFormat="1" x14ac:dyDescent="0.25">
      <c r="A675" s="21"/>
      <c r="C675" s="21"/>
      <c r="D675" s="22"/>
      <c r="F675" s="43"/>
      <c r="H675" s="43"/>
    </row>
    <row r="676" spans="1:8" s="3" customFormat="1" x14ac:dyDescent="0.25">
      <c r="A676" s="21"/>
      <c r="C676" s="21"/>
      <c r="D676" s="22"/>
      <c r="F676" s="43"/>
      <c r="H676" s="43"/>
    </row>
    <row r="677" spans="1:8" s="3" customFormat="1" x14ac:dyDescent="0.25">
      <c r="A677" s="21"/>
      <c r="C677" s="21"/>
      <c r="D677" s="22"/>
      <c r="F677" s="43"/>
      <c r="H677" s="43"/>
    </row>
    <row r="678" spans="1:8" s="3" customFormat="1" x14ac:dyDescent="0.25">
      <c r="A678" s="21"/>
      <c r="C678" s="21"/>
      <c r="D678" s="22"/>
      <c r="F678" s="43"/>
      <c r="H678" s="43"/>
    </row>
    <row r="679" spans="1:8" s="3" customFormat="1" x14ac:dyDescent="0.25">
      <c r="A679" s="21"/>
      <c r="C679" s="21"/>
      <c r="D679" s="22"/>
      <c r="F679" s="43"/>
      <c r="H679" s="43"/>
    </row>
    <row r="680" spans="1:8" s="3" customFormat="1" x14ac:dyDescent="0.25">
      <c r="A680" s="21"/>
      <c r="C680" s="21"/>
      <c r="D680" s="22"/>
      <c r="F680" s="43"/>
      <c r="H680" s="43"/>
    </row>
    <row r="681" spans="1:8" s="3" customFormat="1" x14ac:dyDescent="0.25">
      <c r="A681" s="21"/>
      <c r="C681" s="21"/>
      <c r="D681" s="22"/>
      <c r="F681" s="43"/>
      <c r="H681" s="43"/>
    </row>
    <row r="682" spans="1:8" s="3" customFormat="1" x14ac:dyDescent="0.25">
      <c r="A682" s="21"/>
      <c r="C682" s="21"/>
      <c r="D682" s="22"/>
      <c r="F682" s="43"/>
      <c r="H682" s="43"/>
    </row>
    <row r="683" spans="1:8" s="3" customFormat="1" x14ac:dyDescent="0.25">
      <c r="A683" s="21"/>
      <c r="C683" s="21"/>
      <c r="D683" s="22"/>
      <c r="F683" s="43"/>
      <c r="H683" s="43"/>
    </row>
    <row r="684" spans="1:8" s="3" customFormat="1" x14ac:dyDescent="0.25">
      <c r="A684" s="21"/>
      <c r="C684" s="21"/>
      <c r="D684" s="22"/>
      <c r="F684" s="43"/>
      <c r="H684" s="43"/>
    </row>
    <row r="685" spans="1:8" s="3" customFormat="1" x14ac:dyDescent="0.25">
      <c r="A685" s="21"/>
      <c r="C685" s="21"/>
      <c r="D685" s="22"/>
      <c r="F685" s="43"/>
      <c r="H685" s="43"/>
    </row>
    <row r="686" spans="1:8" s="3" customFormat="1" x14ac:dyDescent="0.25">
      <c r="A686" s="21"/>
      <c r="C686" s="21"/>
      <c r="D686" s="22"/>
      <c r="F686" s="43"/>
      <c r="H686" s="43"/>
    </row>
    <row r="687" spans="1:8" s="3" customFormat="1" x14ac:dyDescent="0.25">
      <c r="A687" s="21"/>
      <c r="C687" s="21"/>
      <c r="D687" s="22"/>
      <c r="F687" s="43"/>
      <c r="H687" s="43"/>
    </row>
    <row r="688" spans="1:8" s="3" customFormat="1" x14ac:dyDescent="0.25">
      <c r="A688" s="21"/>
      <c r="C688" s="21"/>
      <c r="D688" s="22"/>
      <c r="F688" s="43"/>
      <c r="H688" s="43"/>
    </row>
    <row r="689" spans="1:8" s="3" customFormat="1" x14ac:dyDescent="0.25">
      <c r="A689" s="21"/>
      <c r="C689" s="21"/>
      <c r="D689" s="22"/>
      <c r="F689" s="43"/>
      <c r="H689" s="43"/>
    </row>
    <row r="690" spans="1:8" s="3" customFormat="1" x14ac:dyDescent="0.25">
      <c r="A690" s="21"/>
      <c r="C690" s="21"/>
      <c r="D690" s="22"/>
      <c r="F690" s="43"/>
      <c r="H690" s="43"/>
    </row>
    <row r="691" spans="1:8" s="3" customFormat="1" x14ac:dyDescent="0.25">
      <c r="A691" s="21"/>
      <c r="C691" s="21"/>
      <c r="D691" s="22"/>
      <c r="F691" s="43"/>
      <c r="H691" s="43"/>
    </row>
    <row r="692" spans="1:8" s="3" customFormat="1" x14ac:dyDescent="0.25">
      <c r="A692" s="21"/>
      <c r="C692" s="21"/>
      <c r="D692" s="22"/>
      <c r="F692" s="43"/>
      <c r="H692" s="43"/>
    </row>
    <row r="693" spans="1:8" s="3" customFormat="1" x14ac:dyDescent="0.25">
      <c r="A693" s="21"/>
      <c r="C693" s="21"/>
      <c r="D693" s="22"/>
      <c r="F693" s="43"/>
      <c r="H693" s="43"/>
    </row>
    <row r="694" spans="1:8" s="3" customFormat="1" x14ac:dyDescent="0.25">
      <c r="A694" s="21"/>
      <c r="C694" s="21"/>
      <c r="D694" s="22"/>
      <c r="F694" s="43"/>
      <c r="H694" s="43"/>
    </row>
    <row r="695" spans="1:8" s="3" customFormat="1" x14ac:dyDescent="0.25">
      <c r="A695" s="21"/>
      <c r="C695" s="21"/>
      <c r="D695" s="22"/>
      <c r="F695" s="43"/>
      <c r="H695" s="43"/>
    </row>
    <row r="696" spans="1:8" s="3" customFormat="1" x14ac:dyDescent="0.25">
      <c r="A696" s="21"/>
      <c r="C696" s="21"/>
      <c r="D696" s="22"/>
      <c r="F696" s="43"/>
      <c r="H696" s="43"/>
    </row>
    <row r="697" spans="1:8" s="3" customFormat="1" x14ac:dyDescent="0.25">
      <c r="A697" s="21"/>
      <c r="C697" s="21"/>
      <c r="D697" s="22"/>
      <c r="F697" s="43"/>
      <c r="H697" s="43"/>
    </row>
    <row r="698" spans="1:8" s="3" customFormat="1" x14ac:dyDescent="0.25">
      <c r="A698" s="21"/>
      <c r="C698" s="21"/>
      <c r="D698" s="22"/>
      <c r="F698" s="43"/>
      <c r="H698" s="43"/>
    </row>
    <row r="699" spans="1:8" s="3" customFormat="1" x14ac:dyDescent="0.25">
      <c r="A699" s="21"/>
      <c r="C699" s="21"/>
      <c r="D699" s="22"/>
      <c r="F699" s="43"/>
      <c r="H699" s="43"/>
    </row>
    <row r="700" spans="1:8" s="3" customFormat="1" x14ac:dyDescent="0.25">
      <c r="A700" s="21"/>
      <c r="C700" s="21"/>
      <c r="D700" s="22"/>
      <c r="F700" s="43"/>
      <c r="H700" s="43"/>
    </row>
    <row r="701" spans="1:8" s="3" customFormat="1" x14ac:dyDescent="0.25">
      <c r="A701" s="21"/>
      <c r="C701" s="21"/>
      <c r="D701" s="22"/>
      <c r="F701" s="43"/>
      <c r="H701" s="43"/>
    </row>
    <row r="702" spans="1:8" s="3" customFormat="1" x14ac:dyDescent="0.25">
      <c r="A702" s="21"/>
      <c r="C702" s="21"/>
      <c r="D702" s="22"/>
      <c r="F702" s="43"/>
      <c r="H702" s="43"/>
    </row>
    <row r="703" spans="1:8" s="3" customFormat="1" x14ac:dyDescent="0.25">
      <c r="A703" s="21"/>
      <c r="C703" s="21"/>
      <c r="D703" s="22"/>
      <c r="F703" s="43"/>
      <c r="H703" s="43"/>
    </row>
    <row r="704" spans="1:8" s="3" customFormat="1" x14ac:dyDescent="0.25">
      <c r="A704" s="21"/>
      <c r="C704" s="21"/>
      <c r="D704" s="22"/>
      <c r="F704" s="43"/>
      <c r="H704" s="43"/>
    </row>
    <row r="705" spans="1:8" s="3" customFormat="1" x14ac:dyDescent="0.25">
      <c r="A705" s="21"/>
      <c r="C705" s="21"/>
      <c r="D705" s="22"/>
      <c r="F705" s="43"/>
      <c r="H705" s="43"/>
    </row>
    <row r="706" spans="1:8" s="3" customFormat="1" x14ac:dyDescent="0.25">
      <c r="A706" s="21"/>
      <c r="C706" s="21"/>
      <c r="D706" s="22"/>
      <c r="F706" s="43"/>
      <c r="H706" s="43"/>
    </row>
    <row r="707" spans="1:8" s="3" customFormat="1" x14ac:dyDescent="0.25">
      <c r="A707" s="21"/>
      <c r="C707" s="21"/>
      <c r="D707" s="22"/>
      <c r="F707" s="43"/>
      <c r="H707" s="43"/>
    </row>
    <row r="708" spans="1:8" s="3" customFormat="1" x14ac:dyDescent="0.25">
      <c r="A708" s="21"/>
      <c r="C708" s="21"/>
      <c r="D708" s="22"/>
      <c r="F708" s="43"/>
      <c r="H708" s="43"/>
    </row>
    <row r="709" spans="1:8" s="3" customFormat="1" x14ac:dyDescent="0.25">
      <c r="A709" s="21"/>
      <c r="C709" s="21"/>
      <c r="D709" s="22"/>
      <c r="F709" s="43"/>
      <c r="H709" s="43"/>
    </row>
    <row r="710" spans="1:8" s="3" customFormat="1" x14ac:dyDescent="0.25">
      <c r="A710" s="21"/>
      <c r="C710" s="21"/>
      <c r="D710" s="22"/>
      <c r="F710" s="43"/>
      <c r="H710" s="43"/>
    </row>
    <row r="711" spans="1:8" s="3" customFormat="1" x14ac:dyDescent="0.25">
      <c r="A711" s="21"/>
      <c r="C711" s="21"/>
      <c r="D711" s="22"/>
      <c r="F711" s="43"/>
      <c r="H711" s="43"/>
    </row>
    <row r="712" spans="1:8" s="3" customFormat="1" x14ac:dyDescent="0.25">
      <c r="A712" s="21"/>
      <c r="C712" s="21"/>
      <c r="D712" s="22"/>
      <c r="F712" s="43"/>
      <c r="H712" s="43"/>
    </row>
    <row r="713" spans="1:8" s="3" customFormat="1" x14ac:dyDescent="0.25">
      <c r="A713" s="21"/>
      <c r="C713" s="21"/>
      <c r="D713" s="22"/>
      <c r="F713" s="43"/>
      <c r="H713" s="43"/>
    </row>
    <row r="714" spans="1:8" s="3" customFormat="1" x14ac:dyDescent="0.25">
      <c r="A714" s="21"/>
      <c r="C714" s="21"/>
      <c r="D714" s="22"/>
      <c r="F714" s="43"/>
      <c r="H714" s="43"/>
    </row>
    <row r="715" spans="1:8" s="3" customFormat="1" x14ac:dyDescent="0.25">
      <c r="A715" s="21"/>
      <c r="C715" s="21"/>
      <c r="D715" s="22"/>
      <c r="F715" s="43"/>
      <c r="H715" s="43"/>
    </row>
    <row r="716" spans="1:8" s="3" customFormat="1" x14ac:dyDescent="0.25">
      <c r="A716" s="21"/>
      <c r="C716" s="21"/>
      <c r="D716" s="22"/>
      <c r="F716" s="43"/>
      <c r="H716" s="43"/>
    </row>
    <row r="717" spans="1:8" s="3" customFormat="1" x14ac:dyDescent="0.25">
      <c r="A717" s="21"/>
      <c r="C717" s="21"/>
      <c r="D717" s="22"/>
      <c r="F717" s="43"/>
      <c r="H717" s="43"/>
    </row>
    <row r="718" spans="1:8" s="3" customFormat="1" x14ac:dyDescent="0.25">
      <c r="A718" s="21"/>
      <c r="C718" s="21"/>
      <c r="D718" s="22"/>
      <c r="F718" s="43"/>
      <c r="H718" s="43"/>
    </row>
    <row r="719" spans="1:8" s="3" customFormat="1" x14ac:dyDescent="0.25">
      <c r="A719" s="21"/>
      <c r="C719" s="21"/>
      <c r="D719" s="22"/>
      <c r="F719" s="43"/>
      <c r="H719" s="43"/>
    </row>
    <row r="720" spans="1:8" s="3" customFormat="1" x14ac:dyDescent="0.25">
      <c r="A720" s="21"/>
      <c r="C720" s="21"/>
      <c r="D720" s="22"/>
      <c r="F720" s="43"/>
      <c r="H720" s="43"/>
    </row>
    <row r="721" spans="1:8" s="3" customFormat="1" x14ac:dyDescent="0.25">
      <c r="A721" s="21"/>
      <c r="C721" s="21"/>
      <c r="D721" s="22"/>
      <c r="F721" s="43"/>
      <c r="H721" s="43"/>
    </row>
    <row r="722" spans="1:8" s="3" customFormat="1" x14ac:dyDescent="0.25">
      <c r="A722" s="21"/>
      <c r="C722" s="21"/>
      <c r="D722" s="22"/>
      <c r="F722" s="43"/>
      <c r="H722" s="43"/>
    </row>
    <row r="723" spans="1:8" s="3" customFormat="1" x14ac:dyDescent="0.25">
      <c r="A723" s="21"/>
      <c r="C723" s="21"/>
      <c r="D723" s="22"/>
      <c r="F723" s="43"/>
      <c r="H723" s="43"/>
    </row>
    <row r="724" spans="1:8" s="3" customFormat="1" x14ac:dyDescent="0.25">
      <c r="A724" s="21"/>
      <c r="C724" s="21"/>
      <c r="D724" s="22"/>
      <c r="F724" s="43"/>
      <c r="H724" s="43"/>
    </row>
    <row r="725" spans="1:8" s="3" customFormat="1" x14ac:dyDescent="0.25">
      <c r="A725" s="21"/>
      <c r="C725" s="21"/>
      <c r="D725" s="22"/>
      <c r="F725" s="43"/>
      <c r="H725" s="43"/>
    </row>
    <row r="726" spans="1:8" s="3" customFormat="1" x14ac:dyDescent="0.25">
      <c r="A726" s="21"/>
      <c r="C726" s="21"/>
      <c r="D726" s="22"/>
      <c r="F726" s="43"/>
      <c r="H726" s="43"/>
    </row>
    <row r="727" spans="1:8" s="3" customFormat="1" x14ac:dyDescent="0.25">
      <c r="A727" s="21"/>
      <c r="C727" s="21"/>
      <c r="D727" s="22"/>
      <c r="F727" s="43"/>
      <c r="H727" s="43"/>
    </row>
    <row r="728" spans="1:8" s="3" customFormat="1" x14ac:dyDescent="0.25">
      <c r="A728" s="21"/>
      <c r="C728" s="21"/>
      <c r="D728" s="22"/>
      <c r="F728" s="43"/>
      <c r="H728" s="43"/>
    </row>
    <row r="729" spans="1:8" s="3" customFormat="1" x14ac:dyDescent="0.25">
      <c r="A729" s="21"/>
      <c r="C729" s="21"/>
      <c r="D729" s="22"/>
      <c r="F729" s="43"/>
      <c r="H729" s="43"/>
    </row>
    <row r="730" spans="1:8" s="3" customFormat="1" x14ac:dyDescent="0.25">
      <c r="A730" s="21"/>
      <c r="C730" s="21"/>
      <c r="D730" s="22"/>
      <c r="F730" s="43"/>
      <c r="H730" s="43"/>
    </row>
    <row r="731" spans="1:8" s="3" customFormat="1" x14ac:dyDescent="0.25">
      <c r="A731" s="21"/>
      <c r="C731" s="21"/>
      <c r="D731" s="22"/>
      <c r="F731" s="43"/>
      <c r="H731" s="43"/>
    </row>
    <row r="732" spans="1:8" s="3" customFormat="1" x14ac:dyDescent="0.25">
      <c r="A732" s="21"/>
      <c r="C732" s="21"/>
      <c r="D732" s="22"/>
      <c r="F732" s="43"/>
      <c r="H732" s="43"/>
    </row>
    <row r="733" spans="1:8" s="3" customFormat="1" x14ac:dyDescent="0.25">
      <c r="A733" s="21"/>
      <c r="C733" s="21"/>
      <c r="D733" s="22"/>
      <c r="F733" s="43"/>
      <c r="H733" s="43"/>
    </row>
    <row r="734" spans="1:8" s="3" customFormat="1" x14ac:dyDescent="0.25">
      <c r="A734" s="21"/>
      <c r="C734" s="21"/>
      <c r="D734" s="22"/>
      <c r="F734" s="43"/>
      <c r="H734" s="43"/>
    </row>
    <row r="735" spans="1:8" s="3" customFormat="1" x14ac:dyDescent="0.25">
      <c r="A735" s="21"/>
      <c r="C735" s="21"/>
      <c r="D735" s="22"/>
      <c r="F735" s="43"/>
      <c r="H735" s="43"/>
    </row>
    <row r="736" spans="1:8" s="3" customFormat="1" x14ac:dyDescent="0.25">
      <c r="A736" s="21"/>
      <c r="C736" s="21"/>
      <c r="D736" s="22"/>
      <c r="F736" s="43"/>
      <c r="H736" s="43"/>
    </row>
    <row r="737" spans="1:8" s="3" customFormat="1" x14ac:dyDescent="0.25">
      <c r="A737" s="21"/>
      <c r="C737" s="21"/>
      <c r="D737" s="22"/>
      <c r="F737" s="43"/>
      <c r="H737" s="43"/>
    </row>
    <row r="738" spans="1:8" s="3" customFormat="1" x14ac:dyDescent="0.25">
      <c r="A738" s="21"/>
      <c r="C738" s="21"/>
      <c r="D738" s="22"/>
      <c r="F738" s="43"/>
      <c r="H738" s="43"/>
    </row>
    <row r="739" spans="1:8" s="3" customFormat="1" x14ac:dyDescent="0.25">
      <c r="A739" s="21"/>
      <c r="C739" s="21"/>
      <c r="D739" s="22"/>
      <c r="F739" s="43"/>
      <c r="H739" s="43"/>
    </row>
    <row r="740" spans="1:8" s="3" customFormat="1" x14ac:dyDescent="0.25">
      <c r="A740" s="21"/>
      <c r="C740" s="21"/>
      <c r="D740" s="22"/>
      <c r="F740" s="43"/>
      <c r="H740" s="43"/>
    </row>
    <row r="741" spans="1:8" s="3" customFormat="1" x14ac:dyDescent="0.25">
      <c r="A741" s="21"/>
      <c r="C741" s="21"/>
      <c r="D741" s="22"/>
      <c r="F741" s="43"/>
      <c r="H741" s="43"/>
    </row>
    <row r="742" spans="1:8" s="3" customFormat="1" x14ac:dyDescent="0.25">
      <c r="A742" s="21"/>
      <c r="C742" s="21"/>
      <c r="D742" s="22"/>
      <c r="F742" s="43"/>
      <c r="H742" s="43"/>
    </row>
    <row r="743" spans="1:8" s="3" customFormat="1" x14ac:dyDescent="0.25">
      <c r="A743" s="21"/>
      <c r="C743" s="21"/>
      <c r="D743" s="22"/>
      <c r="F743" s="43"/>
      <c r="H743" s="43"/>
    </row>
    <row r="744" spans="1:8" s="3" customFormat="1" x14ac:dyDescent="0.25">
      <c r="A744" s="21"/>
      <c r="C744" s="21"/>
      <c r="D744" s="22"/>
      <c r="F744" s="43"/>
      <c r="H744" s="43"/>
    </row>
    <row r="745" spans="1:8" s="3" customFormat="1" x14ac:dyDescent="0.25">
      <c r="A745" s="21"/>
      <c r="C745" s="21"/>
      <c r="D745" s="22"/>
      <c r="F745" s="43"/>
      <c r="H745" s="43"/>
    </row>
    <row r="746" spans="1:8" s="3" customFormat="1" x14ac:dyDescent="0.25">
      <c r="A746" s="21"/>
      <c r="C746" s="21"/>
      <c r="D746" s="22"/>
      <c r="F746" s="43"/>
      <c r="H746" s="43"/>
    </row>
    <row r="747" spans="1:8" s="3" customFormat="1" x14ac:dyDescent="0.25">
      <c r="A747" s="21"/>
      <c r="C747" s="21"/>
      <c r="D747" s="22"/>
      <c r="F747" s="43"/>
      <c r="H747" s="43"/>
    </row>
    <row r="748" spans="1:8" s="3" customFormat="1" x14ac:dyDescent="0.25">
      <c r="A748" s="21"/>
      <c r="C748" s="21"/>
      <c r="D748" s="22"/>
      <c r="F748" s="43"/>
      <c r="H748" s="43"/>
    </row>
    <row r="749" spans="1:8" s="3" customFormat="1" x14ac:dyDescent="0.25">
      <c r="A749" s="21"/>
      <c r="C749" s="21"/>
      <c r="D749" s="22"/>
      <c r="F749" s="43"/>
      <c r="H749" s="43"/>
    </row>
    <row r="750" spans="1:8" s="3" customFormat="1" x14ac:dyDescent="0.25">
      <c r="A750" s="21"/>
      <c r="C750" s="21"/>
      <c r="D750" s="22"/>
      <c r="F750" s="43"/>
      <c r="H750" s="43"/>
    </row>
    <row r="751" spans="1:8" s="3" customFormat="1" x14ac:dyDescent="0.25">
      <c r="A751" s="21"/>
      <c r="C751" s="21"/>
      <c r="D751" s="22"/>
      <c r="F751" s="43"/>
      <c r="H751" s="43"/>
    </row>
    <row r="752" spans="1:8" s="3" customFormat="1" x14ac:dyDescent="0.25">
      <c r="A752" s="21"/>
      <c r="C752" s="21"/>
      <c r="D752" s="22"/>
      <c r="F752" s="43"/>
      <c r="H752" s="43"/>
    </row>
    <row r="753" spans="1:8" s="3" customFormat="1" x14ac:dyDescent="0.25">
      <c r="A753" s="21"/>
      <c r="C753" s="21"/>
      <c r="D753" s="22"/>
      <c r="F753" s="43"/>
      <c r="H753" s="43"/>
    </row>
    <row r="754" spans="1:8" s="3" customFormat="1" x14ac:dyDescent="0.25">
      <c r="A754" s="21"/>
      <c r="C754" s="21"/>
      <c r="D754" s="22"/>
      <c r="F754" s="43"/>
      <c r="H754" s="43"/>
    </row>
    <row r="755" spans="1:8" s="3" customFormat="1" x14ac:dyDescent="0.25">
      <c r="A755" s="21"/>
      <c r="C755" s="21"/>
      <c r="D755" s="22"/>
      <c r="F755" s="43"/>
      <c r="H755" s="43"/>
    </row>
    <row r="756" spans="1:8" s="3" customFormat="1" x14ac:dyDescent="0.25">
      <c r="A756" s="21"/>
      <c r="C756" s="21"/>
      <c r="D756" s="22"/>
      <c r="F756" s="43"/>
      <c r="H756" s="43"/>
    </row>
    <row r="757" spans="1:8" s="3" customFormat="1" x14ac:dyDescent="0.25">
      <c r="A757" s="21"/>
      <c r="C757" s="21"/>
      <c r="D757" s="22"/>
      <c r="F757" s="43"/>
      <c r="H757" s="43"/>
    </row>
    <row r="758" spans="1:8" s="3" customFormat="1" x14ac:dyDescent="0.25">
      <c r="A758" s="21"/>
      <c r="C758" s="21"/>
      <c r="D758" s="22"/>
      <c r="F758" s="43"/>
      <c r="H758" s="43"/>
    </row>
    <row r="759" spans="1:8" s="3" customFormat="1" x14ac:dyDescent="0.25">
      <c r="A759" s="21"/>
      <c r="C759" s="21"/>
      <c r="D759" s="22"/>
      <c r="F759" s="43"/>
      <c r="H759" s="43"/>
    </row>
    <row r="760" spans="1:8" s="3" customFormat="1" x14ac:dyDescent="0.25">
      <c r="A760" s="21"/>
      <c r="C760" s="21"/>
      <c r="D760" s="22"/>
      <c r="F760" s="43"/>
      <c r="H760" s="43"/>
    </row>
    <row r="761" spans="1:8" s="3" customFormat="1" x14ac:dyDescent="0.25">
      <c r="A761" s="21"/>
      <c r="C761" s="21"/>
      <c r="D761" s="22"/>
      <c r="F761" s="43"/>
      <c r="H761" s="43"/>
    </row>
    <row r="762" spans="1:8" s="3" customFormat="1" x14ac:dyDescent="0.25">
      <c r="A762" s="21"/>
      <c r="C762" s="21"/>
      <c r="D762" s="22"/>
      <c r="F762" s="43"/>
      <c r="H762" s="43"/>
    </row>
    <row r="763" spans="1:8" s="3" customFormat="1" x14ac:dyDescent="0.25">
      <c r="A763" s="21"/>
      <c r="C763" s="21"/>
      <c r="D763" s="22"/>
      <c r="F763" s="43"/>
      <c r="H763" s="43"/>
    </row>
    <row r="764" spans="1:8" s="3" customFormat="1" x14ac:dyDescent="0.25">
      <c r="A764" s="21"/>
      <c r="C764" s="21"/>
      <c r="D764" s="22"/>
      <c r="F764" s="43"/>
      <c r="H764" s="43"/>
    </row>
    <row r="765" spans="1:8" s="3" customFormat="1" x14ac:dyDescent="0.25">
      <c r="A765" s="21"/>
      <c r="C765" s="21"/>
      <c r="D765" s="22"/>
      <c r="F765" s="43"/>
      <c r="H765" s="43"/>
    </row>
    <row r="766" spans="1:8" s="3" customFormat="1" x14ac:dyDescent="0.25">
      <c r="A766" s="21"/>
      <c r="C766" s="21"/>
      <c r="D766" s="22"/>
      <c r="F766" s="43"/>
      <c r="H766" s="43"/>
    </row>
    <row r="767" spans="1:8" s="3" customFormat="1" x14ac:dyDescent="0.25">
      <c r="A767" s="21"/>
      <c r="C767" s="21"/>
      <c r="D767" s="22"/>
      <c r="F767" s="43"/>
      <c r="H767" s="43"/>
    </row>
    <row r="768" spans="1:8" s="3" customFormat="1" x14ac:dyDescent="0.25">
      <c r="A768" s="21"/>
      <c r="C768" s="21"/>
      <c r="D768" s="22"/>
      <c r="F768" s="43"/>
      <c r="H768" s="43"/>
    </row>
    <row r="769" spans="1:8" s="3" customFormat="1" x14ac:dyDescent="0.25">
      <c r="A769" s="21"/>
      <c r="C769" s="21"/>
      <c r="D769" s="22"/>
      <c r="F769" s="43"/>
      <c r="H769" s="43"/>
    </row>
    <row r="770" spans="1:8" s="3" customFormat="1" x14ac:dyDescent="0.25">
      <c r="A770" s="21"/>
      <c r="C770" s="21"/>
      <c r="D770" s="22"/>
      <c r="F770" s="43"/>
      <c r="H770" s="43"/>
    </row>
    <row r="771" spans="1:8" s="3" customFormat="1" x14ac:dyDescent="0.25">
      <c r="A771" s="21"/>
      <c r="C771" s="21"/>
      <c r="D771" s="22"/>
      <c r="F771" s="43"/>
      <c r="H771" s="43"/>
    </row>
    <row r="772" spans="1:8" s="3" customFormat="1" x14ac:dyDescent="0.25">
      <c r="A772" s="21"/>
      <c r="C772" s="21"/>
      <c r="D772" s="22"/>
      <c r="F772" s="43"/>
      <c r="H772" s="43"/>
    </row>
    <row r="773" spans="1:8" s="3" customFormat="1" x14ac:dyDescent="0.25">
      <c r="A773" s="21"/>
      <c r="C773" s="21"/>
      <c r="D773" s="22"/>
      <c r="F773" s="43"/>
      <c r="H773" s="43"/>
    </row>
    <row r="774" spans="1:8" s="3" customFormat="1" x14ac:dyDescent="0.25">
      <c r="A774" s="21"/>
      <c r="C774" s="21"/>
      <c r="D774" s="22"/>
      <c r="F774" s="43"/>
      <c r="H774" s="43"/>
    </row>
    <row r="775" spans="1:8" s="3" customFormat="1" x14ac:dyDescent="0.25">
      <c r="A775" s="21"/>
      <c r="C775" s="21"/>
      <c r="D775" s="22"/>
      <c r="F775" s="43"/>
      <c r="H775" s="43"/>
    </row>
    <row r="776" spans="1:8" s="3" customFormat="1" x14ac:dyDescent="0.25">
      <c r="A776" s="21"/>
      <c r="C776" s="21"/>
      <c r="D776" s="22"/>
      <c r="F776" s="43"/>
      <c r="H776" s="43"/>
    </row>
    <row r="777" spans="1:8" s="3" customFormat="1" x14ac:dyDescent="0.25">
      <c r="A777" s="21"/>
      <c r="C777" s="21"/>
      <c r="D777" s="22"/>
      <c r="F777" s="43"/>
      <c r="H777" s="43"/>
    </row>
    <row r="778" spans="1:8" s="3" customFormat="1" x14ac:dyDescent="0.25">
      <c r="A778" s="21"/>
      <c r="C778" s="21"/>
      <c r="D778" s="22"/>
      <c r="F778" s="43"/>
      <c r="H778" s="43"/>
    </row>
    <row r="779" spans="1:8" s="3" customFormat="1" x14ac:dyDescent="0.25">
      <c r="A779" s="21"/>
      <c r="C779" s="21"/>
      <c r="D779" s="22"/>
      <c r="F779" s="43"/>
      <c r="H779" s="43"/>
    </row>
    <row r="780" spans="1:8" s="3" customFormat="1" x14ac:dyDescent="0.25">
      <c r="A780" s="21"/>
      <c r="C780" s="21"/>
      <c r="D780" s="22"/>
      <c r="F780" s="43"/>
      <c r="H780" s="43"/>
    </row>
    <row r="781" spans="1:8" s="3" customFormat="1" x14ac:dyDescent="0.25">
      <c r="A781" s="21"/>
      <c r="C781" s="21"/>
      <c r="D781" s="22"/>
      <c r="F781" s="43"/>
      <c r="H781" s="43"/>
    </row>
    <row r="782" spans="1:8" s="3" customFormat="1" x14ac:dyDescent="0.25">
      <c r="A782" s="21"/>
      <c r="C782" s="21"/>
      <c r="D782" s="22"/>
      <c r="F782" s="43"/>
      <c r="H782" s="43"/>
    </row>
    <row r="783" spans="1:8" s="3" customFormat="1" x14ac:dyDescent="0.25">
      <c r="A783" s="21"/>
      <c r="C783" s="21"/>
      <c r="D783" s="22"/>
      <c r="F783" s="43"/>
      <c r="H783" s="43"/>
    </row>
    <row r="784" spans="1:8" s="3" customFormat="1" x14ac:dyDescent="0.25">
      <c r="A784" s="21"/>
      <c r="C784" s="21"/>
      <c r="D784" s="22"/>
      <c r="F784" s="43"/>
      <c r="H784" s="43"/>
    </row>
    <row r="785" spans="1:8" s="3" customFormat="1" x14ac:dyDescent="0.25">
      <c r="A785" s="21"/>
      <c r="C785" s="21"/>
      <c r="D785" s="22"/>
      <c r="F785" s="43"/>
      <c r="H785" s="43"/>
    </row>
    <row r="786" spans="1:8" s="3" customFormat="1" x14ac:dyDescent="0.25">
      <c r="A786" s="21"/>
      <c r="C786" s="21"/>
      <c r="D786" s="22"/>
      <c r="F786" s="43"/>
      <c r="H786" s="43"/>
    </row>
    <row r="787" spans="1:8" s="3" customFormat="1" x14ac:dyDescent="0.25">
      <c r="A787" s="21"/>
      <c r="C787" s="21"/>
      <c r="D787" s="22"/>
      <c r="F787" s="43"/>
      <c r="H787" s="43"/>
    </row>
    <row r="788" spans="1:8" s="3" customFormat="1" x14ac:dyDescent="0.25">
      <c r="A788" s="21"/>
      <c r="C788" s="21"/>
      <c r="D788" s="22"/>
      <c r="F788" s="43"/>
      <c r="H788" s="43"/>
    </row>
    <row r="789" spans="1:8" s="3" customFormat="1" x14ac:dyDescent="0.25">
      <c r="A789" s="21"/>
      <c r="C789" s="21"/>
      <c r="D789" s="22"/>
      <c r="F789" s="43"/>
      <c r="H789" s="43"/>
    </row>
    <row r="790" spans="1:8" s="3" customFormat="1" x14ac:dyDescent="0.25">
      <c r="A790" s="21"/>
      <c r="C790" s="21"/>
      <c r="D790" s="22"/>
      <c r="F790" s="43"/>
      <c r="H790" s="43"/>
    </row>
    <row r="791" spans="1:8" s="3" customFormat="1" x14ac:dyDescent="0.25">
      <c r="A791" s="21"/>
      <c r="C791" s="21"/>
      <c r="D791" s="22"/>
      <c r="F791" s="43"/>
      <c r="H791" s="43"/>
    </row>
    <row r="792" spans="1:8" s="3" customFormat="1" x14ac:dyDescent="0.25">
      <c r="A792" s="21"/>
      <c r="C792" s="21"/>
      <c r="D792" s="22"/>
      <c r="F792" s="43"/>
      <c r="H792" s="43"/>
    </row>
    <row r="793" spans="1:8" s="3" customFormat="1" x14ac:dyDescent="0.25">
      <c r="A793" s="21"/>
      <c r="C793" s="21"/>
      <c r="D793" s="22"/>
      <c r="F793" s="43"/>
      <c r="H793" s="43"/>
    </row>
    <row r="794" spans="1:8" s="3" customFormat="1" x14ac:dyDescent="0.25">
      <c r="A794" s="21"/>
      <c r="C794" s="21"/>
      <c r="D794" s="22"/>
      <c r="F794" s="43"/>
      <c r="H794" s="43"/>
    </row>
    <row r="795" spans="1:8" s="3" customFormat="1" x14ac:dyDescent="0.25">
      <c r="A795" s="21"/>
      <c r="C795" s="21"/>
      <c r="D795" s="22"/>
      <c r="F795" s="43"/>
      <c r="H795" s="43"/>
    </row>
    <row r="796" spans="1:8" s="3" customFormat="1" x14ac:dyDescent="0.25">
      <c r="A796" s="21"/>
      <c r="C796" s="21"/>
      <c r="D796" s="22"/>
      <c r="F796" s="43"/>
      <c r="H796" s="43"/>
    </row>
    <row r="797" spans="1:8" s="3" customFormat="1" x14ac:dyDescent="0.25">
      <c r="A797" s="21"/>
      <c r="C797" s="21"/>
      <c r="D797" s="22"/>
      <c r="F797" s="43"/>
      <c r="H797" s="43"/>
    </row>
    <row r="798" spans="1:8" s="3" customFormat="1" x14ac:dyDescent="0.25">
      <c r="A798" s="21"/>
      <c r="C798" s="21"/>
      <c r="D798" s="22"/>
      <c r="F798" s="43"/>
      <c r="H798" s="43"/>
    </row>
    <row r="799" spans="1:8" s="3" customFormat="1" x14ac:dyDescent="0.25">
      <c r="A799" s="21"/>
      <c r="C799" s="21"/>
      <c r="D799" s="22"/>
      <c r="F799" s="43"/>
      <c r="H799" s="43"/>
    </row>
    <row r="800" spans="1:8" s="3" customFormat="1" x14ac:dyDescent="0.25">
      <c r="A800" s="21"/>
      <c r="C800" s="21"/>
      <c r="D800" s="22"/>
      <c r="F800" s="43"/>
      <c r="H800" s="43"/>
    </row>
    <row r="801" spans="1:8" s="3" customFormat="1" x14ac:dyDescent="0.25">
      <c r="A801" s="21"/>
      <c r="C801" s="21"/>
      <c r="D801" s="22"/>
      <c r="F801" s="43"/>
      <c r="H801" s="43"/>
    </row>
    <row r="802" spans="1:8" s="3" customFormat="1" x14ac:dyDescent="0.25">
      <c r="A802" s="21"/>
      <c r="C802" s="21"/>
      <c r="D802" s="22"/>
      <c r="F802" s="43"/>
      <c r="H802" s="43"/>
    </row>
    <row r="803" spans="1:8" s="3" customFormat="1" x14ac:dyDescent="0.25">
      <c r="A803" s="21"/>
      <c r="C803" s="21"/>
      <c r="D803" s="22"/>
      <c r="F803" s="43"/>
      <c r="H803" s="43"/>
    </row>
    <row r="804" spans="1:8" s="3" customFormat="1" x14ac:dyDescent="0.25">
      <c r="A804" s="21"/>
      <c r="C804" s="21"/>
      <c r="D804" s="22"/>
      <c r="F804" s="43"/>
      <c r="H804" s="43"/>
    </row>
    <row r="805" spans="1:8" s="3" customFormat="1" x14ac:dyDescent="0.25">
      <c r="A805" s="21"/>
      <c r="C805" s="21"/>
      <c r="D805" s="22"/>
      <c r="F805" s="43"/>
      <c r="H805" s="43"/>
    </row>
    <row r="806" spans="1:8" s="3" customFormat="1" x14ac:dyDescent="0.25">
      <c r="A806" s="21"/>
      <c r="C806" s="21"/>
      <c r="D806" s="22"/>
      <c r="F806" s="43"/>
      <c r="H806" s="43"/>
    </row>
    <row r="807" spans="1:8" s="3" customFormat="1" x14ac:dyDescent="0.25">
      <c r="A807" s="21"/>
      <c r="C807" s="21"/>
      <c r="D807" s="22"/>
      <c r="F807" s="43"/>
      <c r="H807" s="43"/>
    </row>
    <row r="808" spans="1:8" s="3" customFormat="1" x14ac:dyDescent="0.25">
      <c r="A808" s="21"/>
      <c r="C808" s="21"/>
      <c r="D808" s="22"/>
      <c r="F808" s="43"/>
      <c r="H808" s="43"/>
    </row>
    <row r="809" spans="1:8" s="3" customFormat="1" x14ac:dyDescent="0.25">
      <c r="A809" s="21"/>
      <c r="C809" s="21"/>
      <c r="D809" s="22"/>
      <c r="F809" s="43"/>
      <c r="H809" s="43"/>
    </row>
    <row r="810" spans="1:8" s="3" customFormat="1" x14ac:dyDescent="0.25">
      <c r="A810" s="21"/>
      <c r="C810" s="21"/>
      <c r="D810" s="22"/>
      <c r="F810" s="43"/>
      <c r="H810" s="43"/>
    </row>
    <row r="811" spans="1:8" s="3" customFormat="1" x14ac:dyDescent="0.25">
      <c r="A811" s="21"/>
      <c r="C811" s="21"/>
      <c r="D811" s="22"/>
      <c r="F811" s="43"/>
      <c r="H811" s="43"/>
    </row>
    <row r="812" spans="1:8" s="3" customFormat="1" x14ac:dyDescent="0.25">
      <c r="A812" s="21"/>
      <c r="C812" s="21"/>
      <c r="D812" s="22"/>
      <c r="F812" s="43"/>
      <c r="H812" s="43"/>
    </row>
    <row r="813" spans="1:8" s="3" customFormat="1" x14ac:dyDescent="0.25">
      <c r="A813" s="21"/>
      <c r="C813" s="21"/>
      <c r="D813" s="22"/>
      <c r="F813" s="43"/>
      <c r="H813" s="43"/>
    </row>
    <row r="814" spans="1:8" s="3" customFormat="1" x14ac:dyDescent="0.25">
      <c r="A814" s="21"/>
      <c r="C814" s="21"/>
      <c r="D814" s="22"/>
      <c r="F814" s="43"/>
      <c r="H814" s="43"/>
    </row>
    <row r="815" spans="1:8" s="3" customFormat="1" x14ac:dyDescent="0.25">
      <c r="A815" s="21"/>
      <c r="C815" s="21"/>
      <c r="D815" s="22"/>
      <c r="F815" s="43"/>
      <c r="H815" s="43"/>
    </row>
    <row r="816" spans="1:8" s="3" customFormat="1" x14ac:dyDescent="0.25">
      <c r="A816" s="21"/>
      <c r="C816" s="21"/>
      <c r="D816" s="22"/>
      <c r="F816" s="43"/>
      <c r="H816" s="43"/>
    </row>
    <row r="817" spans="1:8" s="3" customFormat="1" x14ac:dyDescent="0.25">
      <c r="A817" s="21"/>
      <c r="C817" s="21"/>
      <c r="D817" s="22"/>
      <c r="F817" s="43"/>
      <c r="H817" s="43"/>
    </row>
    <row r="818" spans="1:8" s="3" customFormat="1" x14ac:dyDescent="0.25">
      <c r="A818" s="21"/>
      <c r="C818" s="21"/>
      <c r="D818" s="22"/>
      <c r="F818" s="43"/>
      <c r="H818" s="43"/>
    </row>
    <row r="819" spans="1:8" s="3" customFormat="1" x14ac:dyDescent="0.25">
      <c r="A819" s="21"/>
      <c r="C819" s="21"/>
      <c r="D819" s="22"/>
      <c r="F819" s="43"/>
      <c r="H819" s="43"/>
    </row>
    <row r="820" spans="1:8" s="3" customFormat="1" x14ac:dyDescent="0.25">
      <c r="A820" s="21"/>
      <c r="C820" s="21"/>
      <c r="D820" s="22"/>
      <c r="F820" s="43"/>
      <c r="H820" s="43"/>
    </row>
    <row r="821" spans="1:8" s="3" customFormat="1" x14ac:dyDescent="0.25">
      <c r="A821" s="21"/>
      <c r="C821" s="21"/>
      <c r="D821" s="22"/>
      <c r="F821" s="43"/>
      <c r="H821" s="43"/>
    </row>
    <row r="822" spans="1:8" s="3" customFormat="1" x14ac:dyDescent="0.25">
      <c r="A822" s="21"/>
      <c r="C822" s="21"/>
      <c r="D822" s="22"/>
      <c r="F822" s="43"/>
      <c r="H822" s="43"/>
    </row>
    <row r="823" spans="1:8" s="3" customFormat="1" x14ac:dyDescent="0.25">
      <c r="A823" s="21"/>
      <c r="C823" s="21"/>
      <c r="D823" s="22"/>
      <c r="F823" s="43"/>
      <c r="H823" s="43"/>
    </row>
    <row r="824" spans="1:8" s="3" customFormat="1" x14ac:dyDescent="0.25">
      <c r="A824" s="21"/>
      <c r="C824" s="21"/>
      <c r="D824" s="22"/>
      <c r="F824" s="43"/>
      <c r="H824" s="43"/>
    </row>
    <row r="825" spans="1:8" s="3" customFormat="1" x14ac:dyDescent="0.25">
      <c r="A825" s="21"/>
      <c r="C825" s="21"/>
      <c r="D825" s="22"/>
      <c r="F825" s="43"/>
      <c r="H825" s="43"/>
    </row>
    <row r="826" spans="1:8" s="3" customFormat="1" x14ac:dyDescent="0.25">
      <c r="A826" s="21"/>
      <c r="C826" s="21"/>
      <c r="D826" s="22"/>
      <c r="F826" s="43"/>
      <c r="H826" s="43"/>
    </row>
    <row r="827" spans="1:8" s="3" customFormat="1" x14ac:dyDescent="0.25">
      <c r="A827" s="21"/>
      <c r="C827" s="21"/>
      <c r="D827" s="22"/>
      <c r="F827" s="43"/>
      <c r="H827" s="43"/>
    </row>
    <row r="828" spans="1:8" s="3" customFormat="1" x14ac:dyDescent="0.25">
      <c r="A828" s="21"/>
      <c r="C828" s="21"/>
      <c r="D828" s="22"/>
      <c r="F828" s="43"/>
      <c r="H828" s="43"/>
    </row>
    <row r="829" spans="1:8" s="3" customFormat="1" x14ac:dyDescent="0.25">
      <c r="A829" s="21"/>
      <c r="C829" s="21"/>
      <c r="D829" s="22"/>
      <c r="F829" s="43"/>
      <c r="H829" s="43"/>
    </row>
    <row r="830" spans="1:8" s="3" customFormat="1" x14ac:dyDescent="0.25">
      <c r="A830" s="21"/>
      <c r="C830" s="21"/>
      <c r="D830" s="22"/>
      <c r="F830" s="43"/>
      <c r="H830" s="43"/>
    </row>
    <row r="831" spans="1:8" s="3" customFormat="1" x14ac:dyDescent="0.25">
      <c r="A831" s="21"/>
      <c r="C831" s="21"/>
      <c r="D831" s="22"/>
      <c r="F831" s="43"/>
      <c r="H831" s="43"/>
    </row>
    <row r="832" spans="1:8" s="3" customFormat="1" x14ac:dyDescent="0.25">
      <c r="A832" s="21"/>
      <c r="C832" s="21"/>
      <c r="D832" s="22"/>
      <c r="F832" s="43"/>
      <c r="H832" s="43"/>
    </row>
    <row r="833" spans="1:8" s="3" customFormat="1" x14ac:dyDescent="0.25">
      <c r="A833" s="21"/>
      <c r="C833" s="21"/>
      <c r="D833" s="22"/>
      <c r="F833" s="43"/>
      <c r="H833" s="43"/>
    </row>
    <row r="834" spans="1:8" s="3" customFormat="1" x14ac:dyDescent="0.25">
      <c r="A834" s="21"/>
      <c r="C834" s="21"/>
      <c r="D834" s="22"/>
      <c r="F834" s="43"/>
      <c r="H834" s="43"/>
    </row>
    <row r="835" spans="1:8" s="3" customFormat="1" x14ac:dyDescent="0.25">
      <c r="A835" s="21"/>
      <c r="C835" s="21"/>
      <c r="D835" s="22"/>
      <c r="F835" s="43"/>
      <c r="H835" s="43"/>
    </row>
    <row r="836" spans="1:8" s="3" customFormat="1" x14ac:dyDescent="0.25">
      <c r="A836" s="21"/>
      <c r="C836" s="21"/>
      <c r="D836" s="22"/>
      <c r="F836" s="43"/>
      <c r="H836" s="43"/>
    </row>
    <row r="837" spans="1:8" s="3" customFormat="1" x14ac:dyDescent="0.25">
      <c r="A837" s="21"/>
      <c r="C837" s="21"/>
      <c r="D837" s="22"/>
      <c r="F837" s="43"/>
      <c r="H837" s="43"/>
    </row>
    <row r="838" spans="1:8" s="3" customFormat="1" x14ac:dyDescent="0.25">
      <c r="A838" s="21"/>
      <c r="C838" s="21"/>
      <c r="D838" s="22"/>
      <c r="F838" s="43"/>
      <c r="H838" s="43"/>
    </row>
    <row r="839" spans="1:8" s="3" customFormat="1" x14ac:dyDescent="0.25">
      <c r="A839" s="21"/>
      <c r="C839" s="21"/>
      <c r="D839" s="22"/>
      <c r="F839" s="43"/>
      <c r="H839" s="43"/>
    </row>
    <row r="840" spans="1:8" s="3" customFormat="1" x14ac:dyDescent="0.25">
      <c r="A840" s="21"/>
      <c r="C840" s="21"/>
      <c r="D840" s="22"/>
      <c r="F840" s="43"/>
      <c r="H840" s="43"/>
    </row>
    <row r="841" spans="1:8" s="3" customFormat="1" x14ac:dyDescent="0.25">
      <c r="A841" s="21"/>
      <c r="C841" s="21"/>
      <c r="D841" s="22"/>
      <c r="F841" s="43"/>
      <c r="H841" s="43"/>
    </row>
    <row r="842" spans="1:8" s="3" customFormat="1" x14ac:dyDescent="0.25">
      <c r="A842" s="21"/>
      <c r="C842" s="21"/>
      <c r="D842" s="22"/>
      <c r="F842" s="43"/>
      <c r="H842" s="43"/>
    </row>
    <row r="843" spans="1:8" s="3" customFormat="1" x14ac:dyDescent="0.25">
      <c r="A843" s="21"/>
      <c r="C843" s="21"/>
      <c r="D843" s="22"/>
      <c r="F843" s="43"/>
      <c r="H843" s="43"/>
    </row>
    <row r="844" spans="1:8" s="3" customFormat="1" x14ac:dyDescent="0.25">
      <c r="A844" s="21"/>
      <c r="C844" s="21"/>
      <c r="D844" s="22"/>
      <c r="F844" s="43"/>
      <c r="H844" s="43"/>
    </row>
    <row r="845" spans="1:8" s="3" customFormat="1" x14ac:dyDescent="0.25">
      <c r="A845" s="21"/>
      <c r="C845" s="21"/>
      <c r="D845" s="22"/>
      <c r="F845" s="43"/>
      <c r="H845" s="43"/>
    </row>
    <row r="846" spans="1:8" s="3" customFormat="1" x14ac:dyDescent="0.25">
      <c r="A846" s="21"/>
      <c r="C846" s="21"/>
      <c r="D846" s="22"/>
      <c r="F846" s="43"/>
      <c r="H846" s="43"/>
    </row>
    <row r="847" spans="1:8" s="3" customFormat="1" x14ac:dyDescent="0.25">
      <c r="A847" s="21"/>
      <c r="C847" s="21"/>
      <c r="D847" s="22"/>
      <c r="F847" s="43"/>
      <c r="H847" s="43"/>
    </row>
    <row r="848" spans="1:8" s="3" customFormat="1" x14ac:dyDescent="0.25">
      <c r="A848" s="21"/>
      <c r="C848" s="21"/>
      <c r="D848" s="22"/>
      <c r="F848" s="43"/>
      <c r="H848" s="43"/>
    </row>
    <row r="849" spans="1:8" s="3" customFormat="1" x14ac:dyDescent="0.25">
      <c r="A849" s="21"/>
      <c r="C849" s="21"/>
      <c r="D849" s="22"/>
      <c r="F849" s="43"/>
      <c r="H849" s="43"/>
    </row>
    <row r="850" spans="1:8" s="3" customFormat="1" x14ac:dyDescent="0.25">
      <c r="A850" s="21"/>
      <c r="C850" s="21"/>
      <c r="D850" s="22"/>
      <c r="F850" s="43"/>
      <c r="H850" s="43"/>
    </row>
    <row r="851" spans="1:8" s="3" customFormat="1" x14ac:dyDescent="0.25">
      <c r="A851" s="21"/>
      <c r="C851" s="21"/>
      <c r="D851" s="22"/>
      <c r="F851" s="43"/>
      <c r="H851" s="43"/>
    </row>
    <row r="852" spans="1:8" s="3" customFormat="1" x14ac:dyDescent="0.25">
      <c r="A852" s="21"/>
      <c r="C852" s="21"/>
      <c r="D852" s="22"/>
      <c r="F852" s="43"/>
      <c r="H852" s="43"/>
    </row>
    <row r="853" spans="1:8" s="3" customFormat="1" x14ac:dyDescent="0.25">
      <c r="A853" s="21"/>
      <c r="C853" s="21"/>
      <c r="D853" s="22"/>
      <c r="F853" s="43"/>
      <c r="H853" s="43"/>
    </row>
    <row r="854" spans="1:8" s="3" customFormat="1" x14ac:dyDescent="0.25">
      <c r="A854" s="21"/>
      <c r="C854" s="21"/>
      <c r="D854" s="22"/>
      <c r="F854" s="43"/>
      <c r="H854" s="43"/>
    </row>
    <row r="855" spans="1:8" s="3" customFormat="1" x14ac:dyDescent="0.25">
      <c r="A855" s="21"/>
      <c r="C855" s="21"/>
      <c r="D855" s="22"/>
      <c r="F855" s="43"/>
      <c r="H855" s="43"/>
    </row>
    <row r="856" spans="1:8" s="3" customFormat="1" x14ac:dyDescent="0.25">
      <c r="A856" s="21"/>
      <c r="C856" s="21"/>
      <c r="D856" s="22"/>
      <c r="F856" s="43"/>
      <c r="H856" s="43"/>
    </row>
    <row r="857" spans="1:8" s="3" customFormat="1" x14ac:dyDescent="0.25">
      <c r="A857" s="21"/>
      <c r="C857" s="21"/>
      <c r="D857" s="22"/>
      <c r="F857" s="43"/>
      <c r="H857" s="43"/>
    </row>
    <row r="858" spans="1:8" s="3" customFormat="1" x14ac:dyDescent="0.25">
      <c r="A858" s="21"/>
      <c r="C858" s="21"/>
      <c r="D858" s="22"/>
      <c r="F858" s="43"/>
      <c r="H858" s="43"/>
    </row>
    <row r="859" spans="1:8" s="3" customFormat="1" x14ac:dyDescent="0.25">
      <c r="A859" s="21"/>
      <c r="C859" s="21"/>
      <c r="D859" s="22"/>
      <c r="F859" s="43"/>
      <c r="H859" s="43"/>
    </row>
    <row r="860" spans="1:8" s="3" customFormat="1" x14ac:dyDescent="0.25">
      <c r="A860" s="21"/>
      <c r="C860" s="21"/>
      <c r="D860" s="22"/>
      <c r="F860" s="43"/>
      <c r="H860" s="43"/>
    </row>
    <row r="861" spans="1:8" s="3" customFormat="1" x14ac:dyDescent="0.25">
      <c r="A861" s="21"/>
      <c r="C861" s="21"/>
      <c r="D861" s="22"/>
      <c r="F861" s="43"/>
      <c r="H861" s="43"/>
    </row>
    <row r="862" spans="1:8" s="3" customFormat="1" x14ac:dyDescent="0.25">
      <c r="A862" s="21"/>
      <c r="C862" s="21"/>
      <c r="D862" s="22"/>
      <c r="F862" s="43"/>
      <c r="H862" s="43"/>
    </row>
    <row r="863" spans="1:8" s="3" customFormat="1" x14ac:dyDescent="0.25">
      <c r="A863" s="21"/>
      <c r="C863" s="21"/>
      <c r="D863" s="22"/>
      <c r="F863" s="43"/>
      <c r="H863" s="43"/>
    </row>
    <row r="864" spans="1:8" s="3" customFormat="1" x14ac:dyDescent="0.25">
      <c r="A864" s="21"/>
      <c r="C864" s="21"/>
      <c r="D864" s="22"/>
      <c r="F864" s="43"/>
      <c r="H864" s="43"/>
    </row>
    <row r="865" spans="1:8" s="3" customFormat="1" x14ac:dyDescent="0.25">
      <c r="A865" s="21"/>
      <c r="C865" s="21"/>
      <c r="D865" s="22"/>
      <c r="F865" s="43"/>
      <c r="H865" s="43"/>
    </row>
    <row r="866" spans="1:8" s="3" customFormat="1" x14ac:dyDescent="0.25">
      <c r="A866" s="21"/>
      <c r="C866" s="21"/>
      <c r="D866" s="22"/>
      <c r="F866" s="43"/>
      <c r="H866" s="43"/>
    </row>
    <row r="867" spans="1:8" s="3" customFormat="1" x14ac:dyDescent="0.25">
      <c r="A867" s="21"/>
      <c r="C867" s="21"/>
      <c r="D867" s="22"/>
      <c r="F867" s="43"/>
      <c r="H867" s="43"/>
    </row>
    <row r="868" spans="1:8" s="3" customFormat="1" x14ac:dyDescent="0.25">
      <c r="A868" s="21"/>
      <c r="C868" s="21"/>
      <c r="D868" s="22"/>
      <c r="F868" s="43"/>
      <c r="H868" s="43"/>
    </row>
    <row r="869" spans="1:8" s="3" customFormat="1" x14ac:dyDescent="0.25">
      <c r="A869" s="21"/>
      <c r="C869" s="21"/>
      <c r="D869" s="22"/>
      <c r="F869" s="43"/>
      <c r="H869" s="43"/>
    </row>
    <row r="870" spans="1:8" s="3" customFormat="1" x14ac:dyDescent="0.25">
      <c r="A870" s="21"/>
      <c r="C870" s="21"/>
      <c r="D870" s="22"/>
      <c r="F870" s="43"/>
      <c r="H870" s="43"/>
    </row>
    <row r="871" spans="1:8" s="3" customFormat="1" x14ac:dyDescent="0.25">
      <c r="A871" s="21"/>
      <c r="C871" s="21"/>
      <c r="D871" s="22"/>
      <c r="F871" s="43"/>
      <c r="H871" s="43"/>
    </row>
    <row r="872" spans="1:8" s="3" customFormat="1" x14ac:dyDescent="0.25">
      <c r="A872" s="21"/>
      <c r="C872" s="21"/>
      <c r="D872" s="22"/>
      <c r="F872" s="43"/>
      <c r="H872" s="43"/>
    </row>
    <row r="873" spans="1:8" s="3" customFormat="1" x14ac:dyDescent="0.25">
      <c r="A873" s="21"/>
      <c r="C873" s="21"/>
      <c r="D873" s="22"/>
      <c r="F873" s="43"/>
      <c r="H873" s="43"/>
    </row>
    <row r="874" spans="1:8" s="3" customFormat="1" x14ac:dyDescent="0.25">
      <c r="A874" s="21"/>
      <c r="C874" s="21"/>
      <c r="D874" s="22"/>
      <c r="F874" s="43"/>
      <c r="H874" s="43"/>
    </row>
    <row r="875" spans="1:8" s="3" customFormat="1" x14ac:dyDescent="0.25">
      <c r="A875" s="21"/>
      <c r="C875" s="21"/>
      <c r="D875" s="22"/>
      <c r="F875" s="43"/>
      <c r="H875" s="43"/>
    </row>
    <row r="876" spans="1:8" s="3" customFormat="1" x14ac:dyDescent="0.25">
      <c r="A876" s="21"/>
      <c r="C876" s="21"/>
      <c r="D876" s="22"/>
      <c r="F876" s="43"/>
      <c r="H876" s="43"/>
    </row>
    <row r="877" spans="1:8" s="3" customFormat="1" x14ac:dyDescent="0.25">
      <c r="A877" s="21"/>
      <c r="C877" s="21"/>
      <c r="D877" s="22"/>
      <c r="F877" s="43"/>
      <c r="H877" s="43"/>
    </row>
    <row r="878" spans="1:8" s="3" customFormat="1" x14ac:dyDescent="0.25">
      <c r="A878" s="21"/>
      <c r="C878" s="21"/>
      <c r="D878" s="22"/>
      <c r="F878" s="43"/>
      <c r="H878" s="43"/>
    </row>
    <row r="879" spans="1:8" s="3" customFormat="1" x14ac:dyDescent="0.25">
      <c r="A879" s="21"/>
      <c r="C879" s="21"/>
      <c r="D879" s="22"/>
      <c r="F879" s="43"/>
      <c r="H879" s="43"/>
    </row>
    <row r="880" spans="1:8" s="3" customFormat="1" x14ac:dyDescent="0.25">
      <c r="A880" s="21"/>
      <c r="C880" s="21"/>
      <c r="D880" s="22"/>
      <c r="F880" s="43"/>
      <c r="H880" s="43"/>
    </row>
    <row r="881" spans="1:8" s="3" customFormat="1" x14ac:dyDescent="0.25">
      <c r="A881" s="21"/>
      <c r="C881" s="21"/>
      <c r="D881" s="22"/>
      <c r="F881" s="43"/>
      <c r="H881" s="43"/>
    </row>
    <row r="882" spans="1:8" s="3" customFormat="1" x14ac:dyDescent="0.25">
      <c r="A882" s="21"/>
      <c r="C882" s="21"/>
      <c r="D882" s="22"/>
      <c r="F882" s="43"/>
      <c r="H882" s="43"/>
    </row>
    <row r="883" spans="1:8" s="3" customFormat="1" x14ac:dyDescent="0.25">
      <c r="A883" s="21"/>
      <c r="C883" s="21"/>
      <c r="D883" s="22"/>
      <c r="F883" s="43"/>
      <c r="H883" s="43"/>
    </row>
    <row r="884" spans="1:8" s="3" customFormat="1" x14ac:dyDescent="0.25">
      <c r="A884" s="21"/>
      <c r="C884" s="21"/>
      <c r="D884" s="22"/>
      <c r="F884" s="43"/>
      <c r="H884" s="43"/>
    </row>
    <row r="885" spans="1:8" s="3" customFormat="1" x14ac:dyDescent="0.25">
      <c r="A885" s="21"/>
      <c r="C885" s="21"/>
      <c r="D885" s="22"/>
      <c r="F885" s="43"/>
      <c r="H885" s="43"/>
    </row>
    <row r="886" spans="1:8" s="3" customFormat="1" x14ac:dyDescent="0.25">
      <c r="A886" s="21"/>
      <c r="C886" s="21"/>
      <c r="D886" s="22"/>
      <c r="F886" s="43"/>
      <c r="H886" s="43"/>
    </row>
    <row r="887" spans="1:8" s="3" customFormat="1" x14ac:dyDescent="0.25">
      <c r="A887" s="21"/>
      <c r="C887" s="21"/>
      <c r="D887" s="22"/>
      <c r="F887" s="43"/>
      <c r="H887" s="43"/>
    </row>
    <row r="888" spans="1:8" s="3" customFormat="1" x14ac:dyDescent="0.25">
      <c r="A888" s="21"/>
      <c r="C888" s="21"/>
      <c r="D888" s="22"/>
      <c r="F888" s="43"/>
      <c r="H888" s="43"/>
    </row>
    <row r="889" spans="1:8" s="3" customFormat="1" x14ac:dyDescent="0.25">
      <c r="A889" s="21"/>
      <c r="C889" s="21"/>
      <c r="D889" s="22"/>
      <c r="F889" s="43"/>
      <c r="H889" s="43"/>
    </row>
    <row r="890" spans="1:8" s="3" customFormat="1" x14ac:dyDescent="0.25">
      <c r="A890" s="21"/>
      <c r="C890" s="21"/>
      <c r="D890" s="22"/>
      <c r="F890" s="43"/>
      <c r="H890" s="43"/>
    </row>
    <row r="891" spans="1:8" s="3" customFormat="1" x14ac:dyDescent="0.25">
      <c r="A891" s="21"/>
      <c r="C891" s="21"/>
      <c r="D891" s="22"/>
      <c r="F891" s="43"/>
      <c r="H891" s="43"/>
    </row>
    <row r="892" spans="1:8" s="3" customFormat="1" x14ac:dyDescent="0.25">
      <c r="A892" s="21"/>
      <c r="C892" s="21"/>
      <c r="D892" s="22"/>
      <c r="F892" s="43"/>
      <c r="H892" s="43"/>
    </row>
    <row r="893" spans="1:8" s="3" customFormat="1" x14ac:dyDescent="0.25">
      <c r="A893" s="21"/>
      <c r="C893" s="21"/>
      <c r="D893" s="22"/>
      <c r="F893" s="43"/>
      <c r="H893" s="43"/>
    </row>
    <row r="894" spans="1:8" s="3" customFormat="1" x14ac:dyDescent="0.25">
      <c r="A894" s="21"/>
      <c r="C894" s="21"/>
      <c r="D894" s="22"/>
      <c r="F894" s="43"/>
      <c r="H894" s="43"/>
    </row>
    <row r="895" spans="1:8" s="3" customFormat="1" x14ac:dyDescent="0.25">
      <c r="A895" s="21"/>
      <c r="C895" s="21"/>
      <c r="D895" s="22"/>
      <c r="F895" s="43"/>
      <c r="H895" s="43"/>
    </row>
    <row r="896" spans="1:8" s="3" customFormat="1" x14ac:dyDescent="0.25">
      <c r="A896" s="21"/>
      <c r="C896" s="21"/>
      <c r="D896" s="22"/>
      <c r="F896" s="43"/>
      <c r="H896" s="43"/>
    </row>
    <row r="897" spans="1:8" s="3" customFormat="1" x14ac:dyDescent="0.25">
      <c r="A897" s="21"/>
      <c r="C897" s="21"/>
      <c r="D897" s="22"/>
      <c r="F897" s="43"/>
      <c r="H897" s="43"/>
    </row>
    <row r="898" spans="1:8" s="3" customFormat="1" x14ac:dyDescent="0.25">
      <c r="A898" s="21"/>
      <c r="C898" s="21"/>
      <c r="D898" s="22"/>
      <c r="F898" s="43"/>
      <c r="H898" s="43"/>
    </row>
    <row r="899" spans="1:8" s="3" customFormat="1" x14ac:dyDescent="0.25">
      <c r="A899" s="21"/>
      <c r="C899" s="21"/>
      <c r="D899" s="22"/>
      <c r="F899" s="43"/>
      <c r="H899" s="43"/>
    </row>
    <row r="900" spans="1:8" s="3" customFormat="1" x14ac:dyDescent="0.25">
      <c r="A900" s="21"/>
      <c r="C900" s="21"/>
      <c r="D900" s="22"/>
      <c r="F900" s="43"/>
      <c r="H900" s="43"/>
    </row>
    <row r="901" spans="1:8" s="3" customFormat="1" x14ac:dyDescent="0.25">
      <c r="A901" s="21"/>
      <c r="C901" s="21"/>
      <c r="D901" s="22"/>
      <c r="F901" s="43"/>
      <c r="H901" s="43"/>
    </row>
    <row r="902" spans="1:8" s="3" customFormat="1" x14ac:dyDescent="0.25">
      <c r="A902" s="21"/>
      <c r="C902" s="21"/>
      <c r="D902" s="22"/>
      <c r="F902" s="43"/>
      <c r="H902" s="43"/>
    </row>
    <row r="903" spans="1:8" s="3" customFormat="1" x14ac:dyDescent="0.25">
      <c r="A903" s="21"/>
      <c r="C903" s="21"/>
      <c r="D903" s="22"/>
      <c r="F903" s="43"/>
      <c r="H903" s="43"/>
    </row>
    <row r="904" spans="1:8" s="3" customFormat="1" x14ac:dyDescent="0.25">
      <c r="A904" s="21"/>
      <c r="C904" s="21"/>
      <c r="D904" s="22"/>
      <c r="F904" s="43"/>
      <c r="H904" s="43"/>
    </row>
    <row r="905" spans="1:8" s="3" customFormat="1" x14ac:dyDescent="0.25">
      <c r="A905" s="21"/>
      <c r="C905" s="21"/>
      <c r="D905" s="22"/>
      <c r="F905" s="43"/>
      <c r="H905" s="43"/>
    </row>
    <row r="906" spans="1:8" s="3" customFormat="1" x14ac:dyDescent="0.25">
      <c r="A906" s="21"/>
      <c r="C906" s="21"/>
      <c r="D906" s="22"/>
      <c r="F906" s="43"/>
      <c r="H906" s="43"/>
    </row>
    <row r="907" spans="1:8" s="3" customFormat="1" x14ac:dyDescent="0.25">
      <c r="A907" s="21"/>
      <c r="C907" s="21"/>
      <c r="D907" s="22"/>
      <c r="F907" s="43"/>
      <c r="H907" s="43"/>
    </row>
    <row r="908" spans="1:8" s="3" customFormat="1" x14ac:dyDescent="0.25">
      <c r="A908" s="21"/>
      <c r="C908" s="21"/>
      <c r="D908" s="22"/>
      <c r="F908" s="43"/>
      <c r="H908" s="43"/>
    </row>
    <row r="909" spans="1:8" s="3" customFormat="1" x14ac:dyDescent="0.25">
      <c r="A909" s="21"/>
      <c r="C909" s="21"/>
      <c r="D909" s="22"/>
      <c r="F909" s="43"/>
      <c r="H909" s="43"/>
    </row>
    <row r="910" spans="1:8" s="3" customFormat="1" x14ac:dyDescent="0.25">
      <c r="A910" s="21"/>
      <c r="C910" s="21"/>
      <c r="D910" s="22"/>
      <c r="F910" s="43"/>
      <c r="H910" s="43"/>
    </row>
    <row r="911" spans="1:8" s="3" customFormat="1" x14ac:dyDescent="0.25">
      <c r="A911" s="21"/>
      <c r="C911" s="21"/>
      <c r="D911" s="22"/>
      <c r="F911" s="43"/>
      <c r="H911" s="43"/>
    </row>
    <row r="912" spans="1:8" s="3" customFormat="1" x14ac:dyDescent="0.25">
      <c r="A912" s="21"/>
      <c r="C912" s="21"/>
      <c r="D912" s="22"/>
      <c r="F912" s="43"/>
      <c r="H912" s="43"/>
    </row>
    <row r="913" spans="1:8" s="3" customFormat="1" x14ac:dyDescent="0.25">
      <c r="A913" s="21"/>
      <c r="C913" s="21"/>
      <c r="D913" s="22"/>
      <c r="F913" s="43"/>
      <c r="H913" s="43"/>
    </row>
    <row r="914" spans="1:8" s="3" customFormat="1" x14ac:dyDescent="0.25">
      <c r="A914" s="21"/>
      <c r="C914" s="21"/>
      <c r="D914" s="22"/>
      <c r="F914" s="43"/>
      <c r="H914" s="43"/>
    </row>
    <row r="915" spans="1:8" s="3" customFormat="1" x14ac:dyDescent="0.25">
      <c r="A915" s="21"/>
      <c r="C915" s="21"/>
      <c r="D915" s="22"/>
      <c r="F915" s="43"/>
      <c r="H915" s="43"/>
    </row>
    <row r="916" spans="1:8" s="3" customFormat="1" x14ac:dyDescent="0.25">
      <c r="A916" s="21"/>
      <c r="C916" s="21"/>
      <c r="D916" s="22"/>
      <c r="F916" s="43"/>
      <c r="H916" s="43"/>
    </row>
    <row r="917" spans="1:8" s="3" customFormat="1" x14ac:dyDescent="0.25">
      <c r="A917" s="21"/>
      <c r="C917" s="21"/>
      <c r="D917" s="22"/>
      <c r="F917" s="43"/>
      <c r="H917" s="43"/>
    </row>
    <row r="918" spans="1:8" s="3" customFormat="1" x14ac:dyDescent="0.25">
      <c r="A918" s="21"/>
      <c r="C918" s="21"/>
      <c r="D918" s="22"/>
      <c r="F918" s="43"/>
      <c r="H918" s="43"/>
    </row>
    <row r="919" spans="1:8" s="3" customFormat="1" x14ac:dyDescent="0.25">
      <c r="A919" s="21"/>
      <c r="C919" s="21"/>
      <c r="D919" s="22"/>
      <c r="F919" s="43"/>
      <c r="H919" s="43"/>
    </row>
    <row r="920" spans="1:8" s="3" customFormat="1" x14ac:dyDescent="0.25">
      <c r="A920" s="21"/>
      <c r="C920" s="21"/>
      <c r="D920" s="22"/>
      <c r="F920" s="43"/>
      <c r="H920" s="43"/>
    </row>
    <row r="921" spans="1:8" s="3" customFormat="1" x14ac:dyDescent="0.25">
      <c r="A921" s="21"/>
      <c r="C921" s="21"/>
      <c r="D921" s="22"/>
      <c r="F921" s="43"/>
      <c r="H921" s="43"/>
    </row>
    <row r="922" spans="1:8" s="3" customFormat="1" x14ac:dyDescent="0.25">
      <c r="A922" s="21"/>
      <c r="C922" s="21"/>
      <c r="D922" s="22"/>
      <c r="F922" s="43"/>
      <c r="H922" s="43"/>
    </row>
    <row r="923" spans="1:8" s="3" customFormat="1" x14ac:dyDescent="0.25">
      <c r="A923" s="21"/>
      <c r="C923" s="21"/>
      <c r="D923" s="22"/>
      <c r="F923" s="43"/>
      <c r="H923" s="43"/>
    </row>
    <row r="924" spans="1:8" s="3" customFormat="1" x14ac:dyDescent="0.25">
      <c r="A924" s="21"/>
      <c r="C924" s="21"/>
      <c r="D924" s="22"/>
      <c r="F924" s="43"/>
      <c r="H924" s="43"/>
    </row>
    <row r="925" spans="1:8" s="3" customFormat="1" x14ac:dyDescent="0.25">
      <c r="A925" s="21"/>
      <c r="C925" s="21"/>
      <c r="D925" s="22"/>
      <c r="F925" s="43"/>
      <c r="H925" s="43"/>
    </row>
    <row r="926" spans="1:8" s="3" customFormat="1" x14ac:dyDescent="0.25">
      <c r="A926" s="21"/>
      <c r="C926" s="21"/>
      <c r="D926" s="22"/>
      <c r="F926" s="43"/>
      <c r="H926" s="43"/>
    </row>
    <row r="927" spans="1:8" s="3" customFormat="1" x14ac:dyDescent="0.25">
      <c r="A927" s="21"/>
      <c r="C927" s="21"/>
      <c r="D927" s="22"/>
      <c r="F927" s="43"/>
      <c r="H927" s="43"/>
    </row>
    <row r="928" spans="1:8" s="3" customFormat="1" x14ac:dyDescent="0.25">
      <c r="A928" s="21"/>
      <c r="C928" s="21"/>
      <c r="D928" s="22"/>
      <c r="F928" s="43"/>
      <c r="H928" s="43"/>
    </row>
    <row r="929" spans="1:8" s="3" customFormat="1" x14ac:dyDescent="0.25">
      <c r="A929" s="21"/>
      <c r="C929" s="21"/>
      <c r="D929" s="22"/>
      <c r="F929" s="43"/>
      <c r="H929" s="43"/>
    </row>
    <row r="930" spans="1:8" s="3" customFormat="1" x14ac:dyDescent="0.25">
      <c r="A930" s="21"/>
      <c r="C930" s="21"/>
      <c r="D930" s="22"/>
      <c r="F930" s="43"/>
      <c r="H930" s="43"/>
    </row>
    <row r="931" spans="1:8" s="3" customFormat="1" x14ac:dyDescent="0.25">
      <c r="A931" s="21"/>
      <c r="C931" s="21"/>
      <c r="D931" s="22"/>
      <c r="F931" s="43"/>
      <c r="H931" s="43"/>
    </row>
    <row r="932" spans="1:8" s="3" customFormat="1" x14ac:dyDescent="0.25">
      <c r="A932" s="21"/>
      <c r="C932" s="21"/>
      <c r="D932" s="22"/>
      <c r="F932" s="43"/>
      <c r="H932" s="43"/>
    </row>
    <row r="933" spans="1:8" s="3" customFormat="1" x14ac:dyDescent="0.25">
      <c r="A933" s="21"/>
      <c r="C933" s="21"/>
      <c r="D933" s="22"/>
      <c r="F933" s="43"/>
      <c r="H933" s="43"/>
    </row>
    <row r="934" spans="1:8" s="3" customFormat="1" x14ac:dyDescent="0.25">
      <c r="A934" s="21"/>
      <c r="C934" s="21"/>
      <c r="D934" s="22"/>
      <c r="F934" s="43"/>
      <c r="H934" s="43"/>
    </row>
    <row r="935" spans="1:8" s="3" customFormat="1" x14ac:dyDescent="0.25">
      <c r="A935" s="21"/>
      <c r="C935" s="21"/>
      <c r="D935" s="22"/>
      <c r="F935" s="43"/>
      <c r="H935" s="43"/>
    </row>
    <row r="936" spans="1:8" s="3" customFormat="1" x14ac:dyDescent="0.25">
      <c r="A936" s="21"/>
      <c r="C936" s="21"/>
      <c r="D936" s="22"/>
      <c r="F936" s="43"/>
      <c r="H936" s="43"/>
    </row>
    <row r="937" spans="1:8" s="3" customFormat="1" x14ac:dyDescent="0.25">
      <c r="A937" s="21"/>
      <c r="C937" s="21"/>
      <c r="D937" s="22"/>
      <c r="F937" s="43"/>
      <c r="H937" s="43"/>
    </row>
    <row r="938" spans="1:8" s="3" customFormat="1" x14ac:dyDescent="0.25">
      <c r="A938" s="21"/>
      <c r="C938" s="21"/>
      <c r="D938" s="22"/>
      <c r="F938" s="43"/>
      <c r="H938" s="43"/>
    </row>
    <row r="939" spans="1:8" s="3" customFormat="1" x14ac:dyDescent="0.25">
      <c r="A939" s="21"/>
      <c r="C939" s="21"/>
      <c r="D939" s="22"/>
      <c r="F939" s="43"/>
      <c r="H939" s="43"/>
    </row>
    <row r="940" spans="1:8" s="3" customFormat="1" x14ac:dyDescent="0.25">
      <c r="A940" s="21"/>
      <c r="C940" s="21"/>
      <c r="D940" s="22"/>
      <c r="F940" s="43"/>
      <c r="H940" s="43"/>
    </row>
    <row r="941" spans="1:8" s="3" customFormat="1" x14ac:dyDescent="0.25">
      <c r="A941" s="21"/>
      <c r="C941" s="21"/>
      <c r="D941" s="22"/>
      <c r="F941" s="43"/>
      <c r="H941" s="43"/>
    </row>
    <row r="942" spans="1:8" s="3" customFormat="1" x14ac:dyDescent="0.25">
      <c r="A942" s="21"/>
      <c r="C942" s="21"/>
      <c r="D942" s="22"/>
      <c r="F942" s="43"/>
      <c r="H942" s="43"/>
    </row>
    <row r="943" spans="1:8" s="3" customFormat="1" x14ac:dyDescent="0.25">
      <c r="A943" s="21"/>
      <c r="C943" s="21"/>
      <c r="D943" s="22"/>
      <c r="F943" s="43"/>
      <c r="H943" s="43"/>
    </row>
    <row r="944" spans="1:8" s="3" customFormat="1" x14ac:dyDescent="0.25">
      <c r="A944" s="21"/>
      <c r="C944" s="21"/>
      <c r="D944" s="22"/>
      <c r="F944" s="43"/>
      <c r="H944" s="43"/>
    </row>
    <row r="945" spans="1:8" s="3" customFormat="1" x14ac:dyDescent="0.25">
      <c r="A945" s="21"/>
      <c r="C945" s="21"/>
      <c r="D945" s="22"/>
      <c r="F945" s="43"/>
      <c r="H945" s="43"/>
    </row>
    <row r="946" spans="1:8" s="3" customFormat="1" x14ac:dyDescent="0.25">
      <c r="A946" s="21"/>
      <c r="C946" s="21"/>
      <c r="D946" s="22"/>
      <c r="F946" s="43"/>
      <c r="H946" s="43"/>
    </row>
    <row r="947" spans="1:8" s="3" customFormat="1" x14ac:dyDescent="0.25">
      <c r="A947" s="21"/>
      <c r="C947" s="21"/>
      <c r="D947" s="22"/>
      <c r="F947" s="43"/>
      <c r="H947" s="43"/>
    </row>
    <row r="948" spans="1:8" s="3" customFormat="1" x14ac:dyDescent="0.25">
      <c r="A948" s="21"/>
      <c r="C948" s="21"/>
      <c r="D948" s="22"/>
      <c r="F948" s="43"/>
      <c r="H948" s="43"/>
    </row>
    <row r="949" spans="1:8" s="3" customFormat="1" x14ac:dyDescent="0.25">
      <c r="A949" s="21"/>
      <c r="C949" s="21"/>
      <c r="D949" s="22"/>
      <c r="F949" s="43"/>
      <c r="H949" s="43"/>
    </row>
    <row r="950" spans="1:8" s="3" customFormat="1" x14ac:dyDescent="0.25">
      <c r="A950" s="21"/>
      <c r="C950" s="21"/>
      <c r="D950" s="22"/>
      <c r="F950" s="43"/>
      <c r="H950" s="43"/>
    </row>
    <row r="951" spans="1:8" s="3" customFormat="1" x14ac:dyDescent="0.25">
      <c r="A951" s="21"/>
      <c r="C951" s="21"/>
      <c r="D951" s="22"/>
      <c r="F951" s="43"/>
      <c r="H951" s="43"/>
    </row>
    <row r="952" spans="1:8" s="3" customFormat="1" x14ac:dyDescent="0.25">
      <c r="A952" s="21"/>
      <c r="C952" s="21"/>
      <c r="D952" s="22"/>
      <c r="F952" s="43"/>
      <c r="H952" s="43"/>
    </row>
    <row r="953" spans="1:8" s="3" customFormat="1" x14ac:dyDescent="0.25">
      <c r="A953" s="21"/>
      <c r="C953" s="21"/>
      <c r="D953" s="22"/>
      <c r="F953" s="43"/>
      <c r="H953" s="43"/>
    </row>
    <row r="954" spans="1:8" s="3" customFormat="1" x14ac:dyDescent="0.25">
      <c r="A954" s="21"/>
      <c r="C954" s="21"/>
      <c r="D954" s="22"/>
      <c r="F954" s="43"/>
      <c r="H954" s="43"/>
    </row>
    <row r="955" spans="1:8" s="3" customFormat="1" x14ac:dyDescent="0.25">
      <c r="A955" s="21"/>
      <c r="C955" s="21"/>
      <c r="D955" s="22"/>
      <c r="F955" s="43"/>
      <c r="H955" s="43"/>
    </row>
    <row r="956" spans="1:8" s="3" customFormat="1" x14ac:dyDescent="0.25">
      <c r="A956" s="21"/>
      <c r="C956" s="21"/>
      <c r="D956" s="22"/>
      <c r="F956" s="43"/>
      <c r="H956" s="43"/>
    </row>
    <row r="957" spans="1:8" s="3" customFormat="1" x14ac:dyDescent="0.25">
      <c r="A957" s="21"/>
      <c r="C957" s="21"/>
      <c r="D957" s="22"/>
      <c r="F957" s="43"/>
      <c r="H957" s="43"/>
    </row>
    <row r="958" spans="1:8" s="3" customFormat="1" x14ac:dyDescent="0.25">
      <c r="A958" s="21"/>
      <c r="C958" s="21"/>
      <c r="D958" s="22"/>
      <c r="F958" s="43"/>
      <c r="H958" s="43"/>
    </row>
    <row r="959" spans="1:8" s="3" customFormat="1" x14ac:dyDescent="0.25">
      <c r="A959" s="21"/>
      <c r="C959" s="21"/>
      <c r="D959" s="22"/>
      <c r="F959" s="43"/>
      <c r="H959" s="43"/>
    </row>
    <row r="960" spans="1:8" s="3" customFormat="1" x14ac:dyDescent="0.25">
      <c r="A960" s="21"/>
      <c r="C960" s="21"/>
      <c r="D960" s="22"/>
      <c r="F960" s="43"/>
      <c r="H960" s="43"/>
    </row>
    <row r="961" spans="1:8" s="3" customFormat="1" x14ac:dyDescent="0.25">
      <c r="A961" s="21"/>
      <c r="C961" s="21"/>
      <c r="D961" s="22"/>
      <c r="F961" s="43"/>
      <c r="H961" s="43"/>
    </row>
    <row r="962" spans="1:8" s="3" customFormat="1" x14ac:dyDescent="0.25">
      <c r="A962" s="21"/>
      <c r="C962" s="21"/>
      <c r="D962" s="22"/>
      <c r="F962" s="43"/>
      <c r="H962" s="43"/>
    </row>
    <row r="963" spans="1:8" s="3" customFormat="1" x14ac:dyDescent="0.25">
      <c r="A963" s="21"/>
      <c r="C963" s="21"/>
      <c r="D963" s="22"/>
      <c r="F963" s="43"/>
      <c r="H963" s="43"/>
    </row>
    <row r="964" spans="1:8" s="3" customFormat="1" x14ac:dyDescent="0.25">
      <c r="A964" s="21"/>
      <c r="C964" s="21"/>
      <c r="D964" s="22"/>
      <c r="F964" s="43"/>
      <c r="H964" s="43"/>
    </row>
    <row r="965" spans="1:8" s="3" customFormat="1" x14ac:dyDescent="0.25">
      <c r="A965" s="21"/>
      <c r="C965" s="21"/>
      <c r="D965" s="22"/>
      <c r="F965" s="43"/>
      <c r="H965" s="43"/>
    </row>
    <row r="966" spans="1:8" s="3" customFormat="1" x14ac:dyDescent="0.25">
      <c r="A966" s="21"/>
      <c r="C966" s="21"/>
      <c r="D966" s="22"/>
      <c r="F966" s="43"/>
      <c r="H966" s="43"/>
    </row>
    <row r="967" spans="1:8" s="3" customFormat="1" x14ac:dyDescent="0.25">
      <c r="A967" s="21"/>
      <c r="C967" s="21"/>
      <c r="D967" s="22"/>
      <c r="F967" s="43"/>
      <c r="H967" s="43"/>
    </row>
    <row r="968" spans="1:8" s="3" customFormat="1" x14ac:dyDescent="0.25">
      <c r="A968" s="21"/>
      <c r="C968" s="21"/>
      <c r="D968" s="22"/>
      <c r="F968" s="43"/>
      <c r="H968" s="43"/>
    </row>
    <row r="969" spans="1:8" s="3" customFormat="1" x14ac:dyDescent="0.25">
      <c r="A969" s="21"/>
      <c r="C969" s="21"/>
      <c r="D969" s="22"/>
      <c r="F969" s="43"/>
      <c r="H969" s="43"/>
    </row>
    <row r="970" spans="1:8" s="3" customFormat="1" x14ac:dyDescent="0.25">
      <c r="A970" s="21"/>
      <c r="C970" s="21"/>
      <c r="D970" s="22"/>
      <c r="F970" s="43"/>
      <c r="H970" s="43"/>
    </row>
    <row r="971" spans="1:8" s="3" customFormat="1" x14ac:dyDescent="0.25">
      <c r="A971" s="21"/>
      <c r="C971" s="21"/>
      <c r="D971" s="22"/>
      <c r="F971" s="43"/>
      <c r="H971" s="43"/>
    </row>
    <row r="972" spans="1:8" s="3" customFormat="1" x14ac:dyDescent="0.25">
      <c r="A972" s="21"/>
      <c r="C972" s="21"/>
      <c r="D972" s="22"/>
      <c r="F972" s="43"/>
      <c r="H972" s="43"/>
    </row>
    <row r="973" spans="1:8" s="3" customFormat="1" x14ac:dyDescent="0.25">
      <c r="A973" s="21"/>
      <c r="C973" s="21"/>
      <c r="D973" s="22"/>
      <c r="F973" s="43"/>
      <c r="H973" s="43"/>
    </row>
    <row r="974" spans="1:8" s="3" customFormat="1" x14ac:dyDescent="0.25">
      <c r="A974" s="21"/>
      <c r="C974" s="21"/>
      <c r="D974" s="22"/>
      <c r="F974" s="43"/>
      <c r="H974" s="43"/>
    </row>
    <row r="975" spans="1:8" s="3" customFormat="1" x14ac:dyDescent="0.25">
      <c r="A975" s="21"/>
      <c r="C975" s="21"/>
      <c r="D975" s="22"/>
      <c r="F975" s="43"/>
      <c r="H975" s="43"/>
    </row>
    <row r="976" spans="1:8" s="3" customFormat="1" x14ac:dyDescent="0.25">
      <c r="A976" s="21"/>
      <c r="C976" s="21"/>
      <c r="D976" s="22"/>
      <c r="F976" s="43"/>
      <c r="H976" s="43"/>
    </row>
    <row r="977" spans="1:8" s="3" customFormat="1" x14ac:dyDescent="0.25">
      <c r="A977" s="21"/>
      <c r="C977" s="21"/>
      <c r="D977" s="22"/>
      <c r="F977" s="43"/>
      <c r="H977" s="43"/>
    </row>
    <row r="978" spans="1:8" s="3" customFormat="1" x14ac:dyDescent="0.25">
      <c r="A978" s="21"/>
      <c r="C978" s="21"/>
      <c r="D978" s="22"/>
      <c r="F978" s="43"/>
      <c r="H978" s="43"/>
    </row>
    <row r="979" spans="1:8" s="3" customFormat="1" x14ac:dyDescent="0.25">
      <c r="A979" s="21"/>
      <c r="C979" s="21"/>
      <c r="D979" s="22"/>
      <c r="F979" s="43"/>
      <c r="H979" s="43"/>
    </row>
    <row r="980" spans="1:8" s="3" customFormat="1" x14ac:dyDescent="0.25">
      <c r="A980" s="21"/>
      <c r="C980" s="21"/>
      <c r="D980" s="22"/>
      <c r="F980" s="43"/>
      <c r="H980" s="43"/>
    </row>
    <row r="981" spans="1:8" s="3" customFormat="1" x14ac:dyDescent="0.25">
      <c r="A981" s="21"/>
      <c r="C981" s="21"/>
      <c r="D981" s="22"/>
      <c r="F981" s="43"/>
      <c r="H981" s="43"/>
    </row>
    <row r="982" spans="1:8" s="3" customFormat="1" x14ac:dyDescent="0.25">
      <c r="A982" s="21"/>
      <c r="C982" s="21"/>
      <c r="D982" s="22"/>
      <c r="F982" s="43"/>
      <c r="H982" s="43"/>
    </row>
    <row r="983" spans="1:8" s="3" customFormat="1" x14ac:dyDescent="0.25">
      <c r="A983" s="21"/>
      <c r="C983" s="21"/>
      <c r="D983" s="22"/>
      <c r="F983" s="43"/>
      <c r="H983" s="43"/>
    </row>
    <row r="984" spans="1:8" s="3" customFormat="1" x14ac:dyDescent="0.25">
      <c r="A984" s="21"/>
      <c r="C984" s="21"/>
      <c r="D984" s="22"/>
      <c r="F984" s="43"/>
      <c r="H984" s="43"/>
    </row>
    <row r="985" spans="1:8" s="3" customFormat="1" x14ac:dyDescent="0.25">
      <c r="A985" s="21"/>
      <c r="C985" s="21"/>
      <c r="D985" s="22"/>
      <c r="F985" s="43"/>
      <c r="H985" s="43"/>
    </row>
    <row r="986" spans="1:8" s="3" customFormat="1" x14ac:dyDescent="0.25">
      <c r="A986" s="21"/>
      <c r="C986" s="21"/>
      <c r="D986" s="22"/>
      <c r="F986" s="43"/>
      <c r="H986" s="43"/>
    </row>
    <row r="987" spans="1:8" s="3" customFormat="1" x14ac:dyDescent="0.25">
      <c r="A987" s="21"/>
      <c r="C987" s="21"/>
      <c r="D987" s="22"/>
      <c r="F987" s="43"/>
      <c r="H987" s="43"/>
    </row>
    <row r="988" spans="1:8" s="3" customFormat="1" x14ac:dyDescent="0.25">
      <c r="A988" s="21"/>
      <c r="C988" s="21"/>
      <c r="D988" s="22"/>
      <c r="F988" s="43"/>
      <c r="H988" s="43"/>
    </row>
    <row r="989" spans="1:8" s="3" customFormat="1" x14ac:dyDescent="0.25">
      <c r="A989" s="21"/>
      <c r="C989" s="21"/>
      <c r="D989" s="22"/>
      <c r="F989" s="43"/>
      <c r="H989" s="43"/>
    </row>
    <row r="990" spans="1:8" s="3" customFormat="1" x14ac:dyDescent="0.25">
      <c r="A990" s="21"/>
      <c r="C990" s="21"/>
      <c r="D990" s="22"/>
      <c r="F990" s="43"/>
      <c r="H990" s="43"/>
    </row>
    <row r="991" spans="1:8" s="3" customFormat="1" x14ac:dyDescent="0.25">
      <c r="A991" s="21"/>
      <c r="C991" s="21"/>
      <c r="D991" s="22"/>
      <c r="F991" s="43"/>
      <c r="H991" s="43"/>
    </row>
    <row r="992" spans="1:8" s="3" customFormat="1" x14ac:dyDescent="0.25">
      <c r="A992" s="21"/>
      <c r="C992" s="21"/>
      <c r="D992" s="22"/>
      <c r="F992" s="43"/>
      <c r="H992" s="43"/>
    </row>
    <row r="993" spans="1:8" s="3" customFormat="1" x14ac:dyDescent="0.25">
      <c r="A993" s="21"/>
      <c r="C993" s="21"/>
      <c r="D993" s="22"/>
      <c r="F993" s="43"/>
      <c r="H993" s="43"/>
    </row>
    <row r="994" spans="1:8" s="3" customFormat="1" x14ac:dyDescent="0.25">
      <c r="A994" s="21"/>
      <c r="C994" s="21"/>
      <c r="D994" s="22"/>
      <c r="F994" s="43"/>
      <c r="H994" s="43"/>
    </row>
    <row r="995" spans="1:8" s="3" customFormat="1" x14ac:dyDescent="0.25">
      <c r="A995" s="21"/>
      <c r="C995" s="21"/>
      <c r="D995" s="22"/>
      <c r="F995" s="43"/>
      <c r="H995" s="43"/>
    </row>
    <row r="996" spans="1:8" s="3" customFormat="1" x14ac:dyDescent="0.25">
      <c r="A996" s="21"/>
      <c r="C996" s="21"/>
      <c r="D996" s="22"/>
      <c r="F996" s="43"/>
      <c r="H996" s="43"/>
    </row>
    <row r="997" spans="1:8" s="3" customFormat="1" x14ac:dyDescent="0.25">
      <c r="A997" s="21"/>
      <c r="C997" s="21"/>
      <c r="D997" s="22"/>
      <c r="F997" s="43"/>
      <c r="H997" s="43"/>
    </row>
    <row r="998" spans="1:8" s="3" customFormat="1" x14ac:dyDescent="0.25">
      <c r="A998" s="21"/>
      <c r="C998" s="21"/>
      <c r="D998" s="22"/>
      <c r="F998" s="43"/>
      <c r="H998" s="43"/>
    </row>
    <row r="999" spans="1:8" s="3" customFormat="1" x14ac:dyDescent="0.25">
      <c r="A999" s="21"/>
      <c r="C999" s="21"/>
      <c r="D999" s="22"/>
      <c r="F999" s="43"/>
      <c r="H999" s="43"/>
    </row>
    <row r="1000" spans="1:8" s="3" customFormat="1" x14ac:dyDescent="0.25">
      <c r="A1000" s="21"/>
      <c r="C1000" s="21"/>
      <c r="D1000" s="22"/>
      <c r="F1000" s="43"/>
      <c r="H1000" s="43"/>
    </row>
    <row r="1001" spans="1:8" s="3" customFormat="1" x14ac:dyDescent="0.25">
      <c r="A1001" s="21"/>
      <c r="C1001" s="21"/>
      <c r="D1001" s="22"/>
      <c r="F1001" s="43"/>
      <c r="H1001" s="43"/>
    </row>
    <row r="1002" spans="1:8" s="3" customFormat="1" x14ac:dyDescent="0.25">
      <c r="A1002" s="21"/>
      <c r="C1002" s="21"/>
      <c r="D1002" s="22"/>
      <c r="F1002" s="43"/>
      <c r="H1002" s="43"/>
    </row>
    <row r="1003" spans="1:8" s="3" customFormat="1" x14ac:dyDescent="0.25">
      <c r="A1003" s="21"/>
      <c r="C1003" s="21"/>
      <c r="D1003" s="22"/>
      <c r="F1003" s="43"/>
      <c r="H1003" s="43"/>
    </row>
    <row r="1004" spans="1:8" s="3" customFormat="1" x14ac:dyDescent="0.25">
      <c r="A1004" s="21"/>
      <c r="C1004" s="21"/>
      <c r="D1004" s="22"/>
      <c r="F1004" s="43"/>
      <c r="H1004" s="43"/>
    </row>
    <row r="1005" spans="1:8" s="3" customFormat="1" x14ac:dyDescent="0.25">
      <c r="A1005" s="21"/>
      <c r="C1005" s="21"/>
      <c r="D1005" s="22"/>
      <c r="F1005" s="43"/>
      <c r="H1005" s="43"/>
    </row>
    <row r="1006" spans="1:8" s="3" customFormat="1" x14ac:dyDescent="0.25">
      <c r="A1006" s="21"/>
      <c r="C1006" s="21"/>
      <c r="D1006" s="22"/>
      <c r="F1006" s="43"/>
      <c r="H1006" s="43"/>
    </row>
    <row r="1007" spans="1:8" s="3" customFormat="1" x14ac:dyDescent="0.25">
      <c r="A1007" s="21"/>
      <c r="C1007" s="21"/>
      <c r="D1007" s="22"/>
      <c r="F1007" s="43"/>
      <c r="H1007" s="43"/>
    </row>
    <row r="1008" spans="1:8" s="3" customFormat="1" x14ac:dyDescent="0.25">
      <c r="A1008" s="21"/>
      <c r="C1008" s="21"/>
      <c r="D1008" s="22"/>
      <c r="F1008" s="43"/>
      <c r="H1008" s="43"/>
    </row>
    <row r="1009" spans="1:8" s="3" customFormat="1" x14ac:dyDescent="0.25">
      <c r="A1009" s="21"/>
      <c r="C1009" s="21"/>
      <c r="D1009" s="22"/>
      <c r="F1009" s="43"/>
      <c r="H1009" s="43"/>
    </row>
    <row r="1010" spans="1:8" s="3" customFormat="1" x14ac:dyDescent="0.25">
      <c r="A1010" s="21"/>
      <c r="C1010" s="21"/>
      <c r="D1010" s="22"/>
      <c r="F1010" s="43"/>
      <c r="H1010" s="43"/>
    </row>
    <row r="1011" spans="1:8" s="3" customFormat="1" x14ac:dyDescent="0.25">
      <c r="A1011" s="21"/>
      <c r="C1011" s="21"/>
      <c r="D1011" s="22"/>
      <c r="F1011" s="43"/>
      <c r="H1011" s="43"/>
    </row>
    <row r="1012" spans="1:8" s="3" customFormat="1" x14ac:dyDescent="0.25">
      <c r="A1012" s="21"/>
      <c r="C1012" s="21"/>
      <c r="D1012" s="22"/>
      <c r="F1012" s="43"/>
      <c r="H1012" s="43"/>
    </row>
    <row r="1013" spans="1:8" s="3" customFormat="1" x14ac:dyDescent="0.25">
      <c r="A1013" s="21"/>
      <c r="C1013" s="21"/>
      <c r="D1013" s="22"/>
      <c r="F1013" s="43"/>
      <c r="H1013" s="43"/>
    </row>
    <row r="1014" spans="1:8" s="3" customFormat="1" x14ac:dyDescent="0.25">
      <c r="A1014" s="21"/>
      <c r="C1014" s="21"/>
      <c r="D1014" s="22"/>
      <c r="F1014" s="43"/>
      <c r="H1014" s="43"/>
    </row>
    <row r="1015" spans="1:8" s="3" customFormat="1" x14ac:dyDescent="0.25">
      <c r="A1015" s="21"/>
      <c r="C1015" s="21"/>
      <c r="D1015" s="22"/>
      <c r="F1015" s="43"/>
      <c r="H1015" s="43"/>
    </row>
    <row r="1016" spans="1:8" s="3" customFormat="1" x14ac:dyDescent="0.25">
      <c r="A1016" s="21"/>
      <c r="C1016" s="21"/>
      <c r="D1016" s="22"/>
      <c r="F1016" s="43"/>
      <c r="H1016" s="43"/>
    </row>
    <row r="1017" spans="1:8" s="3" customFormat="1" x14ac:dyDescent="0.25">
      <c r="A1017" s="21"/>
      <c r="C1017" s="21"/>
      <c r="D1017" s="22"/>
      <c r="F1017" s="43"/>
      <c r="H1017" s="43"/>
    </row>
    <row r="1018" spans="1:8" s="3" customFormat="1" x14ac:dyDescent="0.25">
      <c r="A1018" s="21"/>
      <c r="C1018" s="21"/>
      <c r="D1018" s="22"/>
      <c r="F1018" s="43"/>
      <c r="H1018" s="43"/>
    </row>
    <row r="1019" spans="1:8" s="3" customFormat="1" x14ac:dyDescent="0.25">
      <c r="A1019" s="21"/>
      <c r="C1019" s="21"/>
      <c r="D1019" s="22"/>
      <c r="F1019" s="43"/>
      <c r="H1019" s="43"/>
    </row>
    <row r="1020" spans="1:8" s="3" customFormat="1" x14ac:dyDescent="0.25">
      <c r="A1020" s="21"/>
      <c r="C1020" s="21"/>
      <c r="D1020" s="22"/>
      <c r="F1020" s="43"/>
      <c r="H1020" s="43"/>
    </row>
    <row r="1021" spans="1:8" s="3" customFormat="1" x14ac:dyDescent="0.25">
      <c r="A1021" s="21"/>
      <c r="C1021" s="21"/>
      <c r="D1021" s="22"/>
      <c r="F1021" s="43"/>
      <c r="H1021" s="43"/>
    </row>
    <row r="1022" spans="1:8" s="3" customFormat="1" x14ac:dyDescent="0.25">
      <c r="A1022" s="21"/>
      <c r="C1022" s="21"/>
      <c r="D1022" s="22"/>
      <c r="F1022" s="43"/>
      <c r="H1022" s="43"/>
    </row>
    <row r="1023" spans="1:8" s="3" customFormat="1" x14ac:dyDescent="0.25">
      <c r="A1023" s="21"/>
      <c r="C1023" s="21"/>
      <c r="D1023" s="22"/>
      <c r="F1023" s="43"/>
      <c r="H1023" s="43"/>
    </row>
    <row r="1024" spans="1:8" s="3" customFormat="1" x14ac:dyDescent="0.25">
      <c r="A1024" s="21"/>
      <c r="C1024" s="21"/>
      <c r="D1024" s="22"/>
      <c r="F1024" s="43"/>
      <c r="H1024" s="43"/>
    </row>
    <row r="1025" spans="1:8" s="3" customFormat="1" x14ac:dyDescent="0.25">
      <c r="A1025" s="21"/>
      <c r="C1025" s="21"/>
      <c r="D1025" s="22"/>
      <c r="F1025" s="43"/>
      <c r="H1025" s="43"/>
    </row>
    <row r="1026" spans="1:8" s="3" customFormat="1" x14ac:dyDescent="0.25">
      <c r="A1026" s="21"/>
      <c r="C1026" s="21"/>
      <c r="D1026" s="22"/>
      <c r="F1026" s="43"/>
      <c r="H1026" s="43"/>
    </row>
    <row r="1027" spans="1:8" s="3" customFormat="1" x14ac:dyDescent="0.25">
      <c r="A1027" s="21"/>
      <c r="C1027" s="21"/>
      <c r="D1027" s="22"/>
      <c r="F1027" s="43"/>
      <c r="H1027" s="43"/>
    </row>
    <row r="1028" spans="1:8" s="3" customFormat="1" x14ac:dyDescent="0.25">
      <c r="A1028" s="21"/>
      <c r="C1028" s="21"/>
      <c r="D1028" s="22"/>
      <c r="F1028" s="43"/>
      <c r="H1028" s="43"/>
    </row>
    <row r="1029" spans="1:8" s="3" customFormat="1" x14ac:dyDescent="0.25">
      <c r="A1029" s="21"/>
      <c r="C1029" s="21"/>
      <c r="D1029" s="22"/>
      <c r="F1029" s="43"/>
      <c r="H1029" s="43"/>
    </row>
    <row r="1030" spans="1:8" s="3" customFormat="1" x14ac:dyDescent="0.25">
      <c r="A1030" s="21"/>
      <c r="C1030" s="21"/>
      <c r="D1030" s="22"/>
      <c r="F1030" s="43"/>
      <c r="H1030" s="43"/>
    </row>
    <row r="1031" spans="1:8" s="3" customFormat="1" x14ac:dyDescent="0.25">
      <c r="A1031" s="21"/>
      <c r="C1031" s="21"/>
      <c r="D1031" s="22"/>
      <c r="F1031" s="43"/>
      <c r="H1031" s="43"/>
    </row>
    <row r="1032" spans="1:8" s="3" customFormat="1" x14ac:dyDescent="0.25">
      <c r="A1032" s="21"/>
      <c r="C1032" s="21"/>
      <c r="D1032" s="22"/>
      <c r="F1032" s="43"/>
      <c r="H1032" s="43"/>
    </row>
    <row r="1033" spans="1:8" s="3" customFormat="1" x14ac:dyDescent="0.25">
      <c r="A1033" s="21"/>
      <c r="C1033" s="21"/>
      <c r="D1033" s="22"/>
      <c r="F1033" s="43"/>
      <c r="H1033" s="43"/>
    </row>
    <row r="1034" spans="1:8" s="3" customFormat="1" x14ac:dyDescent="0.25">
      <c r="A1034" s="21"/>
      <c r="C1034" s="21"/>
      <c r="D1034" s="22"/>
      <c r="F1034" s="43"/>
      <c r="H1034" s="43"/>
    </row>
    <row r="1035" spans="1:8" s="3" customFormat="1" x14ac:dyDescent="0.25">
      <c r="A1035" s="21"/>
      <c r="C1035" s="21"/>
      <c r="D1035" s="22"/>
      <c r="F1035" s="43"/>
      <c r="H1035" s="43"/>
    </row>
    <row r="1036" spans="1:8" s="3" customFormat="1" x14ac:dyDescent="0.25">
      <c r="A1036" s="21"/>
      <c r="C1036" s="21"/>
      <c r="D1036" s="22"/>
      <c r="F1036" s="43"/>
      <c r="H1036" s="43"/>
    </row>
    <row r="1037" spans="1:8" s="3" customFormat="1" x14ac:dyDescent="0.25">
      <c r="A1037" s="21"/>
      <c r="C1037" s="21"/>
      <c r="D1037" s="22"/>
      <c r="F1037" s="43"/>
      <c r="H1037" s="43"/>
    </row>
    <row r="1038" spans="1:8" s="3" customFormat="1" x14ac:dyDescent="0.25">
      <c r="A1038" s="21"/>
      <c r="C1038" s="21"/>
      <c r="D1038" s="22"/>
      <c r="F1038" s="43"/>
      <c r="H1038" s="43"/>
    </row>
    <row r="1039" spans="1:8" s="3" customFormat="1" x14ac:dyDescent="0.25">
      <c r="A1039" s="21"/>
      <c r="C1039" s="21"/>
      <c r="D1039" s="22"/>
      <c r="F1039" s="43"/>
      <c r="H1039" s="43"/>
    </row>
    <row r="1040" spans="1:8" s="3" customFormat="1" x14ac:dyDescent="0.25">
      <c r="A1040" s="21"/>
      <c r="C1040" s="21"/>
      <c r="D1040" s="22"/>
      <c r="F1040" s="43"/>
      <c r="H1040" s="43"/>
    </row>
    <row r="1041" spans="1:8" s="3" customFormat="1" x14ac:dyDescent="0.25">
      <c r="A1041" s="21"/>
      <c r="C1041" s="21"/>
      <c r="D1041" s="22"/>
      <c r="F1041" s="43"/>
      <c r="H1041" s="43"/>
    </row>
    <row r="1042" spans="1:8" s="3" customFormat="1" x14ac:dyDescent="0.25">
      <c r="A1042" s="21"/>
      <c r="C1042" s="21"/>
      <c r="D1042" s="22"/>
      <c r="F1042" s="43"/>
      <c r="H1042" s="43"/>
    </row>
    <row r="1043" spans="1:8" s="3" customFormat="1" x14ac:dyDescent="0.25">
      <c r="A1043" s="21"/>
      <c r="C1043" s="21"/>
      <c r="D1043" s="22"/>
      <c r="F1043" s="43"/>
      <c r="H1043" s="43"/>
    </row>
    <row r="1044" spans="1:8" s="3" customFormat="1" x14ac:dyDescent="0.25">
      <c r="A1044" s="21"/>
      <c r="C1044" s="21"/>
      <c r="D1044" s="22"/>
      <c r="F1044" s="43"/>
      <c r="H1044" s="43"/>
    </row>
    <row r="1045" spans="1:8" s="3" customFormat="1" x14ac:dyDescent="0.25">
      <c r="A1045" s="21"/>
      <c r="C1045" s="21"/>
      <c r="D1045" s="22"/>
      <c r="F1045" s="43"/>
      <c r="H1045" s="43"/>
    </row>
    <row r="1046" spans="1:8" s="3" customFormat="1" x14ac:dyDescent="0.25">
      <c r="A1046" s="21"/>
      <c r="C1046" s="21"/>
      <c r="D1046" s="22"/>
      <c r="F1046" s="43"/>
      <c r="H1046" s="43"/>
    </row>
    <row r="1047" spans="1:8" s="3" customFormat="1" x14ac:dyDescent="0.25">
      <c r="A1047" s="21"/>
      <c r="C1047" s="21"/>
      <c r="D1047" s="22"/>
      <c r="F1047" s="43"/>
      <c r="H1047" s="43"/>
    </row>
    <row r="1048" spans="1:8" s="3" customFormat="1" x14ac:dyDescent="0.25">
      <c r="A1048" s="21"/>
      <c r="C1048" s="21"/>
      <c r="D1048" s="22"/>
      <c r="F1048" s="43"/>
      <c r="H1048" s="43"/>
    </row>
    <row r="1049" spans="1:8" s="3" customFormat="1" x14ac:dyDescent="0.25">
      <c r="A1049" s="21"/>
      <c r="C1049" s="21"/>
      <c r="D1049" s="22"/>
      <c r="F1049" s="43"/>
      <c r="H1049" s="43"/>
    </row>
    <row r="1050" spans="1:8" s="3" customFormat="1" x14ac:dyDescent="0.25">
      <c r="A1050" s="21"/>
      <c r="C1050" s="21"/>
      <c r="D1050" s="22"/>
      <c r="F1050" s="43"/>
      <c r="H1050" s="43"/>
    </row>
    <row r="1051" spans="1:8" s="3" customFormat="1" x14ac:dyDescent="0.25">
      <c r="A1051" s="21"/>
      <c r="C1051" s="21"/>
      <c r="D1051" s="22"/>
      <c r="F1051" s="43"/>
      <c r="H1051" s="43"/>
    </row>
    <row r="1052" spans="1:8" s="3" customFormat="1" x14ac:dyDescent="0.25">
      <c r="A1052" s="21"/>
      <c r="C1052" s="21"/>
      <c r="D1052" s="22"/>
      <c r="F1052" s="43"/>
      <c r="H1052" s="43"/>
    </row>
    <row r="1053" spans="1:8" s="3" customFormat="1" x14ac:dyDescent="0.25">
      <c r="A1053" s="21"/>
      <c r="C1053" s="21"/>
      <c r="D1053" s="22"/>
      <c r="F1053" s="43"/>
      <c r="H1053" s="43"/>
    </row>
    <row r="1054" spans="1:8" s="3" customFormat="1" x14ac:dyDescent="0.25">
      <c r="A1054" s="21"/>
      <c r="C1054" s="21"/>
      <c r="D1054" s="22"/>
      <c r="F1054" s="43"/>
      <c r="H1054" s="43"/>
    </row>
    <row r="1055" spans="1:8" s="3" customFormat="1" x14ac:dyDescent="0.25">
      <c r="A1055" s="21"/>
      <c r="C1055" s="21"/>
      <c r="D1055" s="22"/>
      <c r="F1055" s="43"/>
      <c r="H1055" s="43"/>
    </row>
    <row r="1056" spans="1:8" s="3" customFormat="1" x14ac:dyDescent="0.25">
      <c r="A1056" s="21"/>
      <c r="C1056" s="21"/>
      <c r="D1056" s="22"/>
      <c r="F1056" s="43"/>
      <c r="H1056" s="43"/>
    </row>
    <row r="1057" spans="1:8" s="3" customFormat="1" x14ac:dyDescent="0.25">
      <c r="A1057" s="21"/>
      <c r="C1057" s="21"/>
      <c r="D1057" s="22"/>
      <c r="F1057" s="43"/>
      <c r="H1057" s="43"/>
    </row>
    <row r="1058" spans="1:8" s="3" customFormat="1" x14ac:dyDescent="0.25">
      <c r="A1058" s="21"/>
      <c r="C1058" s="21"/>
      <c r="D1058" s="22"/>
      <c r="F1058" s="43"/>
      <c r="H1058" s="43"/>
    </row>
    <row r="1059" spans="1:8" s="3" customFormat="1" x14ac:dyDescent="0.25">
      <c r="A1059" s="21"/>
      <c r="C1059" s="21"/>
      <c r="D1059" s="22"/>
      <c r="F1059" s="43"/>
      <c r="H1059" s="43"/>
    </row>
    <row r="1060" spans="1:8" s="3" customFormat="1" x14ac:dyDescent="0.25">
      <c r="A1060" s="21"/>
      <c r="C1060" s="21"/>
      <c r="D1060" s="22"/>
      <c r="F1060" s="43"/>
      <c r="H1060" s="43"/>
    </row>
    <row r="1061" spans="1:8" s="3" customFormat="1" x14ac:dyDescent="0.25">
      <c r="A1061" s="21"/>
      <c r="C1061" s="21"/>
      <c r="D1061" s="22"/>
      <c r="F1061" s="43"/>
      <c r="H1061" s="43"/>
    </row>
    <row r="1062" spans="1:8" s="3" customFormat="1" x14ac:dyDescent="0.25">
      <c r="A1062" s="21"/>
      <c r="C1062" s="21"/>
      <c r="D1062" s="22"/>
      <c r="F1062" s="43"/>
      <c r="H1062" s="43"/>
    </row>
    <row r="1063" spans="1:8" s="3" customFormat="1" x14ac:dyDescent="0.25">
      <c r="A1063" s="21"/>
      <c r="C1063" s="21"/>
      <c r="D1063" s="22"/>
      <c r="F1063" s="43"/>
      <c r="H1063" s="43"/>
    </row>
    <row r="1064" spans="1:8" s="3" customFormat="1" x14ac:dyDescent="0.25">
      <c r="A1064" s="21"/>
      <c r="C1064" s="21"/>
      <c r="D1064" s="22"/>
      <c r="F1064" s="43"/>
      <c r="H1064" s="43"/>
    </row>
    <row r="1065" spans="1:8" s="3" customFormat="1" x14ac:dyDescent="0.25">
      <c r="A1065" s="21"/>
      <c r="C1065" s="21"/>
      <c r="D1065" s="22"/>
      <c r="F1065" s="43"/>
      <c r="H1065" s="43"/>
    </row>
    <row r="1066" spans="1:8" s="3" customFormat="1" x14ac:dyDescent="0.25">
      <c r="A1066" s="21"/>
      <c r="C1066" s="21"/>
      <c r="D1066" s="22"/>
      <c r="F1066" s="43"/>
      <c r="H1066" s="43"/>
    </row>
    <row r="1067" spans="1:8" s="3" customFormat="1" x14ac:dyDescent="0.25">
      <c r="A1067" s="21"/>
      <c r="C1067" s="21"/>
      <c r="D1067" s="22"/>
      <c r="F1067" s="43"/>
      <c r="H1067" s="43"/>
    </row>
    <row r="1068" spans="1:8" s="3" customFormat="1" x14ac:dyDescent="0.25">
      <c r="A1068" s="21"/>
      <c r="C1068" s="21"/>
      <c r="D1068" s="22"/>
      <c r="F1068" s="43"/>
      <c r="H1068" s="43"/>
    </row>
    <row r="1069" spans="1:8" s="3" customFormat="1" x14ac:dyDescent="0.25">
      <c r="A1069" s="21"/>
      <c r="C1069" s="21"/>
      <c r="D1069" s="22"/>
      <c r="F1069" s="43"/>
      <c r="H1069" s="43"/>
    </row>
    <row r="1070" spans="1:8" s="3" customFormat="1" x14ac:dyDescent="0.25">
      <c r="A1070" s="21"/>
      <c r="C1070" s="21"/>
      <c r="D1070" s="22"/>
      <c r="F1070" s="43"/>
      <c r="H1070" s="43"/>
    </row>
    <row r="1071" spans="1:8" s="3" customFormat="1" x14ac:dyDescent="0.25">
      <c r="A1071" s="21"/>
      <c r="C1071" s="21"/>
      <c r="D1071" s="22"/>
      <c r="F1071" s="43"/>
      <c r="H1071" s="43"/>
    </row>
    <row r="1072" spans="1:8" s="3" customFormat="1" x14ac:dyDescent="0.25">
      <c r="A1072" s="21"/>
      <c r="C1072" s="21"/>
      <c r="D1072" s="22"/>
      <c r="F1072" s="43"/>
      <c r="H1072" s="43"/>
    </row>
    <row r="1073" spans="1:8" s="3" customFormat="1" x14ac:dyDescent="0.25">
      <c r="A1073" s="21"/>
      <c r="C1073" s="21"/>
      <c r="D1073" s="22"/>
      <c r="F1073" s="43"/>
      <c r="H1073" s="43"/>
    </row>
    <row r="1074" spans="1:8" s="3" customFormat="1" x14ac:dyDescent="0.25">
      <c r="A1074" s="21"/>
      <c r="C1074" s="21"/>
      <c r="D1074" s="22"/>
      <c r="F1074" s="43"/>
      <c r="H1074" s="43"/>
    </row>
    <row r="1075" spans="1:8" s="3" customFormat="1" x14ac:dyDescent="0.25">
      <c r="A1075" s="21"/>
      <c r="C1075" s="21"/>
      <c r="D1075" s="22"/>
      <c r="F1075" s="43"/>
      <c r="H1075" s="43"/>
    </row>
    <row r="1076" spans="1:8" s="3" customFormat="1" x14ac:dyDescent="0.25">
      <c r="A1076" s="21"/>
      <c r="C1076" s="21"/>
      <c r="D1076" s="22"/>
      <c r="F1076" s="43"/>
      <c r="H1076" s="43"/>
    </row>
    <row r="1077" spans="1:8" s="3" customFormat="1" x14ac:dyDescent="0.25">
      <c r="A1077" s="21"/>
      <c r="C1077" s="21"/>
      <c r="D1077" s="22"/>
      <c r="F1077" s="43"/>
      <c r="H1077" s="43"/>
    </row>
    <row r="1078" spans="1:8" s="3" customFormat="1" x14ac:dyDescent="0.25">
      <c r="A1078" s="21"/>
      <c r="C1078" s="21"/>
      <c r="D1078" s="22"/>
      <c r="F1078" s="43"/>
      <c r="H1078" s="43"/>
    </row>
    <row r="1079" spans="1:8" s="3" customFormat="1" x14ac:dyDescent="0.25">
      <c r="A1079" s="21"/>
      <c r="C1079" s="21"/>
      <c r="D1079" s="22"/>
      <c r="F1079" s="43"/>
      <c r="H1079" s="43"/>
    </row>
    <row r="1080" spans="1:8" s="3" customFormat="1" x14ac:dyDescent="0.25">
      <c r="A1080" s="21"/>
      <c r="C1080" s="21"/>
      <c r="D1080" s="22"/>
      <c r="F1080" s="43"/>
      <c r="H1080" s="43"/>
    </row>
    <row r="1081" spans="1:8" s="3" customFormat="1" x14ac:dyDescent="0.25">
      <c r="A1081" s="21"/>
      <c r="C1081" s="21"/>
      <c r="D1081" s="22"/>
      <c r="F1081" s="43"/>
      <c r="H1081" s="43"/>
    </row>
    <row r="1082" spans="1:8" s="3" customFormat="1" x14ac:dyDescent="0.25">
      <c r="A1082" s="21"/>
      <c r="C1082" s="21"/>
      <c r="D1082" s="22"/>
      <c r="F1082" s="43"/>
      <c r="H1082" s="43"/>
    </row>
    <row r="1083" spans="1:8" s="3" customFormat="1" x14ac:dyDescent="0.25">
      <c r="A1083" s="21"/>
      <c r="C1083" s="21"/>
      <c r="D1083" s="22"/>
      <c r="F1083" s="43"/>
      <c r="H1083" s="43"/>
    </row>
    <row r="1084" spans="1:8" s="3" customFormat="1" x14ac:dyDescent="0.25">
      <c r="A1084" s="21"/>
      <c r="C1084" s="21"/>
      <c r="D1084" s="22"/>
      <c r="F1084" s="43"/>
      <c r="H1084" s="43"/>
    </row>
    <row r="1085" spans="1:8" s="3" customFormat="1" x14ac:dyDescent="0.25">
      <c r="A1085" s="21"/>
      <c r="C1085" s="21"/>
      <c r="D1085" s="22"/>
      <c r="F1085" s="43"/>
      <c r="H1085" s="43"/>
    </row>
    <row r="1086" spans="1:8" s="3" customFormat="1" x14ac:dyDescent="0.25">
      <c r="A1086" s="21"/>
      <c r="C1086" s="21"/>
      <c r="D1086" s="22"/>
      <c r="F1086" s="43"/>
      <c r="H1086" s="43"/>
    </row>
    <row r="1087" spans="1:8" s="3" customFormat="1" x14ac:dyDescent="0.25">
      <c r="A1087" s="21"/>
      <c r="C1087" s="21"/>
      <c r="D1087" s="22"/>
      <c r="F1087" s="43"/>
      <c r="H1087" s="43"/>
    </row>
    <row r="1088" spans="1:8" s="3" customFormat="1" x14ac:dyDescent="0.25">
      <c r="A1088" s="21"/>
      <c r="C1088" s="21"/>
      <c r="D1088" s="22"/>
      <c r="F1088" s="43"/>
      <c r="H1088" s="43"/>
    </row>
    <row r="1089" spans="1:8" s="3" customFormat="1" x14ac:dyDescent="0.25">
      <c r="A1089" s="21"/>
      <c r="C1089" s="21"/>
      <c r="D1089" s="22"/>
      <c r="F1089" s="43"/>
      <c r="H1089" s="43"/>
    </row>
    <row r="1090" spans="1:8" s="3" customFormat="1" x14ac:dyDescent="0.25">
      <c r="A1090" s="21"/>
      <c r="C1090" s="21"/>
      <c r="D1090" s="22"/>
      <c r="F1090" s="43"/>
      <c r="H1090" s="43"/>
    </row>
    <row r="1091" spans="1:8" s="3" customFormat="1" x14ac:dyDescent="0.25">
      <c r="A1091" s="21"/>
      <c r="C1091" s="21"/>
      <c r="D1091" s="22"/>
      <c r="F1091" s="43"/>
      <c r="H1091" s="43"/>
    </row>
    <row r="1092" spans="1:8" s="3" customFormat="1" x14ac:dyDescent="0.25">
      <c r="A1092" s="21"/>
      <c r="C1092" s="21"/>
      <c r="D1092" s="22"/>
      <c r="F1092" s="43"/>
      <c r="H1092" s="43"/>
    </row>
    <row r="1093" spans="1:8" s="3" customFormat="1" x14ac:dyDescent="0.25">
      <c r="A1093" s="21"/>
      <c r="C1093" s="21"/>
      <c r="D1093" s="22"/>
      <c r="F1093" s="43"/>
      <c r="H1093" s="43"/>
    </row>
    <row r="1094" spans="1:8" s="3" customFormat="1" x14ac:dyDescent="0.25">
      <c r="A1094" s="21"/>
      <c r="C1094" s="21"/>
      <c r="D1094" s="22"/>
      <c r="F1094" s="43"/>
      <c r="H1094" s="43"/>
    </row>
    <row r="1095" spans="1:8" s="3" customFormat="1" x14ac:dyDescent="0.25">
      <c r="A1095" s="21"/>
      <c r="C1095" s="21"/>
      <c r="D1095" s="22"/>
      <c r="F1095" s="43"/>
      <c r="H1095" s="43"/>
    </row>
    <row r="1096" spans="1:8" s="3" customFormat="1" x14ac:dyDescent="0.25">
      <c r="A1096" s="21"/>
      <c r="C1096" s="21"/>
      <c r="D1096" s="22"/>
      <c r="F1096" s="43"/>
      <c r="H1096" s="43"/>
    </row>
    <row r="1097" spans="1:8" s="3" customFormat="1" x14ac:dyDescent="0.25">
      <c r="A1097" s="21"/>
      <c r="C1097" s="21"/>
      <c r="D1097" s="22"/>
      <c r="F1097" s="43"/>
      <c r="H1097" s="43"/>
    </row>
    <row r="1098" spans="1:8" s="3" customFormat="1" x14ac:dyDescent="0.25">
      <c r="A1098" s="21"/>
      <c r="C1098" s="21"/>
      <c r="D1098" s="22"/>
      <c r="F1098" s="43"/>
      <c r="H1098" s="43"/>
    </row>
    <row r="1099" spans="1:8" s="3" customFormat="1" x14ac:dyDescent="0.25">
      <c r="A1099" s="21"/>
      <c r="C1099" s="21"/>
      <c r="D1099" s="22"/>
      <c r="F1099" s="43"/>
      <c r="H1099" s="43"/>
    </row>
    <row r="1100" spans="1:8" s="3" customFormat="1" x14ac:dyDescent="0.25">
      <c r="A1100" s="21"/>
      <c r="C1100" s="21"/>
      <c r="D1100" s="22"/>
      <c r="F1100" s="43"/>
      <c r="H1100" s="43"/>
    </row>
    <row r="1101" spans="1:8" s="3" customFormat="1" x14ac:dyDescent="0.25">
      <c r="A1101" s="21"/>
      <c r="C1101" s="21"/>
      <c r="D1101" s="22"/>
      <c r="F1101" s="43"/>
      <c r="H1101" s="43"/>
    </row>
    <row r="1102" spans="1:8" s="3" customFormat="1" x14ac:dyDescent="0.25">
      <c r="A1102" s="21"/>
      <c r="C1102" s="21"/>
      <c r="D1102" s="22"/>
      <c r="F1102" s="43"/>
      <c r="H1102" s="43"/>
    </row>
    <row r="1103" spans="1:8" s="3" customFormat="1" x14ac:dyDescent="0.25">
      <c r="A1103" s="21"/>
      <c r="C1103" s="21"/>
      <c r="D1103" s="22"/>
      <c r="F1103" s="43"/>
      <c r="H1103" s="43"/>
    </row>
    <row r="1104" spans="1:8" s="3" customFormat="1" x14ac:dyDescent="0.25">
      <c r="A1104" s="21"/>
      <c r="C1104" s="21"/>
      <c r="D1104" s="22"/>
      <c r="F1104" s="43"/>
      <c r="H1104" s="43"/>
    </row>
    <row r="1105" spans="1:8" s="3" customFormat="1" x14ac:dyDescent="0.25">
      <c r="A1105" s="21"/>
      <c r="C1105" s="21"/>
      <c r="D1105" s="22"/>
      <c r="F1105" s="43"/>
      <c r="H1105" s="43"/>
    </row>
    <row r="1106" spans="1:8" s="3" customFormat="1" x14ac:dyDescent="0.25">
      <c r="A1106" s="21"/>
      <c r="C1106" s="21"/>
      <c r="D1106" s="22"/>
      <c r="F1106" s="43"/>
      <c r="H1106" s="43"/>
    </row>
    <row r="1107" spans="1:8" s="3" customFormat="1" x14ac:dyDescent="0.25">
      <c r="A1107" s="21"/>
      <c r="C1107" s="21"/>
      <c r="D1107" s="22"/>
      <c r="F1107" s="43"/>
      <c r="H1107" s="43"/>
    </row>
    <row r="1108" spans="1:8" s="3" customFormat="1" x14ac:dyDescent="0.25">
      <c r="A1108" s="21"/>
      <c r="C1108" s="21"/>
      <c r="D1108" s="22"/>
      <c r="F1108" s="43"/>
      <c r="H1108" s="43"/>
    </row>
    <row r="1109" spans="1:8" s="3" customFormat="1" x14ac:dyDescent="0.25">
      <c r="A1109" s="21"/>
      <c r="C1109" s="21"/>
      <c r="D1109" s="22"/>
      <c r="F1109" s="43"/>
      <c r="H1109" s="43"/>
    </row>
    <row r="1110" spans="1:8" s="3" customFormat="1" x14ac:dyDescent="0.25">
      <c r="A1110" s="21"/>
      <c r="C1110" s="21"/>
      <c r="D1110" s="22"/>
      <c r="F1110" s="43"/>
      <c r="H1110" s="43"/>
    </row>
    <row r="1111" spans="1:8" s="3" customFormat="1" x14ac:dyDescent="0.25">
      <c r="A1111" s="21"/>
      <c r="C1111" s="21"/>
      <c r="D1111" s="22"/>
      <c r="F1111" s="43"/>
      <c r="H1111" s="43"/>
    </row>
    <row r="1112" spans="1:8" s="3" customFormat="1" x14ac:dyDescent="0.25">
      <c r="A1112" s="21"/>
      <c r="C1112" s="21"/>
      <c r="D1112" s="22"/>
      <c r="F1112" s="43"/>
      <c r="H1112" s="43"/>
    </row>
    <row r="1113" spans="1:8" s="3" customFormat="1" x14ac:dyDescent="0.25">
      <c r="A1113" s="21"/>
      <c r="C1113" s="21"/>
      <c r="D1113" s="22"/>
      <c r="F1113" s="43"/>
      <c r="H1113" s="43"/>
    </row>
    <row r="1114" spans="1:8" s="3" customFormat="1" x14ac:dyDescent="0.25">
      <c r="A1114" s="21"/>
      <c r="C1114" s="21"/>
      <c r="D1114" s="22"/>
      <c r="F1114" s="43"/>
      <c r="H1114" s="43"/>
    </row>
    <row r="1115" spans="1:8" s="3" customFormat="1" x14ac:dyDescent="0.25">
      <c r="A1115" s="21"/>
      <c r="C1115" s="21"/>
      <c r="D1115" s="22"/>
      <c r="F1115" s="43"/>
      <c r="H1115" s="43"/>
    </row>
    <row r="1116" spans="1:8" s="3" customFormat="1" x14ac:dyDescent="0.25">
      <c r="A1116" s="21"/>
      <c r="C1116" s="21"/>
      <c r="D1116" s="22"/>
      <c r="F1116" s="43"/>
      <c r="H1116" s="43"/>
    </row>
    <row r="1117" spans="1:8" s="3" customFormat="1" x14ac:dyDescent="0.25">
      <c r="A1117" s="21"/>
      <c r="C1117" s="21"/>
      <c r="D1117" s="22"/>
      <c r="F1117" s="43"/>
      <c r="H1117" s="43"/>
    </row>
    <row r="1118" spans="1:8" s="3" customFormat="1" x14ac:dyDescent="0.25">
      <c r="A1118" s="21"/>
      <c r="C1118" s="21"/>
      <c r="D1118" s="22"/>
      <c r="F1118" s="43"/>
      <c r="H1118" s="43"/>
    </row>
    <row r="1119" spans="1:8" s="3" customFormat="1" x14ac:dyDescent="0.25">
      <c r="A1119" s="21"/>
      <c r="C1119" s="21"/>
      <c r="D1119" s="22"/>
      <c r="F1119" s="43"/>
      <c r="H1119" s="43"/>
    </row>
    <row r="1120" spans="1:8" s="3" customFormat="1" x14ac:dyDescent="0.25">
      <c r="A1120" s="21"/>
      <c r="C1120" s="21"/>
      <c r="D1120" s="22"/>
      <c r="F1120" s="43"/>
      <c r="H1120" s="43"/>
    </row>
    <row r="1121" spans="1:8" s="3" customFormat="1" x14ac:dyDescent="0.25">
      <c r="A1121" s="21"/>
      <c r="C1121" s="21"/>
      <c r="D1121" s="22"/>
      <c r="F1121" s="43"/>
      <c r="H1121" s="43"/>
    </row>
    <row r="1122" spans="1:8" s="3" customFormat="1" x14ac:dyDescent="0.25">
      <c r="A1122" s="21"/>
      <c r="C1122" s="21"/>
      <c r="D1122" s="22"/>
      <c r="F1122" s="43"/>
      <c r="H1122" s="43"/>
    </row>
    <row r="1123" spans="1:8" s="3" customFormat="1" x14ac:dyDescent="0.25">
      <c r="A1123" s="21"/>
      <c r="C1123" s="21"/>
      <c r="D1123" s="22"/>
      <c r="F1123" s="43"/>
      <c r="H1123" s="43"/>
    </row>
    <row r="1124" spans="1:8" s="3" customFormat="1" x14ac:dyDescent="0.25">
      <c r="A1124" s="21"/>
      <c r="C1124" s="21"/>
      <c r="D1124" s="22"/>
      <c r="F1124" s="43"/>
      <c r="H1124" s="43"/>
    </row>
    <row r="1125" spans="1:8" s="3" customFormat="1" x14ac:dyDescent="0.25">
      <c r="A1125" s="21"/>
      <c r="C1125" s="21"/>
      <c r="D1125" s="22"/>
      <c r="F1125" s="43"/>
      <c r="H1125" s="43"/>
    </row>
    <row r="1126" spans="1:8" s="3" customFormat="1" x14ac:dyDescent="0.25">
      <c r="A1126" s="21"/>
      <c r="C1126" s="21"/>
      <c r="D1126" s="22"/>
      <c r="F1126" s="43"/>
      <c r="H1126" s="43"/>
    </row>
    <row r="1127" spans="1:8" s="3" customFormat="1" x14ac:dyDescent="0.25">
      <c r="A1127" s="21"/>
      <c r="C1127" s="21"/>
      <c r="D1127" s="22"/>
      <c r="F1127" s="43"/>
      <c r="H1127" s="43"/>
    </row>
    <row r="1128" spans="1:8" s="3" customFormat="1" x14ac:dyDescent="0.25">
      <c r="A1128" s="21"/>
      <c r="C1128" s="21"/>
      <c r="D1128" s="22"/>
      <c r="F1128" s="43"/>
      <c r="H1128" s="43"/>
    </row>
    <row r="1129" spans="1:8" s="3" customFormat="1" x14ac:dyDescent="0.25">
      <c r="A1129" s="21"/>
      <c r="C1129" s="21"/>
      <c r="D1129" s="22"/>
      <c r="F1129" s="43"/>
      <c r="H1129" s="43"/>
    </row>
    <row r="1130" spans="1:8" s="3" customFormat="1" x14ac:dyDescent="0.25">
      <c r="A1130" s="21"/>
      <c r="C1130" s="21"/>
      <c r="D1130" s="22"/>
      <c r="F1130" s="43"/>
      <c r="H1130" s="43"/>
    </row>
    <row r="1131" spans="1:8" s="3" customFormat="1" x14ac:dyDescent="0.25">
      <c r="A1131" s="21"/>
      <c r="C1131" s="21"/>
      <c r="D1131" s="22"/>
      <c r="F1131" s="43"/>
      <c r="H1131" s="43"/>
    </row>
    <row r="1132" spans="1:8" s="3" customFormat="1" x14ac:dyDescent="0.25">
      <c r="A1132" s="21"/>
      <c r="C1132" s="21"/>
      <c r="D1132" s="22"/>
      <c r="F1132" s="43"/>
      <c r="H1132" s="43"/>
    </row>
    <row r="1133" spans="1:8" s="3" customFormat="1" x14ac:dyDescent="0.25">
      <c r="A1133" s="21"/>
      <c r="C1133" s="21"/>
      <c r="D1133" s="22"/>
      <c r="F1133" s="43"/>
      <c r="H1133" s="43"/>
    </row>
    <row r="1134" spans="1:8" s="3" customFormat="1" x14ac:dyDescent="0.25">
      <c r="A1134" s="21"/>
      <c r="C1134" s="21"/>
      <c r="D1134" s="22"/>
      <c r="F1134" s="43"/>
      <c r="H1134" s="43"/>
    </row>
    <row r="1135" spans="1:8" s="3" customFormat="1" x14ac:dyDescent="0.25">
      <c r="A1135" s="21"/>
      <c r="C1135" s="21"/>
      <c r="D1135" s="22"/>
      <c r="F1135" s="43"/>
      <c r="H1135" s="43"/>
    </row>
    <row r="1136" spans="1:8" s="3" customFormat="1" x14ac:dyDescent="0.25">
      <c r="A1136" s="21"/>
      <c r="C1136" s="21"/>
      <c r="D1136" s="22"/>
      <c r="F1136" s="43"/>
      <c r="H1136" s="43"/>
    </row>
    <row r="1137" spans="1:8" s="3" customFormat="1" x14ac:dyDescent="0.25">
      <c r="A1137" s="21"/>
      <c r="C1137" s="21"/>
      <c r="D1137" s="22"/>
      <c r="F1137" s="43"/>
      <c r="H1137" s="43"/>
    </row>
    <row r="1138" spans="1:8" s="3" customFormat="1" x14ac:dyDescent="0.25">
      <c r="A1138" s="21"/>
      <c r="C1138" s="21"/>
      <c r="D1138" s="22"/>
      <c r="F1138" s="43"/>
      <c r="H1138" s="43"/>
    </row>
    <row r="1139" spans="1:8" s="3" customFormat="1" x14ac:dyDescent="0.25">
      <c r="A1139" s="21"/>
      <c r="C1139" s="21"/>
      <c r="D1139" s="22"/>
      <c r="F1139" s="43"/>
      <c r="H1139" s="43"/>
    </row>
    <row r="1140" spans="1:8" s="3" customFormat="1" x14ac:dyDescent="0.25">
      <c r="A1140" s="21"/>
      <c r="C1140" s="21"/>
      <c r="D1140" s="22"/>
      <c r="F1140" s="43"/>
      <c r="H1140" s="43"/>
    </row>
    <row r="1141" spans="1:8" s="3" customFormat="1" x14ac:dyDescent="0.25">
      <c r="A1141" s="21"/>
      <c r="C1141" s="21"/>
      <c r="D1141" s="22"/>
      <c r="F1141" s="43"/>
      <c r="H1141" s="43"/>
    </row>
    <row r="1142" spans="1:8" s="3" customFormat="1" x14ac:dyDescent="0.25">
      <c r="A1142" s="21"/>
      <c r="C1142" s="21"/>
      <c r="D1142" s="22"/>
      <c r="F1142" s="43"/>
      <c r="H1142" s="43"/>
    </row>
    <row r="1143" spans="1:8" s="3" customFormat="1" x14ac:dyDescent="0.25">
      <c r="A1143" s="21"/>
      <c r="C1143" s="21"/>
      <c r="D1143" s="22"/>
      <c r="F1143" s="43"/>
      <c r="H1143" s="43"/>
    </row>
    <row r="1144" spans="1:8" s="3" customFormat="1" x14ac:dyDescent="0.25">
      <c r="A1144" s="21"/>
      <c r="C1144" s="21"/>
      <c r="D1144" s="22"/>
      <c r="F1144" s="43"/>
      <c r="H1144" s="43"/>
    </row>
    <row r="1145" spans="1:8" s="3" customFormat="1" x14ac:dyDescent="0.25">
      <c r="A1145" s="21"/>
      <c r="C1145" s="21"/>
      <c r="D1145" s="22"/>
      <c r="F1145" s="43"/>
      <c r="H1145" s="43"/>
    </row>
    <row r="1146" spans="1:8" s="3" customFormat="1" x14ac:dyDescent="0.25">
      <c r="A1146" s="21"/>
      <c r="C1146" s="21"/>
      <c r="D1146" s="22"/>
      <c r="F1146" s="43"/>
      <c r="H1146" s="43"/>
    </row>
    <row r="1147" spans="1:8" s="3" customFormat="1" x14ac:dyDescent="0.25">
      <c r="A1147" s="21"/>
      <c r="C1147" s="21"/>
      <c r="D1147" s="22"/>
      <c r="F1147" s="43"/>
      <c r="H1147" s="43"/>
    </row>
    <row r="1148" spans="1:8" s="3" customFormat="1" x14ac:dyDescent="0.25">
      <c r="A1148" s="21"/>
      <c r="C1148" s="21"/>
      <c r="D1148" s="22"/>
      <c r="F1148" s="43"/>
      <c r="H1148" s="43"/>
    </row>
    <row r="1149" spans="1:8" s="3" customFormat="1" x14ac:dyDescent="0.25">
      <c r="A1149" s="21"/>
      <c r="C1149" s="21"/>
      <c r="D1149" s="22"/>
      <c r="F1149" s="43"/>
      <c r="H1149" s="43"/>
    </row>
    <row r="1150" spans="1:8" s="3" customFormat="1" x14ac:dyDescent="0.25">
      <c r="A1150" s="21"/>
      <c r="C1150" s="21"/>
      <c r="D1150" s="22"/>
      <c r="F1150" s="43"/>
      <c r="H1150" s="43"/>
    </row>
    <row r="1151" spans="1:8" s="3" customFormat="1" x14ac:dyDescent="0.25">
      <c r="A1151" s="21"/>
      <c r="C1151" s="21"/>
      <c r="D1151" s="22"/>
      <c r="F1151" s="43"/>
      <c r="H1151" s="43"/>
    </row>
    <row r="1152" spans="1:8" s="3" customFormat="1" x14ac:dyDescent="0.25">
      <c r="A1152" s="21"/>
      <c r="C1152" s="21"/>
      <c r="D1152" s="22"/>
      <c r="F1152" s="43"/>
      <c r="H1152" s="43"/>
    </row>
    <row r="1153" spans="1:8" s="3" customFormat="1" x14ac:dyDescent="0.25">
      <c r="A1153" s="21"/>
      <c r="C1153" s="21"/>
      <c r="D1153" s="22"/>
      <c r="F1153" s="43"/>
      <c r="H1153" s="43"/>
    </row>
    <row r="1154" spans="1:8" s="3" customFormat="1" x14ac:dyDescent="0.25">
      <c r="A1154" s="21"/>
      <c r="C1154" s="21"/>
      <c r="D1154" s="22"/>
      <c r="F1154" s="43"/>
      <c r="H1154" s="43"/>
    </row>
    <row r="1155" spans="1:8" s="3" customFormat="1" x14ac:dyDescent="0.25">
      <c r="A1155" s="21"/>
      <c r="C1155" s="21"/>
      <c r="D1155" s="22"/>
      <c r="F1155" s="43"/>
      <c r="H1155" s="43"/>
    </row>
    <row r="1156" spans="1:8" s="3" customFormat="1" x14ac:dyDescent="0.25">
      <c r="A1156" s="21"/>
      <c r="C1156" s="21"/>
      <c r="D1156" s="22"/>
      <c r="F1156" s="43"/>
      <c r="H1156" s="43"/>
    </row>
    <row r="1157" spans="1:8" s="3" customFormat="1" x14ac:dyDescent="0.25">
      <c r="A1157" s="21"/>
      <c r="C1157" s="21"/>
      <c r="D1157" s="22"/>
      <c r="F1157" s="43"/>
      <c r="H1157" s="43"/>
    </row>
    <row r="1158" spans="1:8" s="3" customFormat="1" x14ac:dyDescent="0.25">
      <c r="A1158" s="21"/>
      <c r="C1158" s="21"/>
      <c r="D1158" s="22"/>
      <c r="F1158" s="43"/>
      <c r="H1158" s="43"/>
    </row>
    <row r="1159" spans="1:8" s="3" customFormat="1" x14ac:dyDescent="0.25">
      <c r="A1159" s="21"/>
      <c r="C1159" s="21"/>
      <c r="D1159" s="22"/>
      <c r="F1159" s="43"/>
      <c r="H1159" s="43"/>
    </row>
    <row r="1160" spans="1:8" s="3" customFormat="1" x14ac:dyDescent="0.25">
      <c r="A1160" s="21"/>
      <c r="C1160" s="21"/>
      <c r="D1160" s="22"/>
      <c r="F1160" s="43"/>
      <c r="H1160" s="43"/>
    </row>
    <row r="1161" spans="1:8" s="3" customFormat="1" x14ac:dyDescent="0.25">
      <c r="A1161" s="21"/>
      <c r="C1161" s="21"/>
      <c r="D1161" s="22"/>
      <c r="F1161" s="43"/>
      <c r="H1161" s="43"/>
    </row>
    <row r="1162" spans="1:8" s="3" customFormat="1" x14ac:dyDescent="0.25">
      <c r="A1162" s="21"/>
      <c r="C1162" s="21"/>
      <c r="D1162" s="22"/>
      <c r="F1162" s="43"/>
      <c r="H1162" s="43"/>
    </row>
    <row r="1163" spans="1:8" s="3" customFormat="1" x14ac:dyDescent="0.25">
      <c r="A1163" s="21"/>
      <c r="C1163" s="21"/>
      <c r="D1163" s="22"/>
      <c r="F1163" s="43"/>
      <c r="H1163" s="43"/>
    </row>
    <row r="1164" spans="1:8" s="3" customFormat="1" x14ac:dyDescent="0.25">
      <c r="A1164" s="21"/>
      <c r="C1164" s="21"/>
      <c r="D1164" s="22"/>
      <c r="F1164" s="43"/>
      <c r="H1164" s="43"/>
    </row>
    <row r="1165" spans="1:8" s="3" customFormat="1" x14ac:dyDescent="0.25">
      <c r="A1165" s="21"/>
      <c r="C1165" s="21"/>
      <c r="D1165" s="22"/>
      <c r="F1165" s="43"/>
      <c r="H1165" s="43"/>
    </row>
    <row r="1166" spans="1:8" s="3" customFormat="1" x14ac:dyDescent="0.25">
      <c r="A1166" s="21"/>
      <c r="C1166" s="21"/>
      <c r="D1166" s="22"/>
      <c r="F1166" s="43"/>
      <c r="H1166" s="43"/>
    </row>
    <row r="1167" spans="1:8" s="3" customFormat="1" x14ac:dyDescent="0.25">
      <c r="A1167" s="21"/>
      <c r="C1167" s="21"/>
      <c r="D1167" s="22"/>
      <c r="F1167" s="43"/>
      <c r="H1167" s="43"/>
    </row>
    <row r="1168" spans="1:8" s="3" customFormat="1" x14ac:dyDescent="0.25">
      <c r="A1168" s="21"/>
      <c r="C1168" s="21"/>
      <c r="D1168" s="22"/>
      <c r="F1168" s="43"/>
      <c r="H1168" s="43"/>
    </row>
    <row r="1169" spans="1:8" s="3" customFormat="1" x14ac:dyDescent="0.25">
      <c r="A1169" s="21"/>
      <c r="C1169" s="21"/>
      <c r="D1169" s="22"/>
      <c r="F1169" s="43"/>
      <c r="H1169" s="43"/>
    </row>
    <row r="1170" spans="1:8" s="3" customFormat="1" x14ac:dyDescent="0.25">
      <c r="A1170" s="21"/>
      <c r="C1170" s="21"/>
      <c r="D1170" s="22"/>
      <c r="F1170" s="43"/>
      <c r="H1170" s="43"/>
    </row>
    <row r="1171" spans="1:8" s="3" customFormat="1" x14ac:dyDescent="0.25">
      <c r="A1171" s="21"/>
      <c r="C1171" s="21"/>
      <c r="D1171" s="22"/>
      <c r="F1171" s="43"/>
      <c r="H1171" s="43"/>
    </row>
    <row r="1172" spans="1:8" s="3" customFormat="1" x14ac:dyDescent="0.25">
      <c r="A1172" s="21"/>
      <c r="C1172" s="21"/>
      <c r="D1172" s="22"/>
      <c r="F1172" s="43"/>
      <c r="H1172" s="43"/>
    </row>
    <row r="1173" spans="1:8" s="3" customFormat="1" x14ac:dyDescent="0.25">
      <c r="A1173" s="21"/>
      <c r="C1173" s="21"/>
      <c r="D1173" s="22"/>
      <c r="F1173" s="43"/>
      <c r="H1173" s="43"/>
    </row>
    <row r="1174" spans="1:8" s="3" customFormat="1" x14ac:dyDescent="0.25">
      <c r="A1174" s="21"/>
      <c r="C1174" s="21"/>
      <c r="D1174" s="22"/>
      <c r="F1174" s="43"/>
      <c r="H1174" s="43"/>
    </row>
    <row r="1175" spans="1:8" s="3" customFormat="1" x14ac:dyDescent="0.25">
      <c r="A1175" s="21"/>
      <c r="C1175" s="21"/>
      <c r="D1175" s="22"/>
      <c r="F1175" s="43"/>
      <c r="H1175" s="43"/>
    </row>
    <row r="1176" spans="1:8" s="3" customFormat="1" x14ac:dyDescent="0.25">
      <c r="A1176" s="21"/>
      <c r="C1176" s="21"/>
      <c r="D1176" s="22"/>
      <c r="F1176" s="43"/>
      <c r="H1176" s="43"/>
    </row>
    <row r="1177" spans="1:8" s="3" customFormat="1" x14ac:dyDescent="0.25">
      <c r="A1177" s="21"/>
      <c r="C1177" s="21"/>
      <c r="D1177" s="22"/>
      <c r="F1177" s="43"/>
      <c r="H1177" s="43"/>
    </row>
    <row r="1178" spans="1:8" s="3" customFormat="1" x14ac:dyDescent="0.25">
      <c r="A1178" s="21"/>
      <c r="C1178" s="21"/>
      <c r="D1178" s="22"/>
      <c r="F1178" s="43"/>
      <c r="H1178" s="43"/>
    </row>
    <row r="1179" spans="1:8" s="3" customFormat="1" x14ac:dyDescent="0.25">
      <c r="A1179" s="21"/>
      <c r="C1179" s="21"/>
      <c r="D1179" s="22"/>
      <c r="F1179" s="43"/>
      <c r="H1179" s="43"/>
    </row>
    <row r="1180" spans="1:8" s="3" customFormat="1" x14ac:dyDescent="0.25">
      <c r="A1180" s="21"/>
      <c r="C1180" s="21"/>
      <c r="D1180" s="22"/>
      <c r="F1180" s="43"/>
      <c r="H1180" s="43"/>
    </row>
    <row r="1181" spans="1:8" s="3" customFormat="1" x14ac:dyDescent="0.25">
      <c r="A1181" s="21"/>
      <c r="C1181" s="21"/>
      <c r="D1181" s="22"/>
      <c r="F1181" s="43"/>
      <c r="H1181" s="43"/>
    </row>
    <row r="1182" spans="1:8" s="3" customFormat="1" x14ac:dyDescent="0.25">
      <c r="A1182" s="21"/>
      <c r="C1182" s="21"/>
      <c r="D1182" s="22"/>
      <c r="F1182" s="43"/>
      <c r="H1182" s="43"/>
    </row>
    <row r="1183" spans="1:8" s="3" customFormat="1" x14ac:dyDescent="0.25">
      <c r="A1183" s="21"/>
      <c r="C1183" s="21"/>
      <c r="D1183" s="22"/>
      <c r="F1183" s="43"/>
      <c r="H1183" s="43"/>
    </row>
    <row r="1184" spans="1:8" s="3" customFormat="1" x14ac:dyDescent="0.25">
      <c r="A1184" s="21"/>
      <c r="C1184" s="21"/>
      <c r="D1184" s="22"/>
      <c r="F1184" s="43"/>
      <c r="H1184" s="43"/>
    </row>
    <row r="1185" spans="1:8" s="3" customFormat="1" x14ac:dyDescent="0.25">
      <c r="A1185" s="21"/>
      <c r="C1185" s="21"/>
      <c r="D1185" s="22"/>
      <c r="F1185" s="43"/>
      <c r="H1185" s="43"/>
    </row>
    <row r="1186" spans="1:8" s="3" customFormat="1" x14ac:dyDescent="0.25">
      <c r="A1186" s="21"/>
      <c r="C1186" s="21"/>
      <c r="D1186" s="22"/>
      <c r="F1186" s="43"/>
      <c r="H1186" s="43"/>
    </row>
    <row r="1187" spans="1:8" s="3" customFormat="1" x14ac:dyDescent="0.25">
      <c r="A1187" s="21"/>
      <c r="C1187" s="21"/>
      <c r="D1187" s="22"/>
      <c r="F1187" s="43"/>
      <c r="H1187" s="43"/>
    </row>
    <row r="1188" spans="1:8" s="3" customFormat="1" x14ac:dyDescent="0.25">
      <c r="A1188" s="21"/>
      <c r="C1188" s="21"/>
      <c r="D1188" s="22"/>
      <c r="F1188" s="43"/>
      <c r="H1188" s="43"/>
    </row>
    <row r="1189" spans="1:8" s="3" customFormat="1" x14ac:dyDescent="0.25">
      <c r="A1189" s="21"/>
      <c r="C1189" s="21"/>
      <c r="D1189" s="22"/>
      <c r="F1189" s="43"/>
      <c r="H1189" s="43"/>
    </row>
    <row r="1190" spans="1:8" s="3" customFormat="1" x14ac:dyDescent="0.25">
      <c r="A1190" s="21"/>
      <c r="C1190" s="21"/>
      <c r="D1190" s="22"/>
      <c r="F1190" s="43"/>
      <c r="H1190" s="43"/>
    </row>
    <row r="1191" spans="1:8" s="3" customFormat="1" x14ac:dyDescent="0.25">
      <c r="A1191" s="21"/>
      <c r="C1191" s="21"/>
      <c r="D1191" s="22"/>
      <c r="F1191" s="43"/>
      <c r="H1191" s="43"/>
    </row>
    <row r="1192" spans="1:8" s="3" customFormat="1" x14ac:dyDescent="0.25">
      <c r="A1192" s="21"/>
      <c r="C1192" s="21"/>
      <c r="D1192" s="22"/>
      <c r="F1192" s="43"/>
      <c r="H1192" s="43"/>
    </row>
    <row r="1193" spans="1:8" s="3" customFormat="1" x14ac:dyDescent="0.25">
      <c r="A1193" s="21"/>
      <c r="C1193" s="21"/>
      <c r="D1193" s="22"/>
      <c r="F1193" s="43"/>
      <c r="H1193" s="43"/>
    </row>
    <row r="1194" spans="1:8" s="3" customFormat="1" x14ac:dyDescent="0.25">
      <c r="A1194" s="21"/>
      <c r="C1194" s="21"/>
      <c r="D1194" s="22"/>
      <c r="F1194" s="43"/>
      <c r="H1194" s="43"/>
    </row>
    <row r="1195" spans="1:8" s="3" customFormat="1" x14ac:dyDescent="0.25">
      <c r="A1195" s="21"/>
      <c r="C1195" s="21"/>
      <c r="D1195" s="22"/>
      <c r="F1195" s="43"/>
      <c r="H1195" s="43"/>
    </row>
    <row r="1196" spans="1:8" s="3" customFormat="1" x14ac:dyDescent="0.25">
      <c r="A1196" s="21"/>
      <c r="C1196" s="21"/>
      <c r="D1196" s="22"/>
      <c r="F1196" s="43"/>
      <c r="H1196" s="43"/>
    </row>
    <row r="1197" spans="1:8" s="3" customFormat="1" x14ac:dyDescent="0.25">
      <c r="A1197" s="21"/>
      <c r="C1197" s="21"/>
      <c r="D1197" s="22"/>
      <c r="F1197" s="43"/>
      <c r="H1197" s="43"/>
    </row>
    <row r="1198" spans="1:8" s="3" customFormat="1" x14ac:dyDescent="0.25">
      <c r="A1198" s="21"/>
      <c r="C1198" s="21"/>
      <c r="D1198" s="22"/>
      <c r="F1198" s="43"/>
      <c r="H1198" s="43"/>
    </row>
    <row r="1199" spans="1:8" s="3" customFormat="1" x14ac:dyDescent="0.25">
      <c r="A1199" s="21"/>
      <c r="C1199" s="21"/>
      <c r="D1199" s="22"/>
      <c r="F1199" s="43"/>
      <c r="H1199" s="43"/>
    </row>
    <row r="1200" spans="1:8" s="3" customFormat="1" x14ac:dyDescent="0.25">
      <c r="A1200" s="21"/>
      <c r="C1200" s="21"/>
      <c r="D1200" s="22"/>
      <c r="F1200" s="43"/>
      <c r="H1200" s="43"/>
    </row>
    <row r="1201" spans="1:8" s="3" customFormat="1" x14ac:dyDescent="0.25">
      <c r="A1201" s="21"/>
      <c r="C1201" s="21"/>
      <c r="D1201" s="22"/>
      <c r="F1201" s="43"/>
      <c r="H1201" s="43"/>
    </row>
    <row r="1202" spans="1:8" s="3" customFormat="1" x14ac:dyDescent="0.25">
      <c r="A1202" s="21"/>
      <c r="C1202" s="21"/>
      <c r="D1202" s="22"/>
      <c r="F1202" s="43"/>
      <c r="H1202" s="43"/>
    </row>
    <row r="1203" spans="1:8" s="3" customFormat="1" x14ac:dyDescent="0.25">
      <c r="A1203" s="21"/>
      <c r="C1203" s="21"/>
      <c r="D1203" s="22"/>
      <c r="F1203" s="43"/>
      <c r="H1203" s="43"/>
    </row>
    <row r="1204" spans="1:8" s="3" customFormat="1" x14ac:dyDescent="0.25">
      <c r="A1204" s="21"/>
      <c r="C1204" s="21"/>
      <c r="D1204" s="22"/>
      <c r="F1204" s="43"/>
      <c r="H1204" s="43"/>
    </row>
    <row r="1205" spans="1:8" s="3" customFormat="1" x14ac:dyDescent="0.25">
      <c r="A1205" s="21"/>
      <c r="C1205" s="21"/>
      <c r="D1205" s="22"/>
      <c r="F1205" s="43"/>
      <c r="H1205" s="43"/>
    </row>
    <row r="1206" spans="1:8" s="3" customFormat="1" x14ac:dyDescent="0.25">
      <c r="A1206" s="21"/>
      <c r="C1206" s="21"/>
      <c r="D1206" s="22"/>
      <c r="F1206" s="43"/>
      <c r="H1206" s="43"/>
    </row>
    <row r="1207" spans="1:8" s="3" customFormat="1" x14ac:dyDescent="0.25">
      <c r="A1207" s="21"/>
      <c r="C1207" s="21"/>
      <c r="D1207" s="22"/>
      <c r="F1207" s="43"/>
      <c r="H1207" s="43"/>
    </row>
    <row r="1208" spans="1:8" s="3" customFormat="1" x14ac:dyDescent="0.25">
      <c r="A1208" s="21"/>
      <c r="C1208" s="21"/>
      <c r="D1208" s="22"/>
      <c r="F1208" s="43"/>
      <c r="H1208" s="43"/>
    </row>
    <row r="1209" spans="1:8" s="3" customFormat="1" x14ac:dyDescent="0.25">
      <c r="A1209" s="21"/>
      <c r="C1209" s="21"/>
      <c r="D1209" s="22"/>
      <c r="F1209" s="43"/>
      <c r="H1209" s="43"/>
    </row>
    <row r="1210" spans="1:8" s="3" customFormat="1" x14ac:dyDescent="0.25">
      <c r="A1210" s="21"/>
      <c r="C1210" s="21"/>
      <c r="D1210" s="22"/>
      <c r="F1210" s="43"/>
      <c r="H1210" s="43"/>
    </row>
    <row r="1211" spans="1:8" s="3" customFormat="1" x14ac:dyDescent="0.25">
      <c r="A1211" s="21"/>
      <c r="C1211" s="21"/>
      <c r="D1211" s="22"/>
      <c r="F1211" s="43"/>
      <c r="H1211" s="43"/>
    </row>
    <row r="1212" spans="1:8" s="3" customFormat="1" x14ac:dyDescent="0.25">
      <c r="A1212" s="21"/>
      <c r="C1212" s="21"/>
      <c r="D1212" s="22"/>
      <c r="F1212" s="43"/>
      <c r="H1212" s="43"/>
    </row>
    <row r="1213" spans="1:8" s="3" customFormat="1" x14ac:dyDescent="0.25">
      <c r="A1213" s="21"/>
      <c r="C1213" s="21"/>
      <c r="D1213" s="22"/>
      <c r="F1213" s="43"/>
      <c r="H1213" s="43"/>
    </row>
    <row r="1214" spans="1:8" s="3" customFormat="1" x14ac:dyDescent="0.25">
      <c r="A1214" s="21"/>
      <c r="C1214" s="21"/>
      <c r="D1214" s="22"/>
      <c r="F1214" s="43"/>
      <c r="H1214" s="43"/>
    </row>
    <row r="1215" spans="1:8" s="3" customFormat="1" x14ac:dyDescent="0.25">
      <c r="A1215" s="21"/>
      <c r="C1215" s="21"/>
      <c r="D1215" s="22"/>
      <c r="F1215" s="43"/>
      <c r="H1215" s="43"/>
    </row>
    <row r="1216" spans="1:8" s="3" customFormat="1" x14ac:dyDescent="0.25">
      <c r="A1216" s="21"/>
      <c r="C1216" s="21"/>
      <c r="D1216" s="22"/>
      <c r="F1216" s="43"/>
      <c r="H1216" s="43"/>
    </row>
    <row r="1217" spans="1:8" s="3" customFormat="1" x14ac:dyDescent="0.25">
      <c r="A1217" s="21"/>
      <c r="C1217" s="21"/>
      <c r="D1217" s="22"/>
      <c r="F1217" s="43"/>
      <c r="H1217" s="43"/>
    </row>
    <row r="1218" spans="1:8" s="3" customFormat="1" x14ac:dyDescent="0.25">
      <c r="A1218" s="21"/>
      <c r="C1218" s="21"/>
      <c r="D1218" s="22"/>
      <c r="F1218" s="43"/>
      <c r="H1218" s="43"/>
    </row>
    <row r="1219" spans="1:8" s="3" customFormat="1" x14ac:dyDescent="0.25">
      <c r="A1219" s="21"/>
      <c r="C1219" s="21"/>
      <c r="D1219" s="22"/>
      <c r="F1219" s="43"/>
      <c r="H1219" s="43"/>
    </row>
    <row r="1220" spans="1:8" s="3" customFormat="1" x14ac:dyDescent="0.25">
      <c r="A1220" s="21"/>
      <c r="C1220" s="21"/>
      <c r="D1220" s="22"/>
      <c r="F1220" s="43"/>
      <c r="H1220" s="43"/>
    </row>
    <row r="1221" spans="1:8" s="3" customFormat="1" x14ac:dyDescent="0.25">
      <c r="A1221" s="21"/>
      <c r="C1221" s="21"/>
      <c r="D1221" s="22"/>
      <c r="F1221" s="43"/>
      <c r="H1221" s="43"/>
    </row>
    <row r="1222" spans="1:8" s="3" customFormat="1" x14ac:dyDescent="0.25">
      <c r="A1222" s="21"/>
      <c r="C1222" s="21"/>
      <c r="D1222" s="22"/>
      <c r="F1222" s="43"/>
      <c r="H1222" s="43"/>
    </row>
    <row r="1223" spans="1:8" s="3" customFormat="1" x14ac:dyDescent="0.25">
      <c r="A1223" s="21"/>
      <c r="C1223" s="21"/>
      <c r="D1223" s="22"/>
      <c r="F1223" s="43"/>
      <c r="H1223" s="43"/>
    </row>
    <row r="1224" spans="1:8" s="3" customFormat="1" x14ac:dyDescent="0.25">
      <c r="A1224" s="21"/>
      <c r="C1224" s="21"/>
      <c r="D1224" s="22"/>
      <c r="F1224" s="43"/>
      <c r="H1224" s="43"/>
    </row>
    <row r="1225" spans="1:8" s="3" customFormat="1" x14ac:dyDescent="0.25">
      <c r="A1225" s="21"/>
      <c r="C1225" s="21"/>
      <c r="D1225" s="22"/>
      <c r="F1225" s="43"/>
      <c r="H1225" s="43"/>
    </row>
    <row r="1226" spans="1:8" s="3" customFormat="1" x14ac:dyDescent="0.25">
      <c r="A1226" s="21"/>
      <c r="C1226" s="21"/>
      <c r="D1226" s="22"/>
      <c r="F1226" s="43"/>
      <c r="H1226" s="43"/>
    </row>
    <row r="1227" spans="1:8" s="3" customFormat="1" x14ac:dyDescent="0.25">
      <c r="A1227" s="21"/>
      <c r="C1227" s="21"/>
      <c r="D1227" s="22"/>
      <c r="F1227" s="43"/>
      <c r="H1227" s="43"/>
    </row>
    <row r="1228" spans="1:8" s="3" customFormat="1" x14ac:dyDescent="0.25">
      <c r="A1228" s="21"/>
      <c r="C1228" s="21"/>
      <c r="D1228" s="22"/>
      <c r="F1228" s="43"/>
      <c r="H1228" s="43"/>
    </row>
    <row r="1229" spans="1:8" s="3" customFormat="1" x14ac:dyDescent="0.25">
      <c r="A1229" s="21"/>
      <c r="C1229" s="21"/>
      <c r="D1229" s="22"/>
      <c r="F1229" s="43"/>
      <c r="H1229" s="43"/>
    </row>
    <row r="1230" spans="1:8" s="3" customFormat="1" x14ac:dyDescent="0.25">
      <c r="A1230" s="21"/>
      <c r="C1230" s="21"/>
      <c r="D1230" s="22"/>
      <c r="F1230" s="43"/>
      <c r="H1230" s="43"/>
    </row>
    <row r="1231" spans="1:8" s="3" customFormat="1" x14ac:dyDescent="0.25">
      <c r="A1231" s="21"/>
      <c r="C1231" s="21"/>
      <c r="D1231" s="22"/>
      <c r="F1231" s="43"/>
      <c r="H1231" s="43"/>
    </row>
    <row r="1232" spans="1:8" s="3" customFormat="1" x14ac:dyDescent="0.25">
      <c r="A1232" s="21"/>
      <c r="C1232" s="21"/>
      <c r="D1232" s="22"/>
      <c r="F1232" s="43"/>
      <c r="H1232" s="43"/>
    </row>
    <row r="1233" spans="1:8" s="3" customFormat="1" x14ac:dyDescent="0.25">
      <c r="A1233" s="21"/>
      <c r="C1233" s="21"/>
      <c r="D1233" s="22"/>
      <c r="F1233" s="43"/>
      <c r="H1233" s="43"/>
    </row>
    <row r="1234" spans="1:8" s="3" customFormat="1" x14ac:dyDescent="0.25">
      <c r="A1234" s="21"/>
      <c r="C1234" s="21"/>
      <c r="D1234" s="22"/>
      <c r="F1234" s="43"/>
      <c r="H1234" s="43"/>
    </row>
    <row r="1235" spans="1:8" s="3" customFormat="1" x14ac:dyDescent="0.25">
      <c r="A1235" s="21"/>
      <c r="C1235" s="21"/>
      <c r="D1235" s="22"/>
      <c r="F1235" s="43"/>
      <c r="H1235" s="43"/>
    </row>
    <row r="1236" spans="1:8" s="3" customFormat="1" x14ac:dyDescent="0.25">
      <c r="A1236" s="21"/>
      <c r="C1236" s="21"/>
      <c r="D1236" s="22"/>
      <c r="F1236" s="43"/>
      <c r="H1236" s="43"/>
    </row>
    <row r="1237" spans="1:8" s="3" customFormat="1" x14ac:dyDescent="0.25">
      <c r="A1237" s="21"/>
      <c r="C1237" s="21"/>
      <c r="D1237" s="22"/>
      <c r="F1237" s="43"/>
      <c r="H1237" s="43"/>
    </row>
    <row r="1238" spans="1:8" s="3" customFormat="1" x14ac:dyDescent="0.25">
      <c r="A1238" s="21"/>
      <c r="C1238" s="21"/>
      <c r="D1238" s="22"/>
      <c r="F1238" s="43"/>
      <c r="H1238" s="43"/>
    </row>
    <row r="1239" spans="1:8" s="3" customFormat="1" x14ac:dyDescent="0.25">
      <c r="A1239" s="21"/>
      <c r="C1239" s="21"/>
      <c r="D1239" s="22"/>
      <c r="F1239" s="43"/>
      <c r="H1239" s="43"/>
    </row>
    <row r="1240" spans="1:8" s="3" customFormat="1" x14ac:dyDescent="0.25">
      <c r="A1240" s="21"/>
      <c r="C1240" s="21"/>
      <c r="D1240" s="22"/>
      <c r="F1240" s="43"/>
      <c r="H1240" s="43"/>
    </row>
    <row r="1241" spans="1:8" s="3" customFormat="1" x14ac:dyDescent="0.25">
      <c r="A1241" s="21"/>
      <c r="C1241" s="21"/>
      <c r="D1241" s="22"/>
      <c r="F1241" s="43"/>
      <c r="H1241" s="43"/>
    </row>
    <row r="1242" spans="1:8" s="3" customFormat="1" x14ac:dyDescent="0.25">
      <c r="A1242" s="21"/>
      <c r="C1242" s="21"/>
      <c r="D1242" s="22"/>
      <c r="F1242" s="43"/>
      <c r="H1242" s="43"/>
    </row>
    <row r="1243" spans="1:8" s="3" customFormat="1" x14ac:dyDescent="0.25">
      <c r="A1243" s="21"/>
      <c r="C1243" s="21"/>
      <c r="D1243" s="22"/>
      <c r="F1243" s="43"/>
      <c r="H1243" s="43"/>
    </row>
    <row r="1244" spans="1:8" s="3" customFormat="1" x14ac:dyDescent="0.25">
      <c r="A1244" s="21"/>
      <c r="C1244" s="21"/>
      <c r="D1244" s="22"/>
      <c r="F1244" s="43"/>
      <c r="H1244" s="43"/>
    </row>
    <row r="1245" spans="1:8" s="3" customFormat="1" x14ac:dyDescent="0.25">
      <c r="A1245" s="21"/>
      <c r="C1245" s="21"/>
      <c r="D1245" s="22"/>
      <c r="F1245" s="43"/>
      <c r="H1245" s="43"/>
    </row>
    <row r="1246" spans="1:8" s="3" customFormat="1" x14ac:dyDescent="0.25">
      <c r="A1246" s="21"/>
      <c r="C1246" s="21"/>
      <c r="D1246" s="22"/>
      <c r="F1246" s="43"/>
      <c r="H1246" s="43"/>
    </row>
    <row r="1247" spans="1:8" s="3" customFormat="1" x14ac:dyDescent="0.25">
      <c r="A1247" s="21"/>
      <c r="C1247" s="21"/>
      <c r="D1247" s="22"/>
      <c r="F1247" s="43"/>
      <c r="H1247" s="43"/>
    </row>
    <row r="1248" spans="1:8" s="3" customFormat="1" x14ac:dyDescent="0.25">
      <c r="A1248" s="21"/>
      <c r="C1248" s="21"/>
      <c r="D1248" s="22"/>
      <c r="F1248" s="43"/>
      <c r="H1248" s="43"/>
    </row>
    <row r="1249" spans="1:8" s="3" customFormat="1" x14ac:dyDescent="0.25">
      <c r="A1249" s="21"/>
      <c r="C1249" s="21"/>
      <c r="D1249" s="22"/>
      <c r="F1249" s="43"/>
      <c r="H1249" s="43"/>
    </row>
    <row r="1250" spans="1:8" s="3" customFormat="1" x14ac:dyDescent="0.25">
      <c r="A1250" s="21"/>
      <c r="C1250" s="21"/>
      <c r="D1250" s="22"/>
      <c r="F1250" s="43"/>
      <c r="H1250" s="43"/>
    </row>
    <row r="1251" spans="1:8" s="3" customFormat="1" x14ac:dyDescent="0.25">
      <c r="A1251" s="21"/>
      <c r="C1251" s="21"/>
      <c r="D1251" s="22"/>
      <c r="F1251" s="43"/>
      <c r="H1251" s="43"/>
    </row>
    <row r="1252" spans="1:8" s="3" customFormat="1" x14ac:dyDescent="0.25">
      <c r="A1252" s="21"/>
      <c r="C1252" s="21"/>
      <c r="D1252" s="22"/>
      <c r="F1252" s="43"/>
      <c r="H1252" s="43"/>
    </row>
    <row r="1253" spans="1:8" s="3" customFormat="1" x14ac:dyDescent="0.25">
      <c r="A1253" s="21"/>
      <c r="C1253" s="21"/>
      <c r="D1253" s="22"/>
      <c r="F1253" s="43"/>
      <c r="H1253" s="43"/>
    </row>
    <row r="1254" spans="1:8" s="3" customFormat="1" x14ac:dyDescent="0.25">
      <c r="A1254" s="21"/>
      <c r="C1254" s="21"/>
      <c r="D1254" s="22"/>
      <c r="F1254" s="43"/>
      <c r="H1254" s="43"/>
    </row>
    <row r="1255" spans="1:8" s="3" customFormat="1" x14ac:dyDescent="0.25">
      <c r="A1255" s="21"/>
      <c r="C1255" s="21"/>
      <c r="D1255" s="22"/>
      <c r="F1255" s="43"/>
      <c r="H1255" s="43"/>
    </row>
    <row r="1256" spans="1:8" s="3" customFormat="1" x14ac:dyDescent="0.25">
      <c r="A1256" s="21"/>
      <c r="C1256" s="21"/>
      <c r="D1256" s="22"/>
      <c r="F1256" s="43"/>
      <c r="H1256" s="43"/>
    </row>
    <row r="1257" spans="1:8" s="3" customFormat="1" x14ac:dyDescent="0.25">
      <c r="A1257" s="21"/>
      <c r="C1257" s="21"/>
      <c r="D1257" s="22"/>
      <c r="F1257" s="43"/>
      <c r="H1257" s="43"/>
    </row>
    <row r="1258" spans="1:8" s="3" customFormat="1" x14ac:dyDescent="0.25">
      <c r="A1258" s="21"/>
      <c r="C1258" s="21"/>
      <c r="D1258" s="22"/>
      <c r="F1258" s="43"/>
      <c r="H1258" s="43"/>
    </row>
    <row r="1259" spans="1:8" s="3" customFormat="1" x14ac:dyDescent="0.25">
      <c r="A1259" s="21"/>
      <c r="C1259" s="21"/>
      <c r="D1259" s="22"/>
      <c r="F1259" s="43"/>
      <c r="H1259" s="43"/>
    </row>
    <row r="1260" spans="1:8" s="3" customFormat="1" x14ac:dyDescent="0.25">
      <c r="A1260" s="21"/>
      <c r="C1260" s="21"/>
      <c r="D1260" s="22"/>
      <c r="F1260" s="43"/>
      <c r="H1260" s="43"/>
    </row>
    <row r="1261" spans="1:8" s="3" customFormat="1" x14ac:dyDescent="0.25">
      <c r="A1261" s="21"/>
      <c r="C1261" s="21"/>
      <c r="D1261" s="22"/>
      <c r="F1261" s="43"/>
      <c r="H1261" s="43"/>
    </row>
    <row r="1262" spans="1:8" s="3" customFormat="1" x14ac:dyDescent="0.25">
      <c r="A1262" s="21"/>
      <c r="C1262" s="21"/>
      <c r="D1262" s="22"/>
      <c r="F1262" s="43"/>
      <c r="H1262" s="43"/>
    </row>
    <row r="1263" spans="1:8" s="3" customFormat="1" x14ac:dyDescent="0.25">
      <c r="A1263" s="21"/>
      <c r="C1263" s="21"/>
      <c r="D1263" s="22"/>
      <c r="F1263" s="43"/>
      <c r="H1263" s="43"/>
    </row>
  </sheetData>
  <mergeCells count="30">
    <mergeCell ref="X4:Y4"/>
    <mergeCell ref="Z4:AD4"/>
    <mergeCell ref="J387:M387"/>
    <mergeCell ref="N4:S4"/>
    <mergeCell ref="T4:U4"/>
    <mergeCell ref="V4:W4"/>
    <mergeCell ref="J4:M4"/>
    <mergeCell ref="B297:D297"/>
    <mergeCell ref="B173:D173"/>
    <mergeCell ref="B183:D183"/>
    <mergeCell ref="B214:D214"/>
    <mergeCell ref="B248:D248"/>
    <mergeCell ref="B279:D279"/>
    <mergeCell ref="B270:D270"/>
    <mergeCell ref="B312:D312"/>
    <mergeCell ref="B318:D318"/>
    <mergeCell ref="B330:D330"/>
    <mergeCell ref="B342:D342"/>
    <mergeCell ref="B350:D350"/>
    <mergeCell ref="B50:D50"/>
    <mergeCell ref="B151:D151"/>
    <mergeCell ref="E4:I4"/>
    <mergeCell ref="B6:D6"/>
    <mergeCell ref="B24:D24"/>
    <mergeCell ref="B33:D33"/>
    <mergeCell ref="B126:D126"/>
    <mergeCell ref="B117:D117"/>
    <mergeCell ref="B97:D97"/>
    <mergeCell ref="B82:D82"/>
    <mergeCell ref="B67:D67"/>
  </mergeCells>
  <conditionalFormatting sqref="Z7:Z23">
    <cfRule type="dataBar" priority="44">
      <dataBar>
        <cfvo type="min"/>
        <cfvo type="max"/>
        <color rgb="FF638EC6"/>
      </dataBar>
    </cfRule>
  </conditionalFormatting>
  <conditionalFormatting sqref="AA7:AD23">
    <cfRule type="dataBar" priority="43">
      <dataBar>
        <cfvo type="min"/>
        <cfvo type="max"/>
        <color rgb="FF63C384"/>
      </dataBar>
    </cfRule>
  </conditionalFormatting>
  <conditionalFormatting sqref="Z25:Z32">
    <cfRule type="dataBar" priority="42">
      <dataBar>
        <cfvo type="min"/>
        <cfvo type="max"/>
        <color rgb="FF638EC6"/>
      </dataBar>
    </cfRule>
  </conditionalFormatting>
  <conditionalFormatting sqref="Z34:Z49">
    <cfRule type="dataBar" priority="41">
      <dataBar>
        <cfvo type="min"/>
        <cfvo type="max"/>
        <color rgb="FF638EC6"/>
      </dataBar>
    </cfRule>
  </conditionalFormatting>
  <conditionalFormatting sqref="AA25:AD32">
    <cfRule type="dataBar" priority="40">
      <dataBar>
        <cfvo type="min"/>
        <cfvo type="max"/>
        <color rgb="FF63C384"/>
      </dataBar>
    </cfRule>
  </conditionalFormatting>
  <conditionalFormatting sqref="AA34:AD49">
    <cfRule type="dataBar" priority="39">
      <dataBar>
        <cfvo type="min"/>
        <cfvo type="max"/>
        <color rgb="FF63C384"/>
      </dataBar>
    </cfRule>
  </conditionalFormatting>
  <conditionalFormatting sqref="Z51:Z66">
    <cfRule type="dataBar" priority="38">
      <dataBar>
        <cfvo type="min"/>
        <cfvo type="max"/>
        <color rgb="FF638EC6"/>
      </dataBar>
    </cfRule>
  </conditionalFormatting>
  <conditionalFormatting sqref="AA51:AD66">
    <cfRule type="dataBar" priority="37">
      <dataBar>
        <cfvo type="min"/>
        <cfvo type="max"/>
        <color rgb="FF63C384"/>
      </dataBar>
    </cfRule>
  </conditionalFormatting>
  <conditionalFormatting sqref="Z68:Z80">
    <cfRule type="dataBar" priority="36">
      <dataBar>
        <cfvo type="min"/>
        <cfvo type="max"/>
        <color rgb="FF638EC6"/>
      </dataBar>
    </cfRule>
  </conditionalFormatting>
  <conditionalFormatting sqref="AA68:AD80">
    <cfRule type="dataBar" priority="35">
      <dataBar>
        <cfvo type="min"/>
        <cfvo type="max"/>
        <color rgb="FF63C384"/>
      </dataBar>
    </cfRule>
  </conditionalFormatting>
  <conditionalFormatting sqref="Z83:Z96">
    <cfRule type="dataBar" priority="34">
      <dataBar>
        <cfvo type="min"/>
        <cfvo type="max"/>
        <color rgb="FF638EC6"/>
      </dataBar>
    </cfRule>
  </conditionalFormatting>
  <conditionalFormatting sqref="AA83:AD96">
    <cfRule type="dataBar" priority="33">
      <dataBar>
        <cfvo type="min"/>
        <cfvo type="max"/>
        <color rgb="FF63C384"/>
      </dataBar>
    </cfRule>
  </conditionalFormatting>
  <conditionalFormatting sqref="Z98:Z116">
    <cfRule type="dataBar" priority="32">
      <dataBar>
        <cfvo type="min"/>
        <cfvo type="max"/>
        <color rgb="FF638EC6"/>
      </dataBar>
    </cfRule>
  </conditionalFormatting>
  <conditionalFormatting sqref="AA98:AD116">
    <cfRule type="dataBar" priority="31">
      <dataBar>
        <cfvo type="min"/>
        <cfvo type="max"/>
        <color rgb="FF63C384"/>
      </dataBar>
    </cfRule>
  </conditionalFormatting>
  <conditionalFormatting sqref="Z118:Z125">
    <cfRule type="dataBar" priority="30">
      <dataBar>
        <cfvo type="min"/>
        <cfvo type="max"/>
        <color rgb="FF638EC6"/>
      </dataBar>
    </cfRule>
  </conditionalFormatting>
  <conditionalFormatting sqref="Z127:Z150">
    <cfRule type="dataBar" priority="29">
      <dataBar>
        <cfvo type="min"/>
        <cfvo type="max"/>
        <color rgb="FF638EC6"/>
      </dataBar>
    </cfRule>
  </conditionalFormatting>
  <conditionalFormatting sqref="AA127:AD150">
    <cfRule type="dataBar" priority="28">
      <dataBar>
        <cfvo type="min"/>
        <cfvo type="max"/>
        <color rgb="FF63C384"/>
      </dataBar>
    </cfRule>
  </conditionalFormatting>
  <conditionalFormatting sqref="AA118:AD125">
    <cfRule type="dataBar" priority="27">
      <dataBar>
        <cfvo type="min"/>
        <cfvo type="max"/>
        <color rgb="FF63C384"/>
      </dataBar>
    </cfRule>
  </conditionalFormatting>
  <conditionalFormatting sqref="Z152:Z171">
    <cfRule type="dataBar" priority="26">
      <dataBar>
        <cfvo type="min"/>
        <cfvo type="max"/>
        <color rgb="FF638EC6"/>
      </dataBar>
    </cfRule>
  </conditionalFormatting>
  <conditionalFormatting sqref="AA152:AD171">
    <cfRule type="dataBar" priority="25">
      <dataBar>
        <cfvo type="min"/>
        <cfvo type="max"/>
        <color rgb="FF63C384"/>
      </dataBar>
    </cfRule>
  </conditionalFormatting>
  <conditionalFormatting sqref="Z174:Z182">
    <cfRule type="dataBar" priority="24">
      <dataBar>
        <cfvo type="min"/>
        <cfvo type="max"/>
        <color rgb="FF638EC6"/>
      </dataBar>
    </cfRule>
  </conditionalFormatting>
  <conditionalFormatting sqref="AA174:AD182">
    <cfRule type="dataBar" priority="23">
      <dataBar>
        <cfvo type="min"/>
        <cfvo type="max"/>
        <color rgb="FF63C384"/>
      </dataBar>
    </cfRule>
  </conditionalFormatting>
  <conditionalFormatting sqref="Z184:Z212">
    <cfRule type="dataBar" priority="22">
      <dataBar>
        <cfvo type="min"/>
        <cfvo type="max"/>
        <color rgb="FF638EC6"/>
      </dataBar>
    </cfRule>
  </conditionalFormatting>
  <conditionalFormatting sqref="AA184:AD212">
    <cfRule type="dataBar" priority="21">
      <dataBar>
        <cfvo type="min"/>
        <cfvo type="max"/>
        <color rgb="FF63C384"/>
      </dataBar>
    </cfRule>
  </conditionalFormatting>
  <conditionalFormatting sqref="Z215:Z246">
    <cfRule type="dataBar" priority="20">
      <dataBar>
        <cfvo type="min"/>
        <cfvo type="max"/>
        <color rgb="FF638EC6"/>
      </dataBar>
    </cfRule>
  </conditionalFormatting>
  <conditionalFormatting sqref="AA215:AD246">
    <cfRule type="dataBar" priority="19">
      <dataBar>
        <cfvo type="min"/>
        <cfvo type="max"/>
        <color rgb="FF63C384"/>
      </dataBar>
    </cfRule>
  </conditionalFormatting>
  <conditionalFormatting sqref="Z249:Z269">
    <cfRule type="dataBar" priority="18">
      <dataBar>
        <cfvo type="min"/>
        <cfvo type="max"/>
        <color rgb="FF638EC6"/>
      </dataBar>
    </cfRule>
  </conditionalFormatting>
  <conditionalFormatting sqref="AA249:AD269">
    <cfRule type="dataBar" priority="17">
      <dataBar>
        <cfvo type="min"/>
        <cfvo type="max"/>
        <color rgb="FF63C384"/>
      </dataBar>
    </cfRule>
  </conditionalFormatting>
  <conditionalFormatting sqref="Z271:Z278">
    <cfRule type="dataBar" priority="16">
      <dataBar>
        <cfvo type="min"/>
        <cfvo type="max"/>
        <color rgb="FF638EC6"/>
      </dataBar>
    </cfRule>
  </conditionalFormatting>
  <conditionalFormatting sqref="AA271:AD278">
    <cfRule type="dataBar" priority="15">
      <dataBar>
        <cfvo type="min"/>
        <cfvo type="max"/>
        <color rgb="FF63C384"/>
      </dataBar>
    </cfRule>
  </conditionalFormatting>
  <conditionalFormatting sqref="Z280:Z296">
    <cfRule type="dataBar" priority="14">
      <dataBar>
        <cfvo type="min"/>
        <cfvo type="max"/>
        <color rgb="FF638EC6"/>
      </dataBar>
    </cfRule>
  </conditionalFormatting>
  <conditionalFormatting sqref="AA280:AD296">
    <cfRule type="dataBar" priority="13">
      <dataBar>
        <cfvo type="min"/>
        <cfvo type="max"/>
        <color rgb="FF63C384"/>
      </dataBar>
    </cfRule>
  </conditionalFormatting>
  <conditionalFormatting sqref="Z298:Z310">
    <cfRule type="dataBar" priority="12">
      <dataBar>
        <cfvo type="min"/>
        <cfvo type="max"/>
        <color rgb="FF638EC6"/>
      </dataBar>
    </cfRule>
  </conditionalFormatting>
  <conditionalFormatting sqref="AA298:AD310">
    <cfRule type="dataBar" priority="11">
      <dataBar>
        <cfvo type="min"/>
        <cfvo type="max"/>
        <color rgb="FF63C384"/>
      </dataBar>
    </cfRule>
  </conditionalFormatting>
  <conditionalFormatting sqref="Z313:Z317">
    <cfRule type="dataBar" priority="10">
      <dataBar>
        <cfvo type="min"/>
        <cfvo type="max"/>
        <color rgb="FF638EC6"/>
      </dataBar>
    </cfRule>
  </conditionalFormatting>
  <conditionalFormatting sqref="Z319:Z328">
    <cfRule type="dataBar" priority="9">
      <dataBar>
        <cfvo type="min"/>
        <cfvo type="max"/>
        <color rgb="FF638EC6"/>
      </dataBar>
    </cfRule>
  </conditionalFormatting>
  <conditionalFormatting sqref="Z331:Z341">
    <cfRule type="dataBar" priority="8">
      <dataBar>
        <cfvo type="min"/>
        <cfvo type="max"/>
        <color rgb="FF638EC6"/>
      </dataBar>
    </cfRule>
  </conditionalFormatting>
  <conditionalFormatting sqref="AA331:AD341">
    <cfRule type="dataBar" priority="7">
      <dataBar>
        <cfvo type="min"/>
        <cfvo type="max"/>
        <color rgb="FF63C384"/>
      </dataBar>
    </cfRule>
  </conditionalFormatting>
  <conditionalFormatting sqref="AA319:AD328">
    <cfRule type="dataBar" priority="6">
      <dataBar>
        <cfvo type="min"/>
        <cfvo type="max"/>
        <color rgb="FF63C384"/>
      </dataBar>
    </cfRule>
  </conditionalFormatting>
  <conditionalFormatting sqref="AA313:AD317">
    <cfRule type="dataBar" priority="5">
      <dataBar>
        <cfvo type="min"/>
        <cfvo type="max"/>
        <color rgb="FF63C384"/>
      </dataBar>
    </cfRule>
  </conditionalFormatting>
  <conditionalFormatting sqref="Z343:Z349">
    <cfRule type="dataBar" priority="4">
      <dataBar>
        <cfvo type="min"/>
        <cfvo type="max"/>
        <color rgb="FF638EC6"/>
      </dataBar>
    </cfRule>
  </conditionalFormatting>
  <conditionalFormatting sqref="Z351:Z367 Z385:Z386">
    <cfRule type="dataBar" priority="3">
      <dataBar>
        <cfvo type="min"/>
        <cfvo type="max"/>
        <color rgb="FF638EC6"/>
      </dataBar>
    </cfRule>
  </conditionalFormatting>
  <conditionalFormatting sqref="AA351:AD367 AA385:AD386">
    <cfRule type="dataBar" priority="2">
      <dataBar>
        <cfvo type="min"/>
        <cfvo type="max"/>
        <color rgb="FF63C384"/>
      </dataBar>
    </cfRule>
  </conditionalFormatting>
  <conditionalFormatting sqref="AA343:AD349">
    <cfRule type="dataBar" priority="1">
      <dataBar>
        <cfvo type="min"/>
        <cfvo type="max"/>
        <color rgb="FF63C384"/>
      </dataBar>
    </cfRule>
  </conditionalFormatting>
  <pageMargins left="0.7" right="0.7" top="0.75" bottom="0.75" header="0.3" footer="0.3"/>
  <pageSetup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3"/>
  <sheetViews>
    <sheetView workbookViewId="0">
      <selection activeCell="H2" sqref="H2"/>
    </sheetView>
  </sheetViews>
  <sheetFormatPr baseColWidth="10" defaultRowHeight="15" x14ac:dyDescent="0.25"/>
  <cols>
    <col min="8" max="8" width="15" customWidth="1"/>
  </cols>
  <sheetData>
    <row r="1" spans="1:14" ht="47.25" x14ac:dyDescent="0.25">
      <c r="A1" s="72" t="s">
        <v>366</v>
      </c>
      <c r="B1" s="72" t="s">
        <v>367</v>
      </c>
      <c r="C1" s="73" t="s">
        <v>368</v>
      </c>
      <c r="D1" s="72" t="s">
        <v>369</v>
      </c>
      <c r="E1" s="72" t="s">
        <v>370</v>
      </c>
      <c r="F1" s="72" t="s">
        <v>371</v>
      </c>
      <c r="G1" s="72" t="s">
        <v>1</v>
      </c>
      <c r="H1" s="72" t="s">
        <v>0</v>
      </c>
      <c r="I1" s="74" t="s">
        <v>372</v>
      </c>
      <c r="J1" s="75" t="s">
        <v>373</v>
      </c>
      <c r="K1" s="145" t="s">
        <v>374</v>
      </c>
      <c r="L1" s="73" t="s">
        <v>375</v>
      </c>
      <c r="M1" s="72" t="s">
        <v>376</v>
      </c>
      <c r="N1" s="76" t="s">
        <v>377</v>
      </c>
    </row>
    <row r="2" spans="1:14" ht="41.25" x14ac:dyDescent="0.25">
      <c r="A2" s="78">
        <v>146</v>
      </c>
      <c r="B2" s="201" t="s">
        <v>859</v>
      </c>
      <c r="C2" s="204" t="s">
        <v>860</v>
      </c>
      <c r="D2" s="205" t="s">
        <v>422</v>
      </c>
      <c r="E2" s="81" t="s">
        <v>423</v>
      </c>
      <c r="F2" s="206" t="s">
        <v>477</v>
      </c>
      <c r="G2" s="80" t="s">
        <v>287</v>
      </c>
      <c r="H2" s="205" t="s">
        <v>861</v>
      </c>
      <c r="I2" s="207">
        <v>151878.45000000001</v>
      </c>
      <c r="J2" s="208">
        <v>151878.45000000001</v>
      </c>
      <c r="K2" s="209">
        <v>151878.45000000001</v>
      </c>
      <c r="L2" s="211" t="s">
        <v>862</v>
      </c>
      <c r="M2" s="206">
        <v>2005</v>
      </c>
      <c r="N2" s="82" t="s">
        <v>385</v>
      </c>
    </row>
    <row r="3" spans="1:14" ht="38.25" x14ac:dyDescent="0.25">
      <c r="A3" s="78">
        <v>148</v>
      </c>
      <c r="B3" s="83" t="s">
        <v>867</v>
      </c>
      <c r="C3" s="84" t="s">
        <v>868</v>
      </c>
      <c r="D3" s="88" t="s">
        <v>869</v>
      </c>
      <c r="E3" s="109" t="s">
        <v>651</v>
      </c>
      <c r="F3" s="88" t="s">
        <v>462</v>
      </c>
      <c r="G3" s="109" t="s">
        <v>271</v>
      </c>
      <c r="H3" s="88" t="s">
        <v>257</v>
      </c>
      <c r="I3" s="89">
        <v>39.39</v>
      </c>
      <c r="J3" s="113">
        <v>39.39</v>
      </c>
      <c r="K3" s="150">
        <v>39.39</v>
      </c>
      <c r="L3" s="109" t="s">
        <v>870</v>
      </c>
      <c r="M3" s="84">
        <v>2005</v>
      </c>
      <c r="N3" s="216">
        <v>38443</v>
      </c>
    </row>
    <row r="4" spans="1:14" ht="38.25" x14ac:dyDescent="0.25">
      <c r="A4" s="78">
        <v>149</v>
      </c>
      <c r="B4" s="79" t="s">
        <v>871</v>
      </c>
      <c r="C4" s="84" t="s">
        <v>872</v>
      </c>
      <c r="D4" s="88" t="s">
        <v>869</v>
      </c>
      <c r="E4" s="109" t="s">
        <v>651</v>
      </c>
      <c r="F4" s="88" t="s">
        <v>462</v>
      </c>
      <c r="G4" s="109" t="s">
        <v>271</v>
      </c>
      <c r="H4" s="88" t="s">
        <v>257</v>
      </c>
      <c r="I4" s="89">
        <v>119.107</v>
      </c>
      <c r="J4" s="113">
        <v>119.107</v>
      </c>
      <c r="K4" s="150">
        <v>119.107</v>
      </c>
      <c r="L4" s="109" t="s">
        <v>873</v>
      </c>
      <c r="M4" s="84">
        <v>2005</v>
      </c>
      <c r="N4" s="216">
        <v>38443</v>
      </c>
    </row>
    <row r="5" spans="1:14" ht="51" x14ac:dyDescent="0.25">
      <c r="A5" s="78">
        <v>150</v>
      </c>
      <c r="B5" s="83" t="s">
        <v>874</v>
      </c>
      <c r="C5" s="158" t="s">
        <v>875</v>
      </c>
      <c r="D5" s="88" t="s">
        <v>876</v>
      </c>
      <c r="E5" s="109" t="s">
        <v>651</v>
      </c>
      <c r="F5" s="88" t="s">
        <v>462</v>
      </c>
      <c r="G5" s="109" t="s">
        <v>271</v>
      </c>
      <c r="H5" s="88" t="s">
        <v>257</v>
      </c>
      <c r="I5" s="111">
        <v>38.28</v>
      </c>
      <c r="J5" s="112">
        <v>38.28</v>
      </c>
      <c r="K5" s="154">
        <v>38.28</v>
      </c>
      <c r="L5" s="109" t="s">
        <v>877</v>
      </c>
      <c r="M5" s="88">
        <v>2005</v>
      </c>
      <c r="N5" s="216">
        <v>38446</v>
      </c>
    </row>
    <row r="6" spans="1:14" ht="25.5" x14ac:dyDescent="0.25">
      <c r="A6" s="78">
        <v>67</v>
      </c>
      <c r="B6" s="201" t="s">
        <v>599</v>
      </c>
      <c r="C6" s="84" t="s">
        <v>600</v>
      </c>
      <c r="D6" s="84" t="s">
        <v>380</v>
      </c>
      <c r="E6" s="87" t="s">
        <v>381</v>
      </c>
      <c r="F6" s="84" t="s">
        <v>462</v>
      </c>
      <c r="G6" s="84" t="s">
        <v>258</v>
      </c>
      <c r="H6" s="84" t="s">
        <v>257</v>
      </c>
      <c r="I6" s="85">
        <v>82</v>
      </c>
      <c r="J6" s="92">
        <v>82</v>
      </c>
      <c r="K6" s="147">
        <v>82</v>
      </c>
      <c r="L6" s="84" t="s">
        <v>601</v>
      </c>
      <c r="M6" s="87">
        <v>1980</v>
      </c>
      <c r="N6" s="82" t="s">
        <v>385</v>
      </c>
    </row>
    <row r="7" spans="1:14" ht="38.25" x14ac:dyDescent="0.25">
      <c r="A7" s="78">
        <v>77</v>
      </c>
      <c r="B7" s="83" t="s">
        <v>634</v>
      </c>
      <c r="C7" s="84" t="s">
        <v>635</v>
      </c>
      <c r="D7" s="84" t="s">
        <v>616</v>
      </c>
      <c r="E7" s="87" t="s">
        <v>617</v>
      </c>
      <c r="F7" s="84" t="s">
        <v>462</v>
      </c>
      <c r="G7" s="84" t="s">
        <v>258</v>
      </c>
      <c r="H7" s="84" t="s">
        <v>257</v>
      </c>
      <c r="I7" s="85">
        <v>180</v>
      </c>
      <c r="J7" s="92">
        <v>180</v>
      </c>
      <c r="K7" s="147">
        <v>180</v>
      </c>
      <c r="L7" s="84" t="s">
        <v>636</v>
      </c>
      <c r="M7" s="87">
        <v>1996</v>
      </c>
      <c r="N7" s="221">
        <v>35165</v>
      </c>
    </row>
    <row r="8" spans="1:14" ht="114.75" x14ac:dyDescent="0.25">
      <c r="A8" s="78">
        <v>79</v>
      </c>
      <c r="B8" s="201" t="s">
        <v>642</v>
      </c>
      <c r="C8" s="146" t="s">
        <v>643</v>
      </c>
      <c r="D8" s="84" t="s">
        <v>380</v>
      </c>
      <c r="E8" s="87" t="s">
        <v>381</v>
      </c>
      <c r="F8" s="84" t="s">
        <v>462</v>
      </c>
      <c r="G8" s="84" t="s">
        <v>258</v>
      </c>
      <c r="H8" s="84" t="s">
        <v>257</v>
      </c>
      <c r="I8" s="85">
        <v>14301.26</v>
      </c>
      <c r="J8" s="92">
        <v>14301.26</v>
      </c>
      <c r="K8" s="147">
        <v>14301.26</v>
      </c>
      <c r="L8" s="84" t="s">
        <v>644</v>
      </c>
      <c r="M8" s="87">
        <v>1996</v>
      </c>
      <c r="N8" s="82" t="s">
        <v>385</v>
      </c>
    </row>
    <row r="9" spans="1:14" ht="38.25" x14ac:dyDescent="0.25">
      <c r="A9" s="78">
        <v>100</v>
      </c>
      <c r="B9" s="123" t="s">
        <v>717</v>
      </c>
      <c r="C9" s="84" t="s">
        <v>718</v>
      </c>
      <c r="D9" s="84" t="s">
        <v>616</v>
      </c>
      <c r="E9" s="87" t="s">
        <v>617</v>
      </c>
      <c r="F9" s="84" t="s">
        <v>462</v>
      </c>
      <c r="G9" s="84" t="s">
        <v>258</v>
      </c>
      <c r="H9" s="84" t="s">
        <v>257</v>
      </c>
      <c r="I9" s="85">
        <v>976.5</v>
      </c>
      <c r="J9" s="92">
        <v>976.5</v>
      </c>
      <c r="K9" s="147">
        <v>976.5</v>
      </c>
      <c r="L9" s="84" t="s">
        <v>719</v>
      </c>
      <c r="M9" s="87">
        <v>2001</v>
      </c>
      <c r="N9" s="215">
        <v>37089</v>
      </c>
    </row>
    <row r="10" spans="1:14" ht="38.25" x14ac:dyDescent="0.25">
      <c r="A10" s="78">
        <v>105</v>
      </c>
      <c r="B10" s="83" t="s">
        <v>733</v>
      </c>
      <c r="C10" s="84" t="s">
        <v>734</v>
      </c>
      <c r="D10" s="84" t="s">
        <v>616</v>
      </c>
      <c r="E10" s="87" t="s">
        <v>617</v>
      </c>
      <c r="F10" s="84" t="s">
        <v>462</v>
      </c>
      <c r="G10" s="84" t="s">
        <v>258</v>
      </c>
      <c r="H10" s="84" t="s">
        <v>257</v>
      </c>
      <c r="I10" s="85">
        <v>451</v>
      </c>
      <c r="J10" s="92">
        <v>451</v>
      </c>
      <c r="K10" s="147">
        <v>451</v>
      </c>
      <c r="L10" s="84" t="s">
        <v>735</v>
      </c>
      <c r="M10" s="87">
        <v>2001</v>
      </c>
      <c r="N10" s="215">
        <v>37089</v>
      </c>
    </row>
    <row r="11" spans="1:14" ht="38.25" x14ac:dyDescent="0.25">
      <c r="A11" s="78">
        <v>303</v>
      </c>
      <c r="B11" s="79" t="s">
        <v>1342</v>
      </c>
      <c r="C11" s="88" t="s">
        <v>1343</v>
      </c>
      <c r="D11" s="84" t="s">
        <v>616</v>
      </c>
      <c r="E11" s="87" t="s">
        <v>617</v>
      </c>
      <c r="F11" s="88" t="s">
        <v>462</v>
      </c>
      <c r="G11" s="84" t="s">
        <v>258</v>
      </c>
      <c r="H11" s="88" t="s">
        <v>257</v>
      </c>
      <c r="I11" s="135">
        <v>1.0569999999999999</v>
      </c>
      <c r="J11" s="136">
        <v>1.0569999999999999</v>
      </c>
      <c r="K11" s="164">
        <v>1.0569999999999999</v>
      </c>
      <c r="L11" s="84" t="s">
        <v>1344</v>
      </c>
      <c r="M11" s="87">
        <v>2012</v>
      </c>
      <c r="N11" s="213">
        <v>41282</v>
      </c>
    </row>
    <row r="12" spans="1:14" ht="25.5" x14ac:dyDescent="0.25">
      <c r="A12" s="78">
        <v>23</v>
      </c>
      <c r="B12" s="83" t="s">
        <v>460</v>
      </c>
      <c r="C12" s="84" t="s">
        <v>461</v>
      </c>
      <c r="D12" s="84" t="s">
        <v>380</v>
      </c>
      <c r="E12" s="87" t="s">
        <v>381</v>
      </c>
      <c r="F12" s="84" t="s">
        <v>462</v>
      </c>
      <c r="G12" s="84" t="s">
        <v>268</v>
      </c>
      <c r="H12" s="84" t="s">
        <v>257</v>
      </c>
      <c r="I12" s="85">
        <v>11</v>
      </c>
      <c r="J12" s="92">
        <v>11</v>
      </c>
      <c r="K12" s="147">
        <v>11</v>
      </c>
      <c r="L12" s="84" t="s">
        <v>459</v>
      </c>
      <c r="M12" s="87">
        <v>1955</v>
      </c>
      <c r="N12" s="82" t="s">
        <v>385</v>
      </c>
    </row>
    <row r="13" spans="1:14" ht="25.5" x14ac:dyDescent="0.25">
      <c r="A13" s="78">
        <v>147</v>
      </c>
      <c r="B13" s="79" t="s">
        <v>863</v>
      </c>
      <c r="C13" s="158" t="s">
        <v>864</v>
      </c>
      <c r="D13" s="110" t="s">
        <v>865</v>
      </c>
      <c r="E13" s="87" t="s">
        <v>389</v>
      </c>
      <c r="F13" s="107" t="s">
        <v>462</v>
      </c>
      <c r="G13" s="84" t="s">
        <v>268</v>
      </c>
      <c r="H13" s="88" t="s">
        <v>257</v>
      </c>
      <c r="I13" s="111">
        <v>1714</v>
      </c>
      <c r="J13" s="112">
        <v>1714</v>
      </c>
      <c r="K13" s="154">
        <v>1714</v>
      </c>
      <c r="L13" s="109" t="s">
        <v>866</v>
      </c>
      <c r="M13" s="107">
        <v>2005</v>
      </c>
      <c r="N13" s="82" t="s">
        <v>385</v>
      </c>
    </row>
    <row r="14" spans="1:14" ht="38.25" x14ac:dyDescent="0.25">
      <c r="A14" s="78">
        <v>283</v>
      </c>
      <c r="B14" s="123" t="s">
        <v>1281</v>
      </c>
      <c r="C14" s="88" t="s">
        <v>1282</v>
      </c>
      <c r="D14" s="84" t="s">
        <v>616</v>
      </c>
      <c r="E14" s="87" t="s">
        <v>617</v>
      </c>
      <c r="F14" s="88" t="s">
        <v>462</v>
      </c>
      <c r="G14" s="84" t="s">
        <v>1283</v>
      </c>
      <c r="H14" s="88" t="s">
        <v>257</v>
      </c>
      <c r="I14" s="85">
        <v>27.5</v>
      </c>
      <c r="J14" s="92">
        <v>27.5</v>
      </c>
      <c r="K14" s="160">
        <v>27.5</v>
      </c>
      <c r="L14" s="84" t="s">
        <v>1284</v>
      </c>
      <c r="M14" s="87">
        <v>2010</v>
      </c>
      <c r="N14" s="213">
        <v>40554</v>
      </c>
    </row>
    <row r="15" spans="1:14" ht="38.25" x14ac:dyDescent="0.25">
      <c r="A15" s="78">
        <v>325</v>
      </c>
      <c r="B15" s="202" t="s">
        <v>1409</v>
      </c>
      <c r="C15" s="166" t="s">
        <v>709</v>
      </c>
      <c r="D15" s="84" t="s">
        <v>616</v>
      </c>
      <c r="E15" s="87" t="s">
        <v>617</v>
      </c>
      <c r="F15" s="88" t="s">
        <v>462</v>
      </c>
      <c r="G15" s="84" t="s">
        <v>260</v>
      </c>
      <c r="H15" s="88" t="s">
        <v>257</v>
      </c>
      <c r="I15" s="96">
        <v>16.447500000000002</v>
      </c>
      <c r="J15" s="97">
        <v>16.447500000000002</v>
      </c>
      <c r="K15" s="162">
        <v>16.447500000000002</v>
      </c>
      <c r="L15" s="84" t="s">
        <v>1410</v>
      </c>
      <c r="M15" s="87">
        <v>2014</v>
      </c>
      <c r="N15" s="213">
        <v>41815</v>
      </c>
    </row>
    <row r="16" spans="1:14" ht="38.25" x14ac:dyDescent="0.25">
      <c r="A16" s="78">
        <v>124</v>
      </c>
      <c r="B16" s="123" t="s">
        <v>793</v>
      </c>
      <c r="C16" s="84" t="s">
        <v>794</v>
      </c>
      <c r="D16" s="84" t="s">
        <v>616</v>
      </c>
      <c r="E16" s="87" t="s">
        <v>617</v>
      </c>
      <c r="F16" s="84" t="s">
        <v>462</v>
      </c>
      <c r="G16" s="84" t="s">
        <v>267</v>
      </c>
      <c r="H16" s="84" t="s">
        <v>257</v>
      </c>
      <c r="I16" s="85">
        <v>47.6</v>
      </c>
      <c r="J16" s="92">
        <v>47.6</v>
      </c>
      <c r="K16" s="147">
        <v>47.6</v>
      </c>
      <c r="L16" s="84" t="s">
        <v>795</v>
      </c>
      <c r="M16" s="87">
        <v>2002</v>
      </c>
      <c r="N16" s="215">
        <v>37522</v>
      </c>
    </row>
    <row r="17" spans="1:14" ht="38.25" x14ac:dyDescent="0.25">
      <c r="A17" s="78">
        <v>285</v>
      </c>
      <c r="B17" s="79" t="s">
        <v>1288</v>
      </c>
      <c r="C17" s="88" t="s">
        <v>1289</v>
      </c>
      <c r="D17" s="84" t="s">
        <v>616</v>
      </c>
      <c r="E17" s="87" t="s">
        <v>617</v>
      </c>
      <c r="F17" s="88" t="s">
        <v>462</v>
      </c>
      <c r="G17" s="84" t="s">
        <v>267</v>
      </c>
      <c r="H17" s="88" t="s">
        <v>257</v>
      </c>
      <c r="I17" s="85">
        <v>7</v>
      </c>
      <c r="J17" s="92">
        <v>7</v>
      </c>
      <c r="K17" s="160">
        <v>7</v>
      </c>
      <c r="L17" s="84" t="s">
        <v>1290</v>
      </c>
      <c r="M17" s="87">
        <v>2010</v>
      </c>
      <c r="N17" s="213">
        <v>40592</v>
      </c>
    </row>
    <row r="18" spans="1:14" ht="38.25" x14ac:dyDescent="0.25">
      <c r="A18" s="78">
        <v>123</v>
      </c>
      <c r="B18" s="83" t="s">
        <v>790</v>
      </c>
      <c r="C18" s="84" t="s">
        <v>791</v>
      </c>
      <c r="D18" s="84" t="s">
        <v>616</v>
      </c>
      <c r="E18" s="87" t="s">
        <v>617</v>
      </c>
      <c r="F18" s="84" t="s">
        <v>462</v>
      </c>
      <c r="G18" s="84" t="s">
        <v>263</v>
      </c>
      <c r="H18" s="84" t="s">
        <v>257</v>
      </c>
      <c r="I18" s="85">
        <v>321.60000000000002</v>
      </c>
      <c r="J18" s="92">
        <v>321.60000000000002</v>
      </c>
      <c r="K18" s="147">
        <v>321.60000000000002</v>
      </c>
      <c r="L18" s="84" t="s">
        <v>792</v>
      </c>
      <c r="M18" s="87">
        <v>2002</v>
      </c>
      <c r="N18" s="215">
        <v>37566</v>
      </c>
    </row>
    <row r="19" spans="1:14" ht="38.25" x14ac:dyDescent="0.25">
      <c r="A19" s="78">
        <v>92</v>
      </c>
      <c r="B19" s="79" t="s">
        <v>691</v>
      </c>
      <c r="C19" s="84" t="s">
        <v>692</v>
      </c>
      <c r="D19" s="84" t="s">
        <v>616</v>
      </c>
      <c r="E19" s="87" t="s">
        <v>617</v>
      </c>
      <c r="F19" s="84" t="s">
        <v>462</v>
      </c>
      <c r="G19" s="84" t="s">
        <v>266</v>
      </c>
      <c r="H19" s="84" t="s">
        <v>257</v>
      </c>
      <c r="I19" s="85">
        <v>1366</v>
      </c>
      <c r="J19" s="92">
        <v>1366</v>
      </c>
      <c r="K19" s="147">
        <v>1366</v>
      </c>
      <c r="L19" s="84" t="s">
        <v>693</v>
      </c>
      <c r="M19" s="87">
        <v>1999</v>
      </c>
      <c r="N19" s="215">
        <v>36356</v>
      </c>
    </row>
    <row r="20" spans="1:14" ht="38.25" x14ac:dyDescent="0.25">
      <c r="A20" s="78">
        <v>96</v>
      </c>
      <c r="B20" s="123" t="s">
        <v>705</v>
      </c>
      <c r="C20" s="84" t="s">
        <v>706</v>
      </c>
      <c r="D20" s="84" t="s">
        <v>616</v>
      </c>
      <c r="E20" s="87" t="s">
        <v>617</v>
      </c>
      <c r="F20" s="84" t="s">
        <v>462</v>
      </c>
      <c r="G20" s="84" t="s">
        <v>266</v>
      </c>
      <c r="H20" s="84" t="s">
        <v>257</v>
      </c>
      <c r="I20" s="85">
        <v>685</v>
      </c>
      <c r="J20" s="92">
        <v>685</v>
      </c>
      <c r="K20" s="147">
        <v>685</v>
      </c>
      <c r="L20" s="84" t="s">
        <v>707</v>
      </c>
      <c r="M20" s="87">
        <v>2000</v>
      </c>
      <c r="N20" s="215">
        <v>36847</v>
      </c>
    </row>
    <row r="21" spans="1:14" ht="38.25" x14ac:dyDescent="0.25">
      <c r="A21" s="78">
        <v>312</v>
      </c>
      <c r="B21" s="201" t="s">
        <v>1370</v>
      </c>
      <c r="C21" s="88" t="s">
        <v>1371</v>
      </c>
      <c r="D21" s="84" t="s">
        <v>616</v>
      </c>
      <c r="E21" s="87" t="s">
        <v>617</v>
      </c>
      <c r="F21" s="88" t="s">
        <v>462</v>
      </c>
      <c r="G21" s="84" t="s">
        <v>262</v>
      </c>
      <c r="H21" s="88" t="s">
        <v>257</v>
      </c>
      <c r="I21" s="85">
        <v>214</v>
      </c>
      <c r="J21" s="92">
        <v>214</v>
      </c>
      <c r="K21" s="160">
        <v>214</v>
      </c>
      <c r="L21" s="84" t="s">
        <v>1372</v>
      </c>
      <c r="M21" s="87">
        <v>2013</v>
      </c>
      <c r="N21" s="213">
        <v>41526</v>
      </c>
    </row>
    <row r="22" spans="1:14" ht="51" x14ac:dyDescent="0.25">
      <c r="A22" s="78">
        <v>70</v>
      </c>
      <c r="B22" s="123" t="s">
        <v>609</v>
      </c>
      <c r="C22" s="151" t="s">
        <v>610</v>
      </c>
      <c r="D22" s="84" t="s">
        <v>411</v>
      </c>
      <c r="E22" s="87" t="s">
        <v>412</v>
      </c>
      <c r="F22" s="84" t="s">
        <v>611</v>
      </c>
      <c r="G22" s="84" t="s">
        <v>449</v>
      </c>
      <c r="H22" s="84" t="s">
        <v>612</v>
      </c>
      <c r="I22" s="85">
        <v>240803</v>
      </c>
      <c r="J22" s="92">
        <v>240803</v>
      </c>
      <c r="K22" s="147">
        <v>240803</v>
      </c>
      <c r="L22" s="84" t="s">
        <v>613</v>
      </c>
      <c r="M22" s="87">
        <v>1990</v>
      </c>
      <c r="N22" s="82" t="s">
        <v>385</v>
      </c>
    </row>
    <row r="23" spans="1:14" ht="38.25" x14ac:dyDescent="0.25">
      <c r="A23" s="78">
        <v>99</v>
      </c>
      <c r="B23" s="201" t="s">
        <v>714</v>
      </c>
      <c r="C23" s="84" t="s">
        <v>715</v>
      </c>
      <c r="D23" s="84" t="s">
        <v>616</v>
      </c>
      <c r="E23" s="87" t="s">
        <v>617</v>
      </c>
      <c r="F23" s="84" t="s">
        <v>462</v>
      </c>
      <c r="G23" s="84" t="s">
        <v>256</v>
      </c>
      <c r="H23" s="84" t="s">
        <v>248</v>
      </c>
      <c r="I23" s="85">
        <v>585</v>
      </c>
      <c r="J23" s="92">
        <v>585</v>
      </c>
      <c r="K23" s="147">
        <v>585</v>
      </c>
      <c r="L23" s="84" t="s">
        <v>716</v>
      </c>
      <c r="M23" s="87">
        <v>2001</v>
      </c>
      <c r="N23" s="215">
        <v>37210</v>
      </c>
    </row>
    <row r="24" spans="1:14" ht="38.25" x14ac:dyDescent="0.25">
      <c r="A24" s="78">
        <v>102</v>
      </c>
      <c r="B24" s="123" t="s">
        <v>723</v>
      </c>
      <c r="C24" s="84" t="s">
        <v>724</v>
      </c>
      <c r="D24" s="84" t="s">
        <v>616</v>
      </c>
      <c r="E24" s="87" t="s">
        <v>617</v>
      </c>
      <c r="F24" s="84" t="s">
        <v>462</v>
      </c>
      <c r="G24" s="84" t="s">
        <v>256</v>
      </c>
      <c r="H24" s="84" t="s">
        <v>248</v>
      </c>
      <c r="I24" s="85">
        <v>22.4</v>
      </c>
      <c r="J24" s="92">
        <v>22.4</v>
      </c>
      <c r="K24" s="147">
        <v>22.4</v>
      </c>
      <c r="L24" s="84" t="s">
        <v>725</v>
      </c>
      <c r="M24" s="87">
        <v>2001</v>
      </c>
      <c r="N24" s="215">
        <v>37210</v>
      </c>
    </row>
    <row r="25" spans="1:14" ht="38.25" x14ac:dyDescent="0.25">
      <c r="A25" s="78">
        <v>115</v>
      </c>
      <c r="B25" s="201" t="s">
        <v>766</v>
      </c>
      <c r="C25" s="84" t="s">
        <v>767</v>
      </c>
      <c r="D25" s="84" t="s">
        <v>616</v>
      </c>
      <c r="E25" s="87" t="s">
        <v>617</v>
      </c>
      <c r="F25" s="84" t="s">
        <v>462</v>
      </c>
      <c r="G25" s="84" t="s">
        <v>256</v>
      </c>
      <c r="H25" s="84" t="s">
        <v>248</v>
      </c>
      <c r="I25" s="85">
        <v>45.5</v>
      </c>
      <c r="J25" s="92">
        <v>45.5</v>
      </c>
      <c r="K25" s="147">
        <v>45.5</v>
      </c>
      <c r="L25" s="84" t="s">
        <v>768</v>
      </c>
      <c r="M25" s="87">
        <v>2001</v>
      </c>
      <c r="N25" s="214" t="s">
        <v>697</v>
      </c>
    </row>
    <row r="26" spans="1:14" ht="38.25" x14ac:dyDescent="0.25">
      <c r="A26" s="78">
        <v>117</v>
      </c>
      <c r="B26" s="83" t="s">
        <v>772</v>
      </c>
      <c r="C26" s="84" t="s">
        <v>773</v>
      </c>
      <c r="D26" s="84" t="s">
        <v>616</v>
      </c>
      <c r="E26" s="87" t="s">
        <v>617</v>
      </c>
      <c r="F26" s="84" t="s">
        <v>462</v>
      </c>
      <c r="G26" s="84" t="s">
        <v>256</v>
      </c>
      <c r="H26" s="84" t="s">
        <v>248</v>
      </c>
      <c r="I26" s="85">
        <v>115</v>
      </c>
      <c r="J26" s="92">
        <v>115</v>
      </c>
      <c r="K26" s="147">
        <v>115</v>
      </c>
      <c r="L26" s="84" t="s">
        <v>774</v>
      </c>
      <c r="M26" s="87">
        <v>2001</v>
      </c>
      <c r="N26" s="215">
        <v>37210</v>
      </c>
    </row>
    <row r="27" spans="1:14" ht="38.25" x14ac:dyDescent="0.25">
      <c r="A27" s="78">
        <v>118</v>
      </c>
      <c r="B27" s="79" t="s">
        <v>775</v>
      </c>
      <c r="C27" s="84" t="s">
        <v>776</v>
      </c>
      <c r="D27" s="84" t="s">
        <v>616</v>
      </c>
      <c r="E27" s="87" t="s">
        <v>617</v>
      </c>
      <c r="F27" s="84" t="s">
        <v>462</v>
      </c>
      <c r="G27" s="84" t="s">
        <v>256</v>
      </c>
      <c r="H27" s="84" t="s">
        <v>248</v>
      </c>
      <c r="I27" s="85">
        <v>1083</v>
      </c>
      <c r="J27" s="92">
        <v>1083</v>
      </c>
      <c r="K27" s="147">
        <v>1083</v>
      </c>
      <c r="L27" s="84" t="s">
        <v>777</v>
      </c>
      <c r="M27" s="87">
        <v>2001</v>
      </c>
      <c r="N27" s="215">
        <v>37229</v>
      </c>
    </row>
    <row r="28" spans="1:14" ht="38.25" x14ac:dyDescent="0.25">
      <c r="A28" s="78">
        <v>173</v>
      </c>
      <c r="B28" s="123" t="s">
        <v>946</v>
      </c>
      <c r="C28" s="88" t="s">
        <v>947</v>
      </c>
      <c r="D28" s="88" t="s">
        <v>616</v>
      </c>
      <c r="E28" s="84" t="s">
        <v>617</v>
      </c>
      <c r="F28" s="88" t="s">
        <v>462</v>
      </c>
      <c r="G28" s="84" t="s">
        <v>256</v>
      </c>
      <c r="H28" s="88" t="s">
        <v>248</v>
      </c>
      <c r="I28" s="85">
        <v>13.97</v>
      </c>
      <c r="J28" s="92">
        <v>13.97</v>
      </c>
      <c r="K28" s="147">
        <v>13.97</v>
      </c>
      <c r="L28" s="84" t="s">
        <v>948</v>
      </c>
      <c r="M28" s="115">
        <v>2006</v>
      </c>
      <c r="N28" s="215">
        <v>39014</v>
      </c>
    </row>
    <row r="29" spans="1:14" ht="39" x14ac:dyDescent="0.25">
      <c r="A29" s="78">
        <v>280</v>
      </c>
      <c r="B29" s="201" t="s">
        <v>1272</v>
      </c>
      <c r="C29" s="88" t="s">
        <v>1273</v>
      </c>
      <c r="D29" s="84" t="s">
        <v>616</v>
      </c>
      <c r="E29" s="87" t="s">
        <v>617</v>
      </c>
      <c r="F29" s="88" t="s">
        <v>462</v>
      </c>
      <c r="G29" s="84" t="s">
        <v>256</v>
      </c>
      <c r="H29" s="88" t="s">
        <v>248</v>
      </c>
      <c r="I29" s="85">
        <v>8.64</v>
      </c>
      <c r="J29" s="92">
        <v>8.64</v>
      </c>
      <c r="K29" s="160">
        <v>8.64</v>
      </c>
      <c r="L29" s="127" t="s">
        <v>1274</v>
      </c>
      <c r="M29" s="87">
        <v>2010</v>
      </c>
      <c r="N29" s="213">
        <v>40365</v>
      </c>
    </row>
    <row r="30" spans="1:14" ht="38.25" x14ac:dyDescent="0.25">
      <c r="A30" s="78">
        <v>311</v>
      </c>
      <c r="B30" s="83" t="s">
        <v>1367</v>
      </c>
      <c r="C30" s="88" t="s">
        <v>1368</v>
      </c>
      <c r="D30" s="84" t="s">
        <v>616</v>
      </c>
      <c r="E30" s="87" t="s">
        <v>617</v>
      </c>
      <c r="F30" s="88" t="s">
        <v>462</v>
      </c>
      <c r="G30" s="84" t="s">
        <v>256</v>
      </c>
      <c r="H30" s="88" t="s">
        <v>248</v>
      </c>
      <c r="I30" s="85">
        <v>28.75</v>
      </c>
      <c r="J30" s="92">
        <v>28.75</v>
      </c>
      <c r="K30" s="160">
        <v>28.75</v>
      </c>
      <c r="L30" s="84" t="s">
        <v>1369</v>
      </c>
      <c r="M30" s="87">
        <v>2013</v>
      </c>
      <c r="N30" s="213">
        <v>41430</v>
      </c>
    </row>
    <row r="31" spans="1:14" ht="38.25" x14ac:dyDescent="0.25">
      <c r="A31" s="78">
        <v>316</v>
      </c>
      <c r="B31" s="202" t="s">
        <v>1382</v>
      </c>
      <c r="C31" s="166" t="s">
        <v>1383</v>
      </c>
      <c r="D31" s="84" t="s">
        <v>616</v>
      </c>
      <c r="E31" s="87" t="s">
        <v>617</v>
      </c>
      <c r="F31" s="88" t="s">
        <v>462</v>
      </c>
      <c r="G31" s="84" t="s">
        <v>256</v>
      </c>
      <c r="H31" s="88" t="s">
        <v>248</v>
      </c>
      <c r="I31" s="85">
        <v>13.97</v>
      </c>
      <c r="J31" s="92">
        <v>13.97</v>
      </c>
      <c r="K31" s="160">
        <v>13.97</v>
      </c>
      <c r="L31" s="84" t="s">
        <v>1384</v>
      </c>
      <c r="M31" s="87">
        <v>2014</v>
      </c>
      <c r="N31" s="213">
        <v>41779</v>
      </c>
    </row>
    <row r="32" spans="1:14" ht="38.25" x14ac:dyDescent="0.25">
      <c r="A32" s="78">
        <v>116</v>
      </c>
      <c r="B32" s="123" t="s">
        <v>769</v>
      </c>
      <c r="C32" s="84" t="s">
        <v>770</v>
      </c>
      <c r="D32" s="84" t="s">
        <v>616</v>
      </c>
      <c r="E32" s="87" t="s">
        <v>617</v>
      </c>
      <c r="F32" s="84" t="s">
        <v>462</v>
      </c>
      <c r="G32" s="84" t="s">
        <v>249</v>
      </c>
      <c r="H32" s="84" t="s">
        <v>248</v>
      </c>
      <c r="I32" s="85">
        <v>50.35</v>
      </c>
      <c r="J32" s="92">
        <v>50.35</v>
      </c>
      <c r="K32" s="147">
        <v>50.35</v>
      </c>
      <c r="L32" s="84" t="s">
        <v>771</v>
      </c>
      <c r="M32" s="87">
        <v>2001</v>
      </c>
      <c r="N32" s="215">
        <v>37218</v>
      </c>
    </row>
    <row r="33" spans="1:14" ht="38.25" x14ac:dyDescent="0.25">
      <c r="A33" s="78">
        <v>142</v>
      </c>
      <c r="B33" s="79" t="s">
        <v>846</v>
      </c>
      <c r="C33" s="84" t="s">
        <v>847</v>
      </c>
      <c r="D33" s="84" t="s">
        <v>650</v>
      </c>
      <c r="E33" s="115" t="s">
        <v>651</v>
      </c>
      <c r="F33" s="84" t="s">
        <v>462</v>
      </c>
      <c r="G33" s="109" t="s">
        <v>249</v>
      </c>
      <c r="H33" s="84" t="s">
        <v>248</v>
      </c>
      <c r="I33" s="85">
        <v>69</v>
      </c>
      <c r="J33" s="92">
        <v>69</v>
      </c>
      <c r="K33" s="147">
        <v>69</v>
      </c>
      <c r="L33" s="84" t="s">
        <v>848</v>
      </c>
      <c r="M33" s="87">
        <v>2004</v>
      </c>
      <c r="N33" s="215">
        <v>38119</v>
      </c>
    </row>
    <row r="34" spans="1:14" ht="38.25" x14ac:dyDescent="0.25">
      <c r="A34" s="78">
        <v>180</v>
      </c>
      <c r="B34" s="83" t="s">
        <v>966</v>
      </c>
      <c r="C34" s="84" t="s">
        <v>95</v>
      </c>
      <c r="D34" s="88" t="s">
        <v>616</v>
      </c>
      <c r="E34" s="84" t="s">
        <v>617</v>
      </c>
      <c r="F34" s="84" t="s">
        <v>462</v>
      </c>
      <c r="G34" s="84" t="s">
        <v>249</v>
      </c>
      <c r="H34" s="84" t="s">
        <v>248</v>
      </c>
      <c r="I34" s="89">
        <v>2475</v>
      </c>
      <c r="J34" s="95" t="s">
        <v>383</v>
      </c>
      <c r="K34" s="150">
        <v>2475</v>
      </c>
      <c r="L34" s="84" t="s">
        <v>967</v>
      </c>
      <c r="M34" s="115">
        <v>2006</v>
      </c>
      <c r="N34" s="220">
        <v>39027</v>
      </c>
    </row>
    <row r="35" spans="1:14" ht="38.25" x14ac:dyDescent="0.25">
      <c r="A35" s="78">
        <v>229</v>
      </c>
      <c r="B35" s="79" t="s">
        <v>1116</v>
      </c>
      <c r="C35" s="88" t="s">
        <v>1117</v>
      </c>
      <c r="D35" s="88" t="s">
        <v>616</v>
      </c>
      <c r="E35" s="88" t="s">
        <v>617</v>
      </c>
      <c r="F35" s="88" t="s">
        <v>462</v>
      </c>
      <c r="G35" s="88" t="s">
        <v>249</v>
      </c>
      <c r="H35" s="88" t="s">
        <v>248</v>
      </c>
      <c r="I35" s="85">
        <v>8.3800000000000008</v>
      </c>
      <c r="J35" s="92">
        <v>8.3800000000000008</v>
      </c>
      <c r="K35" s="147">
        <v>8.3800000000000008</v>
      </c>
      <c r="L35" s="88" t="s">
        <v>1118</v>
      </c>
      <c r="M35" s="87">
        <v>2008</v>
      </c>
      <c r="N35" s="217">
        <v>39489</v>
      </c>
    </row>
    <row r="36" spans="1:14" ht="38.25" x14ac:dyDescent="0.25">
      <c r="A36" s="78">
        <v>244</v>
      </c>
      <c r="B36" s="83" t="s">
        <v>1160</v>
      </c>
      <c r="C36" s="84" t="s">
        <v>1161</v>
      </c>
      <c r="D36" s="84" t="s">
        <v>616</v>
      </c>
      <c r="E36" s="87" t="s">
        <v>617</v>
      </c>
      <c r="F36" s="88" t="s">
        <v>462</v>
      </c>
      <c r="G36" s="84" t="s">
        <v>249</v>
      </c>
      <c r="H36" s="88" t="s">
        <v>248</v>
      </c>
      <c r="I36" s="85">
        <v>1167.97</v>
      </c>
      <c r="J36" s="92">
        <v>1167.97</v>
      </c>
      <c r="K36" s="160">
        <v>1167.97</v>
      </c>
      <c r="L36" s="84" t="s">
        <v>1162</v>
      </c>
      <c r="M36" s="87">
        <v>2009</v>
      </c>
      <c r="N36" s="213">
        <v>40003</v>
      </c>
    </row>
    <row r="37" spans="1:14" ht="38.25" x14ac:dyDescent="0.25">
      <c r="A37" s="78">
        <v>273</v>
      </c>
      <c r="B37" s="123" t="s">
        <v>1251</v>
      </c>
      <c r="C37" s="88" t="s">
        <v>1252</v>
      </c>
      <c r="D37" s="84" t="s">
        <v>616</v>
      </c>
      <c r="E37" s="87" t="s">
        <v>617</v>
      </c>
      <c r="F37" s="88" t="s">
        <v>462</v>
      </c>
      <c r="G37" s="84" t="s">
        <v>249</v>
      </c>
      <c r="H37" s="88" t="s">
        <v>248</v>
      </c>
      <c r="I37" s="85">
        <v>86.27</v>
      </c>
      <c r="J37" s="95" t="s">
        <v>383</v>
      </c>
      <c r="K37" s="160">
        <v>86.27</v>
      </c>
      <c r="L37" s="84" t="s">
        <v>1253</v>
      </c>
      <c r="M37" s="87">
        <v>2010</v>
      </c>
      <c r="N37" s="213">
        <v>40505</v>
      </c>
    </row>
    <row r="38" spans="1:14" ht="38.25" x14ac:dyDescent="0.25">
      <c r="A38" s="78">
        <v>64</v>
      </c>
      <c r="B38" s="79" t="s">
        <v>588</v>
      </c>
      <c r="C38" s="146" t="s">
        <v>589</v>
      </c>
      <c r="D38" s="84" t="s">
        <v>388</v>
      </c>
      <c r="E38" s="87" t="s">
        <v>389</v>
      </c>
      <c r="F38" s="84" t="s">
        <v>462</v>
      </c>
      <c r="G38" s="84" t="s">
        <v>590</v>
      </c>
      <c r="H38" s="84" t="s">
        <v>248</v>
      </c>
      <c r="I38" s="96">
        <v>983.29200000000003</v>
      </c>
      <c r="J38" s="97">
        <v>983.29200000000003</v>
      </c>
      <c r="K38" s="155">
        <v>983.29200000000003</v>
      </c>
      <c r="L38" s="84" t="s">
        <v>591</v>
      </c>
      <c r="M38" s="87">
        <v>1977</v>
      </c>
      <c r="N38" s="82" t="s">
        <v>385</v>
      </c>
    </row>
    <row r="39" spans="1:14" ht="38.25" x14ac:dyDescent="0.25">
      <c r="A39" s="78">
        <v>106</v>
      </c>
      <c r="B39" s="123" t="s">
        <v>736</v>
      </c>
      <c r="C39" s="84" t="s">
        <v>737</v>
      </c>
      <c r="D39" s="84" t="s">
        <v>616</v>
      </c>
      <c r="E39" s="87" t="s">
        <v>617</v>
      </c>
      <c r="F39" s="84" t="s">
        <v>462</v>
      </c>
      <c r="G39" s="84" t="s">
        <v>255</v>
      </c>
      <c r="H39" s="84" t="s">
        <v>248</v>
      </c>
      <c r="I39" s="85">
        <v>34</v>
      </c>
      <c r="J39" s="92">
        <v>34</v>
      </c>
      <c r="K39" s="147">
        <v>34</v>
      </c>
      <c r="L39" s="84" t="s">
        <v>738</v>
      </c>
      <c r="M39" s="87">
        <v>2001</v>
      </c>
      <c r="N39" s="215">
        <v>37210</v>
      </c>
    </row>
    <row r="40" spans="1:14" ht="38.25" x14ac:dyDescent="0.25">
      <c r="A40" s="78">
        <v>154</v>
      </c>
      <c r="B40" s="201" t="s">
        <v>887</v>
      </c>
      <c r="C40" s="88" t="s">
        <v>888</v>
      </c>
      <c r="D40" s="88" t="s">
        <v>616</v>
      </c>
      <c r="E40" s="84" t="s">
        <v>617</v>
      </c>
      <c r="F40" s="88" t="s">
        <v>462</v>
      </c>
      <c r="G40" s="84" t="s">
        <v>255</v>
      </c>
      <c r="H40" s="88" t="s">
        <v>248</v>
      </c>
      <c r="I40" s="85">
        <v>19.2</v>
      </c>
      <c r="J40" s="92">
        <v>19.2</v>
      </c>
      <c r="K40" s="147">
        <v>19.2</v>
      </c>
      <c r="L40" s="84" t="s">
        <v>889</v>
      </c>
      <c r="M40" s="115">
        <v>2006</v>
      </c>
      <c r="N40" s="215">
        <v>38895</v>
      </c>
    </row>
    <row r="41" spans="1:14" ht="38.25" x14ac:dyDescent="0.25">
      <c r="A41" s="78">
        <v>274</v>
      </c>
      <c r="B41" s="201" t="s">
        <v>1254</v>
      </c>
      <c r="C41" s="88" t="s">
        <v>1255</v>
      </c>
      <c r="D41" s="84" t="s">
        <v>616</v>
      </c>
      <c r="E41" s="87" t="s">
        <v>617</v>
      </c>
      <c r="F41" s="88" t="s">
        <v>462</v>
      </c>
      <c r="G41" s="84" t="s">
        <v>255</v>
      </c>
      <c r="H41" s="88" t="s">
        <v>248</v>
      </c>
      <c r="I41" s="85">
        <v>17.920000000000002</v>
      </c>
      <c r="J41" s="95" t="s">
        <v>383</v>
      </c>
      <c r="K41" s="160">
        <v>17.920000000000002</v>
      </c>
      <c r="L41" s="84" t="s">
        <v>1256</v>
      </c>
      <c r="M41" s="87">
        <v>2010</v>
      </c>
      <c r="N41" s="213">
        <v>40505</v>
      </c>
    </row>
    <row r="42" spans="1:14" ht="38.25" x14ac:dyDescent="0.25">
      <c r="A42" s="78">
        <v>309</v>
      </c>
      <c r="B42" s="83" t="s">
        <v>1361</v>
      </c>
      <c r="C42" s="88" t="s">
        <v>1362</v>
      </c>
      <c r="D42" s="84" t="s">
        <v>616</v>
      </c>
      <c r="E42" s="87" t="s">
        <v>617</v>
      </c>
      <c r="F42" s="88" t="s">
        <v>462</v>
      </c>
      <c r="G42" s="84" t="s">
        <v>255</v>
      </c>
      <c r="H42" s="88" t="s">
        <v>248</v>
      </c>
      <c r="I42" s="85">
        <v>26.04</v>
      </c>
      <c r="J42" s="92">
        <v>26.04</v>
      </c>
      <c r="K42" s="160">
        <v>26.04</v>
      </c>
      <c r="L42" s="84" t="s">
        <v>1363</v>
      </c>
      <c r="M42" s="87">
        <v>2013</v>
      </c>
      <c r="N42" s="213">
        <v>41458</v>
      </c>
    </row>
    <row r="43" spans="1:14" ht="38.25" x14ac:dyDescent="0.25">
      <c r="A43" s="78">
        <v>331</v>
      </c>
      <c r="B43" s="203" t="s">
        <v>1427</v>
      </c>
      <c r="C43" s="169" t="s">
        <v>1428</v>
      </c>
      <c r="D43" s="88" t="s">
        <v>616</v>
      </c>
      <c r="E43" s="88" t="s">
        <v>617</v>
      </c>
      <c r="F43" s="88" t="s">
        <v>462</v>
      </c>
      <c r="G43" s="88" t="s">
        <v>255</v>
      </c>
      <c r="H43" s="87" t="s">
        <v>248</v>
      </c>
      <c r="I43" s="144">
        <v>30.795000000000002</v>
      </c>
      <c r="J43" s="173">
        <v>30.795000000000002</v>
      </c>
      <c r="K43" s="174">
        <v>30.795000000000002</v>
      </c>
      <c r="L43" s="88" t="s">
        <v>1429</v>
      </c>
      <c r="M43" s="88">
        <v>2015</v>
      </c>
      <c r="N43" s="205">
        <v>2015</v>
      </c>
    </row>
    <row r="44" spans="1:14" ht="38.25" x14ac:dyDescent="0.25">
      <c r="A44" s="78">
        <v>314</v>
      </c>
      <c r="B44" s="83" t="s">
        <v>1376</v>
      </c>
      <c r="C44" s="88" t="s">
        <v>1377</v>
      </c>
      <c r="D44" s="84" t="s">
        <v>650</v>
      </c>
      <c r="E44" s="87" t="s">
        <v>651</v>
      </c>
      <c r="F44" s="88" t="s">
        <v>462</v>
      </c>
      <c r="G44" s="84" t="s">
        <v>250</v>
      </c>
      <c r="H44" s="88" t="s">
        <v>248</v>
      </c>
      <c r="I44" s="96">
        <v>18.101658</v>
      </c>
      <c r="J44" s="97">
        <v>18.101658</v>
      </c>
      <c r="K44" s="162">
        <v>18.101658</v>
      </c>
      <c r="L44" s="84" t="s">
        <v>1378</v>
      </c>
      <c r="M44" s="87">
        <v>2013</v>
      </c>
      <c r="N44" s="213">
        <v>41647</v>
      </c>
    </row>
    <row r="45" spans="1:14" ht="38.25" x14ac:dyDescent="0.25">
      <c r="A45" s="78">
        <v>238</v>
      </c>
      <c r="B45" s="79" t="s">
        <v>1142</v>
      </c>
      <c r="C45" s="88" t="s">
        <v>1143</v>
      </c>
      <c r="D45" s="84" t="s">
        <v>616</v>
      </c>
      <c r="E45" s="87" t="s">
        <v>617</v>
      </c>
      <c r="F45" s="88" t="s">
        <v>448</v>
      </c>
      <c r="G45" s="84" t="s">
        <v>55</v>
      </c>
      <c r="H45" s="88" t="s">
        <v>45</v>
      </c>
      <c r="I45" s="85">
        <v>22</v>
      </c>
      <c r="J45" s="92">
        <v>22</v>
      </c>
      <c r="K45" s="160">
        <v>22</v>
      </c>
      <c r="L45" s="84" t="s">
        <v>1144</v>
      </c>
      <c r="M45" s="87">
        <v>2008</v>
      </c>
      <c r="N45" s="218">
        <v>39762</v>
      </c>
    </row>
    <row r="46" spans="1:14" ht="51" x14ac:dyDescent="0.25">
      <c r="A46" s="78">
        <v>288</v>
      </c>
      <c r="B46" s="83" t="s">
        <v>1297</v>
      </c>
      <c r="C46" s="158" t="s">
        <v>1298</v>
      </c>
      <c r="D46" s="84" t="s">
        <v>650</v>
      </c>
      <c r="E46" s="87" t="s">
        <v>651</v>
      </c>
      <c r="F46" s="88" t="s">
        <v>448</v>
      </c>
      <c r="G46" s="84" t="s">
        <v>55</v>
      </c>
      <c r="H46" s="88" t="s">
        <v>45</v>
      </c>
      <c r="I46" s="85">
        <v>890.55</v>
      </c>
      <c r="J46" s="95" t="s">
        <v>383</v>
      </c>
      <c r="K46" s="160">
        <v>890.55</v>
      </c>
      <c r="L46" s="84" t="s">
        <v>1299</v>
      </c>
      <c r="M46" s="87">
        <v>2011</v>
      </c>
      <c r="N46" s="213">
        <v>40678</v>
      </c>
    </row>
    <row r="47" spans="1:14" ht="38.25" x14ac:dyDescent="0.25">
      <c r="A47" s="78">
        <v>25</v>
      </c>
      <c r="B47" s="201" t="s">
        <v>467</v>
      </c>
      <c r="C47" s="84" t="s">
        <v>468</v>
      </c>
      <c r="D47" s="84" t="s">
        <v>380</v>
      </c>
      <c r="E47" s="87" t="s">
        <v>381</v>
      </c>
      <c r="F47" s="88" t="s">
        <v>448</v>
      </c>
      <c r="G47" s="84" t="s">
        <v>469</v>
      </c>
      <c r="H47" s="84" t="s">
        <v>45</v>
      </c>
      <c r="I47" s="85">
        <v>15</v>
      </c>
      <c r="J47" s="92">
        <v>15</v>
      </c>
      <c r="K47" s="147">
        <v>15</v>
      </c>
      <c r="L47" s="84" t="s">
        <v>459</v>
      </c>
      <c r="M47" s="87">
        <v>1955</v>
      </c>
      <c r="N47" s="82" t="s">
        <v>385</v>
      </c>
    </row>
    <row r="48" spans="1:14" ht="102" x14ac:dyDescent="0.25">
      <c r="A48" s="78">
        <v>270</v>
      </c>
      <c r="B48" s="83" t="s">
        <v>1240</v>
      </c>
      <c r="C48" s="88" t="s">
        <v>1241</v>
      </c>
      <c r="D48" s="84" t="s">
        <v>650</v>
      </c>
      <c r="E48" s="87" t="s">
        <v>651</v>
      </c>
      <c r="F48" s="88" t="s">
        <v>448</v>
      </c>
      <c r="G48" s="84" t="s">
        <v>58</v>
      </c>
      <c r="H48" s="88" t="s">
        <v>45</v>
      </c>
      <c r="I48" s="85">
        <v>153.72999999999999</v>
      </c>
      <c r="J48" s="92">
        <v>153.72999999999999</v>
      </c>
      <c r="K48" s="160">
        <v>153.72999999999999</v>
      </c>
      <c r="L48" s="84" t="s">
        <v>1242</v>
      </c>
      <c r="M48" s="87">
        <v>2010</v>
      </c>
      <c r="N48" s="213">
        <v>40413</v>
      </c>
    </row>
    <row r="49" spans="1:14" ht="38.25" x14ac:dyDescent="0.25">
      <c r="A49" s="78">
        <v>297</v>
      </c>
      <c r="B49" s="123" t="s">
        <v>1324</v>
      </c>
      <c r="C49" s="88" t="s">
        <v>1325</v>
      </c>
      <c r="D49" s="84" t="s">
        <v>616</v>
      </c>
      <c r="E49" s="87" t="s">
        <v>617</v>
      </c>
      <c r="F49" s="88" t="s">
        <v>448</v>
      </c>
      <c r="G49" s="84" t="s">
        <v>1326</v>
      </c>
      <c r="H49" s="88" t="s">
        <v>45</v>
      </c>
      <c r="I49" s="85">
        <v>48.22</v>
      </c>
      <c r="J49" s="92">
        <v>48.22</v>
      </c>
      <c r="K49" s="160">
        <v>48.22</v>
      </c>
      <c r="L49" s="84" t="s">
        <v>1327</v>
      </c>
      <c r="M49" s="87">
        <v>2012</v>
      </c>
      <c r="N49" s="213">
        <v>41122</v>
      </c>
    </row>
    <row r="50" spans="1:14" ht="38.25" x14ac:dyDescent="0.25">
      <c r="A50" s="78">
        <v>103</v>
      </c>
      <c r="B50" s="201" t="s">
        <v>726</v>
      </c>
      <c r="C50" s="84" t="s">
        <v>727</v>
      </c>
      <c r="D50" s="84" t="s">
        <v>616</v>
      </c>
      <c r="E50" s="87" t="s">
        <v>617</v>
      </c>
      <c r="F50" s="88" t="s">
        <v>448</v>
      </c>
      <c r="G50" s="84" t="s">
        <v>728</v>
      </c>
      <c r="H50" s="84" t="s">
        <v>45</v>
      </c>
      <c r="I50" s="85">
        <v>301.5</v>
      </c>
      <c r="J50" s="92">
        <v>301.5</v>
      </c>
      <c r="K50" s="147">
        <v>301.5</v>
      </c>
      <c r="L50" s="84" t="s">
        <v>729</v>
      </c>
      <c r="M50" s="87">
        <v>2001</v>
      </c>
      <c r="N50" s="215">
        <v>37089</v>
      </c>
    </row>
    <row r="51" spans="1:14" ht="38.25" x14ac:dyDescent="0.25">
      <c r="A51" s="78">
        <v>160</v>
      </c>
      <c r="B51" s="201" t="s">
        <v>906</v>
      </c>
      <c r="C51" s="84" t="s">
        <v>907</v>
      </c>
      <c r="D51" s="88" t="s">
        <v>616</v>
      </c>
      <c r="E51" s="84" t="s">
        <v>617</v>
      </c>
      <c r="F51" s="88" t="s">
        <v>448</v>
      </c>
      <c r="G51" s="84" t="s">
        <v>908</v>
      </c>
      <c r="H51" s="88" t="s">
        <v>45</v>
      </c>
      <c r="I51" s="116">
        <v>625.04999999999995</v>
      </c>
      <c r="J51" s="95" t="s">
        <v>383</v>
      </c>
      <c r="K51" s="147">
        <v>625.04999999999995</v>
      </c>
      <c r="L51" s="84" t="s">
        <v>909</v>
      </c>
      <c r="M51" s="115">
        <v>2006</v>
      </c>
      <c r="N51" s="215">
        <v>38905</v>
      </c>
    </row>
    <row r="52" spans="1:14" ht="38.25" x14ac:dyDescent="0.25">
      <c r="A52" s="78">
        <v>217</v>
      </c>
      <c r="B52" s="79" t="s">
        <v>1080</v>
      </c>
      <c r="C52" s="88" t="s">
        <v>1081</v>
      </c>
      <c r="D52" s="88" t="s">
        <v>616</v>
      </c>
      <c r="E52" s="88" t="s">
        <v>617</v>
      </c>
      <c r="F52" s="88" t="s">
        <v>448</v>
      </c>
      <c r="G52" s="88" t="s">
        <v>56</v>
      </c>
      <c r="H52" s="88" t="s">
        <v>45</v>
      </c>
      <c r="I52" s="85">
        <v>45</v>
      </c>
      <c r="J52" s="92">
        <v>45</v>
      </c>
      <c r="K52" s="147">
        <v>45</v>
      </c>
      <c r="L52" s="88" t="s">
        <v>1082</v>
      </c>
      <c r="M52" s="87">
        <v>2007</v>
      </c>
      <c r="N52" s="216">
        <v>39422</v>
      </c>
    </row>
    <row r="53" spans="1:14" ht="76.5" x14ac:dyDescent="0.25">
      <c r="A53" s="78">
        <v>61</v>
      </c>
      <c r="B53" s="83" t="s">
        <v>578</v>
      </c>
      <c r="C53" s="84" t="s">
        <v>579</v>
      </c>
      <c r="D53" s="84" t="s">
        <v>380</v>
      </c>
      <c r="E53" s="87" t="s">
        <v>381</v>
      </c>
      <c r="F53" s="88" t="s">
        <v>448</v>
      </c>
      <c r="G53" s="143" t="s">
        <v>50</v>
      </c>
      <c r="H53" s="84" t="s">
        <v>45</v>
      </c>
      <c r="I53" s="85">
        <v>50</v>
      </c>
      <c r="J53" s="92">
        <v>50</v>
      </c>
      <c r="K53" s="147">
        <v>50</v>
      </c>
      <c r="L53" s="84" t="s">
        <v>580</v>
      </c>
      <c r="M53" s="87">
        <v>1963</v>
      </c>
      <c r="N53" s="82" t="s">
        <v>385</v>
      </c>
    </row>
    <row r="54" spans="1:14" ht="38.25" x14ac:dyDescent="0.25">
      <c r="A54" s="78">
        <v>95</v>
      </c>
      <c r="B54" s="201" t="s">
        <v>702</v>
      </c>
      <c r="C54" s="84" t="s">
        <v>703</v>
      </c>
      <c r="D54" s="84" t="s">
        <v>650</v>
      </c>
      <c r="E54" s="115" t="s">
        <v>651</v>
      </c>
      <c r="F54" s="88" t="s">
        <v>448</v>
      </c>
      <c r="G54" s="109" t="s">
        <v>50</v>
      </c>
      <c r="H54" s="84" t="s">
        <v>45</v>
      </c>
      <c r="I54" s="85">
        <v>1706.25</v>
      </c>
      <c r="J54" s="92">
        <v>1706.25</v>
      </c>
      <c r="K54" s="147">
        <v>1706.25</v>
      </c>
      <c r="L54" s="84" t="s">
        <v>704</v>
      </c>
      <c r="M54" s="87">
        <v>2000</v>
      </c>
      <c r="N54" s="219">
        <v>36600</v>
      </c>
    </row>
    <row r="55" spans="1:14" ht="38.25" x14ac:dyDescent="0.25">
      <c r="A55" s="78">
        <v>184</v>
      </c>
      <c r="B55" s="83" t="s">
        <v>978</v>
      </c>
      <c r="C55" s="84" t="s">
        <v>979</v>
      </c>
      <c r="D55" s="88" t="s">
        <v>616</v>
      </c>
      <c r="E55" s="84" t="s">
        <v>617</v>
      </c>
      <c r="F55" s="88" t="s">
        <v>448</v>
      </c>
      <c r="G55" s="84" t="s">
        <v>50</v>
      </c>
      <c r="H55" s="84" t="s">
        <v>45</v>
      </c>
      <c r="I55" s="85">
        <v>16.32</v>
      </c>
      <c r="J55" s="92">
        <v>16.32</v>
      </c>
      <c r="K55" s="147">
        <v>16.32</v>
      </c>
      <c r="L55" s="84" t="s">
        <v>980</v>
      </c>
      <c r="M55" s="87">
        <v>2006</v>
      </c>
      <c r="N55" s="215">
        <v>39020</v>
      </c>
    </row>
    <row r="56" spans="1:14" ht="38.25" x14ac:dyDescent="0.25">
      <c r="A56" s="78">
        <v>227</v>
      </c>
      <c r="B56" s="79" t="s">
        <v>1110</v>
      </c>
      <c r="C56" s="88" t="s">
        <v>1111</v>
      </c>
      <c r="D56" s="88" t="s">
        <v>616</v>
      </c>
      <c r="E56" s="88" t="s">
        <v>617</v>
      </c>
      <c r="F56" s="88" t="s">
        <v>448</v>
      </c>
      <c r="G56" s="88" t="s">
        <v>50</v>
      </c>
      <c r="H56" s="88" t="s">
        <v>45</v>
      </c>
      <c r="I56" s="85">
        <v>39</v>
      </c>
      <c r="J56" s="92">
        <v>39</v>
      </c>
      <c r="K56" s="147">
        <v>39</v>
      </c>
      <c r="L56" s="88" t="s">
        <v>1112</v>
      </c>
      <c r="M56" s="87">
        <v>2008</v>
      </c>
      <c r="N56" s="218">
        <v>39505</v>
      </c>
    </row>
    <row r="57" spans="1:14" ht="38.25" x14ac:dyDescent="0.25">
      <c r="A57" s="78">
        <v>261</v>
      </c>
      <c r="B57" s="123" t="s">
        <v>1211</v>
      </c>
      <c r="C57" s="88" t="s">
        <v>1212</v>
      </c>
      <c r="D57" s="84" t="s">
        <v>616</v>
      </c>
      <c r="E57" s="87" t="s">
        <v>617</v>
      </c>
      <c r="F57" s="88" t="s">
        <v>448</v>
      </c>
      <c r="G57" s="84" t="s">
        <v>50</v>
      </c>
      <c r="H57" s="88" t="s">
        <v>45</v>
      </c>
      <c r="I57" s="85">
        <v>178</v>
      </c>
      <c r="J57" s="92">
        <v>178</v>
      </c>
      <c r="K57" s="160">
        <v>178</v>
      </c>
      <c r="L57" s="84" t="s">
        <v>1213</v>
      </c>
      <c r="M57" s="87">
        <v>2009</v>
      </c>
      <c r="N57" s="213">
        <v>39941</v>
      </c>
    </row>
    <row r="58" spans="1:14" ht="38.25" x14ac:dyDescent="0.25">
      <c r="A58" s="78">
        <v>278</v>
      </c>
      <c r="B58" s="201" t="s">
        <v>1266</v>
      </c>
      <c r="C58" s="88" t="s">
        <v>1267</v>
      </c>
      <c r="D58" s="84" t="s">
        <v>616</v>
      </c>
      <c r="E58" s="87" t="s">
        <v>617</v>
      </c>
      <c r="F58" s="88" t="s">
        <v>448</v>
      </c>
      <c r="G58" s="84" t="s">
        <v>50</v>
      </c>
      <c r="H58" s="88" t="s">
        <v>45</v>
      </c>
      <c r="I58" s="85">
        <v>16.399999999999999</v>
      </c>
      <c r="J58" s="92">
        <v>16.399999999999999</v>
      </c>
      <c r="K58" s="160">
        <v>16.399999999999999</v>
      </c>
      <c r="L58" s="84" t="s">
        <v>1268</v>
      </c>
      <c r="M58" s="87">
        <v>2010</v>
      </c>
      <c r="N58" s="213">
        <v>40515</v>
      </c>
    </row>
    <row r="59" spans="1:14" ht="51" x14ac:dyDescent="0.25">
      <c r="A59" s="78">
        <v>272</v>
      </c>
      <c r="B59" s="83" t="s">
        <v>1247</v>
      </c>
      <c r="C59" s="159" t="s">
        <v>1248</v>
      </c>
      <c r="D59" s="84" t="s">
        <v>616</v>
      </c>
      <c r="E59" s="87" t="s">
        <v>617</v>
      </c>
      <c r="F59" s="88" t="s">
        <v>448</v>
      </c>
      <c r="G59" s="84" t="s">
        <v>1249</v>
      </c>
      <c r="H59" s="88" t="s">
        <v>45</v>
      </c>
      <c r="I59" s="96">
        <v>629.41869999999994</v>
      </c>
      <c r="J59" s="97">
        <v>629.41869999999994</v>
      </c>
      <c r="K59" s="162">
        <v>629.41869999999994</v>
      </c>
      <c r="L59" s="84" t="s">
        <v>1250</v>
      </c>
      <c r="M59" s="87">
        <v>2010</v>
      </c>
      <c r="N59" s="213">
        <v>40464</v>
      </c>
    </row>
    <row r="60" spans="1:14" ht="63.75" x14ac:dyDescent="0.25">
      <c r="A60" s="78">
        <v>20</v>
      </c>
      <c r="B60" s="79" t="s">
        <v>445</v>
      </c>
      <c r="C60" s="146" t="s">
        <v>446</v>
      </c>
      <c r="D60" s="84" t="s">
        <v>447</v>
      </c>
      <c r="E60" s="87" t="s">
        <v>423</v>
      </c>
      <c r="F60" s="88" t="s">
        <v>448</v>
      </c>
      <c r="G60" s="84" t="s">
        <v>449</v>
      </c>
      <c r="H60" s="84" t="s">
        <v>450</v>
      </c>
      <c r="I60" s="85">
        <v>122900</v>
      </c>
      <c r="J60" s="92">
        <v>122900</v>
      </c>
      <c r="K60" s="160">
        <v>122900</v>
      </c>
      <c r="L60" s="84" t="s">
        <v>451</v>
      </c>
      <c r="M60" s="87">
        <v>1955</v>
      </c>
      <c r="N60" s="82" t="s">
        <v>385</v>
      </c>
    </row>
    <row r="61" spans="1:14" ht="102" x14ac:dyDescent="0.25">
      <c r="A61" s="78">
        <v>32</v>
      </c>
      <c r="B61" s="79" t="s">
        <v>491</v>
      </c>
      <c r="C61" s="84" t="s">
        <v>492</v>
      </c>
      <c r="D61" s="84" t="s">
        <v>483</v>
      </c>
      <c r="E61" s="84" t="s">
        <v>484</v>
      </c>
      <c r="F61" s="88" t="s">
        <v>472</v>
      </c>
      <c r="G61" s="84" t="s">
        <v>493</v>
      </c>
      <c r="H61" s="84" t="s">
        <v>494</v>
      </c>
      <c r="I61" s="85">
        <v>3200</v>
      </c>
      <c r="J61" s="92">
        <v>3200</v>
      </c>
      <c r="K61" s="147">
        <v>3200</v>
      </c>
      <c r="L61" s="84" t="s">
        <v>495</v>
      </c>
      <c r="M61" s="87">
        <v>1956</v>
      </c>
      <c r="N61" s="82" t="s">
        <v>385</v>
      </c>
    </row>
    <row r="62" spans="1:14" ht="63.75" x14ac:dyDescent="0.25">
      <c r="A62" s="78">
        <v>68</v>
      </c>
      <c r="B62" s="123" t="s">
        <v>602</v>
      </c>
      <c r="C62" s="148" t="s">
        <v>603</v>
      </c>
      <c r="D62" s="84" t="s">
        <v>411</v>
      </c>
      <c r="E62" s="87" t="s">
        <v>412</v>
      </c>
      <c r="F62" s="84" t="s">
        <v>458</v>
      </c>
      <c r="G62" s="84" t="s">
        <v>604</v>
      </c>
      <c r="H62" s="84" t="s">
        <v>302</v>
      </c>
      <c r="I62" s="85">
        <v>22114.45</v>
      </c>
      <c r="J62" s="92">
        <v>22114.45</v>
      </c>
      <c r="K62" s="147">
        <v>22114.45</v>
      </c>
      <c r="L62" s="84" t="s">
        <v>605</v>
      </c>
      <c r="M62" s="87">
        <v>1987</v>
      </c>
      <c r="N62" s="82" t="s">
        <v>385</v>
      </c>
    </row>
    <row r="63" spans="1:14" ht="51" x14ac:dyDescent="0.25">
      <c r="A63" s="78">
        <v>91</v>
      </c>
      <c r="B63" s="201" t="s">
        <v>686</v>
      </c>
      <c r="C63" s="146" t="s">
        <v>687</v>
      </c>
      <c r="D63" s="84" t="s">
        <v>447</v>
      </c>
      <c r="E63" s="87" t="s">
        <v>423</v>
      </c>
      <c r="F63" s="84" t="s">
        <v>465</v>
      </c>
      <c r="G63" s="84" t="s">
        <v>688</v>
      </c>
      <c r="H63" s="84" t="s">
        <v>689</v>
      </c>
      <c r="I63" s="85">
        <v>2012</v>
      </c>
      <c r="J63" s="92">
        <v>2012</v>
      </c>
      <c r="K63" s="147">
        <v>2012</v>
      </c>
      <c r="L63" s="84" t="s">
        <v>690</v>
      </c>
      <c r="M63" s="87">
        <v>1998</v>
      </c>
      <c r="N63" s="82" t="s">
        <v>385</v>
      </c>
    </row>
    <row r="64" spans="1:14" ht="38.25" x14ac:dyDescent="0.25">
      <c r="A64" s="78">
        <v>151</v>
      </c>
      <c r="B64" s="79" t="s">
        <v>878</v>
      </c>
      <c r="C64" s="88" t="s">
        <v>879</v>
      </c>
      <c r="D64" s="84" t="s">
        <v>650</v>
      </c>
      <c r="E64" s="109" t="s">
        <v>651</v>
      </c>
      <c r="F64" s="88" t="s">
        <v>458</v>
      </c>
      <c r="G64" s="109" t="s">
        <v>24</v>
      </c>
      <c r="H64" s="88" t="s">
        <v>19</v>
      </c>
      <c r="I64" s="85">
        <v>90</v>
      </c>
      <c r="J64" s="92">
        <v>90</v>
      </c>
      <c r="K64" s="147">
        <v>90</v>
      </c>
      <c r="L64" s="84" t="s">
        <v>880</v>
      </c>
      <c r="M64" s="87">
        <v>2005</v>
      </c>
      <c r="N64" s="219">
        <v>38482</v>
      </c>
    </row>
    <row r="65" spans="1:14" ht="38.25" x14ac:dyDescent="0.25">
      <c r="A65" s="78">
        <v>172</v>
      </c>
      <c r="B65" s="201" t="s">
        <v>943</v>
      </c>
      <c r="C65" s="88" t="s">
        <v>944</v>
      </c>
      <c r="D65" s="84" t="s">
        <v>650</v>
      </c>
      <c r="E65" s="109" t="s">
        <v>651</v>
      </c>
      <c r="F65" s="88" t="s">
        <v>458</v>
      </c>
      <c r="G65" s="109" t="s">
        <v>24</v>
      </c>
      <c r="H65" s="88" t="s">
        <v>19</v>
      </c>
      <c r="I65" s="85">
        <v>38</v>
      </c>
      <c r="J65" s="92">
        <v>38</v>
      </c>
      <c r="K65" s="147">
        <v>38</v>
      </c>
      <c r="L65" s="84" t="s">
        <v>945</v>
      </c>
      <c r="M65" s="115">
        <v>2006</v>
      </c>
      <c r="N65" s="219">
        <v>38880</v>
      </c>
    </row>
    <row r="66" spans="1:14" ht="38.25" x14ac:dyDescent="0.25">
      <c r="A66" s="78">
        <v>200</v>
      </c>
      <c r="B66" s="83" t="s">
        <v>1030</v>
      </c>
      <c r="C66" s="84" t="s">
        <v>1031</v>
      </c>
      <c r="D66" s="88" t="s">
        <v>616</v>
      </c>
      <c r="E66" s="84" t="s">
        <v>617</v>
      </c>
      <c r="F66" s="84" t="s">
        <v>458</v>
      </c>
      <c r="G66" s="84" t="s">
        <v>24</v>
      </c>
      <c r="H66" s="84" t="s">
        <v>19</v>
      </c>
      <c r="I66" s="93">
        <v>609.41</v>
      </c>
      <c r="J66" s="94">
        <v>609.41</v>
      </c>
      <c r="K66" s="147">
        <v>609.41</v>
      </c>
      <c r="L66" s="84" t="s">
        <v>1032</v>
      </c>
      <c r="M66" s="87">
        <v>2007</v>
      </c>
      <c r="N66" s="215">
        <v>39184</v>
      </c>
    </row>
    <row r="67" spans="1:14" ht="38.25" x14ac:dyDescent="0.25">
      <c r="A67" s="78">
        <v>144</v>
      </c>
      <c r="B67" s="201" t="s">
        <v>853</v>
      </c>
      <c r="C67" s="84" t="s">
        <v>854</v>
      </c>
      <c r="D67" s="84" t="s">
        <v>616</v>
      </c>
      <c r="E67" s="87" t="s">
        <v>617</v>
      </c>
      <c r="F67" s="88" t="s">
        <v>458</v>
      </c>
      <c r="G67" s="84" t="s">
        <v>21</v>
      </c>
      <c r="H67" s="88" t="s">
        <v>19</v>
      </c>
      <c r="I67" s="85">
        <v>64.3</v>
      </c>
      <c r="J67" s="92">
        <v>64.3</v>
      </c>
      <c r="K67" s="147">
        <v>64.3</v>
      </c>
      <c r="L67" s="84" t="s">
        <v>855</v>
      </c>
      <c r="M67" s="87">
        <v>2005</v>
      </c>
      <c r="N67" s="215">
        <v>38366</v>
      </c>
    </row>
    <row r="68" spans="1:14" ht="38.25" x14ac:dyDescent="0.25">
      <c r="A68" s="78">
        <v>161</v>
      </c>
      <c r="B68" s="123" t="s">
        <v>910</v>
      </c>
      <c r="C68" s="88" t="s">
        <v>911</v>
      </c>
      <c r="D68" s="88" t="s">
        <v>616</v>
      </c>
      <c r="E68" s="84" t="s">
        <v>617</v>
      </c>
      <c r="F68" s="88" t="s">
        <v>458</v>
      </c>
      <c r="G68" s="84" t="s">
        <v>21</v>
      </c>
      <c r="H68" s="88" t="s">
        <v>19</v>
      </c>
      <c r="I68" s="85">
        <v>60.12</v>
      </c>
      <c r="J68" s="92">
        <v>60.12</v>
      </c>
      <c r="K68" s="147">
        <v>60.12</v>
      </c>
      <c r="L68" s="84" t="s">
        <v>912</v>
      </c>
      <c r="M68" s="115">
        <v>2006</v>
      </c>
      <c r="N68" s="215">
        <v>38902</v>
      </c>
    </row>
    <row r="69" spans="1:14" ht="38.25" x14ac:dyDescent="0.25">
      <c r="A69" s="78">
        <v>162</v>
      </c>
      <c r="B69" s="201" t="s">
        <v>913</v>
      </c>
      <c r="C69" s="84" t="s">
        <v>914</v>
      </c>
      <c r="D69" s="88" t="s">
        <v>616</v>
      </c>
      <c r="E69" s="84" t="s">
        <v>617</v>
      </c>
      <c r="F69" s="88" t="s">
        <v>458</v>
      </c>
      <c r="G69" s="84" t="s">
        <v>21</v>
      </c>
      <c r="H69" s="88" t="s">
        <v>19</v>
      </c>
      <c r="I69" s="85">
        <v>26</v>
      </c>
      <c r="J69" s="117">
        <v>26</v>
      </c>
      <c r="K69" s="147">
        <v>26</v>
      </c>
      <c r="L69" s="84" t="s">
        <v>915</v>
      </c>
      <c r="M69" s="115">
        <v>2006</v>
      </c>
      <c r="N69" s="215">
        <v>38902</v>
      </c>
    </row>
    <row r="70" spans="1:14" ht="38.25" x14ac:dyDescent="0.25">
      <c r="A70" s="78">
        <v>163</v>
      </c>
      <c r="B70" s="123" t="s">
        <v>916</v>
      </c>
      <c r="C70" s="88" t="s">
        <v>917</v>
      </c>
      <c r="D70" s="88" t="s">
        <v>616</v>
      </c>
      <c r="E70" s="84" t="s">
        <v>617</v>
      </c>
      <c r="F70" s="88" t="s">
        <v>458</v>
      </c>
      <c r="G70" s="84" t="s">
        <v>21</v>
      </c>
      <c r="H70" s="88" t="s">
        <v>19</v>
      </c>
      <c r="I70" s="85">
        <v>74</v>
      </c>
      <c r="J70" s="91">
        <v>74</v>
      </c>
      <c r="K70" s="147">
        <v>74</v>
      </c>
      <c r="L70" s="88" t="s">
        <v>918</v>
      </c>
      <c r="M70" s="115">
        <v>2006</v>
      </c>
      <c r="N70" s="215">
        <v>38937</v>
      </c>
    </row>
    <row r="71" spans="1:14" ht="38.25" x14ac:dyDescent="0.25">
      <c r="A71" s="78">
        <v>215</v>
      </c>
      <c r="B71" s="79" t="s">
        <v>1074</v>
      </c>
      <c r="C71" s="84" t="s">
        <v>1075</v>
      </c>
      <c r="D71" s="88" t="s">
        <v>616</v>
      </c>
      <c r="E71" s="84" t="s">
        <v>617</v>
      </c>
      <c r="F71" s="84" t="s">
        <v>458</v>
      </c>
      <c r="G71" s="84" t="s">
        <v>21</v>
      </c>
      <c r="H71" s="84" t="s">
        <v>19</v>
      </c>
      <c r="I71" s="85">
        <v>53.95</v>
      </c>
      <c r="J71" s="92">
        <v>53.95</v>
      </c>
      <c r="K71" s="147">
        <v>53.95</v>
      </c>
      <c r="L71" s="84" t="s">
        <v>1076</v>
      </c>
      <c r="M71" s="87">
        <v>2007</v>
      </c>
      <c r="N71" s="216">
        <v>39339</v>
      </c>
    </row>
    <row r="72" spans="1:14" ht="51" x14ac:dyDescent="0.25">
      <c r="A72" s="78">
        <v>181</v>
      </c>
      <c r="B72" s="123" t="s">
        <v>968</v>
      </c>
      <c r="C72" s="84" t="s">
        <v>969</v>
      </c>
      <c r="D72" s="88" t="s">
        <v>616</v>
      </c>
      <c r="E72" s="84" t="s">
        <v>617</v>
      </c>
      <c r="F72" s="84" t="s">
        <v>458</v>
      </c>
      <c r="G72" s="84" t="s">
        <v>970</v>
      </c>
      <c r="H72" s="84" t="s">
        <v>19</v>
      </c>
      <c r="I72" s="89">
        <v>2305</v>
      </c>
      <c r="J72" s="95" t="s">
        <v>383</v>
      </c>
      <c r="K72" s="150">
        <v>2305</v>
      </c>
      <c r="L72" s="84" t="s">
        <v>971</v>
      </c>
      <c r="M72" s="115">
        <v>2006</v>
      </c>
      <c r="N72" s="118">
        <v>39027</v>
      </c>
    </row>
    <row r="73" spans="1:14" ht="38.25" x14ac:dyDescent="0.25">
      <c r="A73" s="78">
        <v>22</v>
      </c>
      <c r="B73" s="79" t="s">
        <v>456</v>
      </c>
      <c r="C73" s="84" t="s">
        <v>457</v>
      </c>
      <c r="D73" s="84" t="s">
        <v>380</v>
      </c>
      <c r="E73" s="87" t="s">
        <v>381</v>
      </c>
      <c r="F73" s="84" t="s">
        <v>458</v>
      </c>
      <c r="G73" s="84" t="s">
        <v>22</v>
      </c>
      <c r="H73" s="84" t="s">
        <v>19</v>
      </c>
      <c r="I73" s="85">
        <v>60</v>
      </c>
      <c r="J73" s="95" t="s">
        <v>383</v>
      </c>
      <c r="K73" s="147">
        <v>60</v>
      </c>
      <c r="L73" s="84" t="s">
        <v>459</v>
      </c>
      <c r="M73" s="87">
        <v>1955</v>
      </c>
      <c r="N73" s="119" t="s">
        <v>385</v>
      </c>
    </row>
    <row r="74" spans="1:14" ht="38.25" x14ac:dyDescent="0.25">
      <c r="A74" s="78">
        <v>174</v>
      </c>
      <c r="B74" s="83" t="s">
        <v>949</v>
      </c>
      <c r="C74" s="84" t="s">
        <v>950</v>
      </c>
      <c r="D74" s="88" t="s">
        <v>616</v>
      </c>
      <c r="E74" s="84" t="s">
        <v>617</v>
      </c>
      <c r="F74" s="84" t="s">
        <v>458</v>
      </c>
      <c r="G74" s="84" t="s">
        <v>22</v>
      </c>
      <c r="H74" s="84" t="s">
        <v>19</v>
      </c>
      <c r="I74" s="89">
        <v>849.375</v>
      </c>
      <c r="J74" s="95" t="s">
        <v>383</v>
      </c>
      <c r="K74" s="150">
        <v>849.375</v>
      </c>
      <c r="L74" s="84" t="s">
        <v>951</v>
      </c>
      <c r="M74" s="115">
        <v>2006</v>
      </c>
      <c r="N74" s="118">
        <v>39027</v>
      </c>
    </row>
    <row r="75" spans="1:14" ht="38.25" x14ac:dyDescent="0.25">
      <c r="A75" s="78">
        <v>177</v>
      </c>
      <c r="B75" s="79" t="s">
        <v>958</v>
      </c>
      <c r="C75" s="84" t="s">
        <v>959</v>
      </c>
      <c r="D75" s="88" t="s">
        <v>616</v>
      </c>
      <c r="E75" s="84" t="s">
        <v>617</v>
      </c>
      <c r="F75" s="84" t="s">
        <v>458</v>
      </c>
      <c r="G75" s="84" t="s">
        <v>22</v>
      </c>
      <c r="H75" s="84" t="s">
        <v>19</v>
      </c>
      <c r="I75" s="89">
        <v>896.58500000000004</v>
      </c>
      <c r="J75" s="95" t="s">
        <v>383</v>
      </c>
      <c r="K75" s="150">
        <v>896.58500000000004</v>
      </c>
      <c r="L75" s="84" t="s">
        <v>960</v>
      </c>
      <c r="M75" s="115">
        <v>2006</v>
      </c>
      <c r="N75" s="118">
        <v>39027</v>
      </c>
    </row>
    <row r="76" spans="1:14" ht="38.25" x14ac:dyDescent="0.25">
      <c r="A76" s="78">
        <v>178</v>
      </c>
      <c r="B76" s="83" t="s">
        <v>961</v>
      </c>
      <c r="C76" s="84" t="s">
        <v>844</v>
      </c>
      <c r="D76" s="88" t="s">
        <v>616</v>
      </c>
      <c r="E76" s="84" t="s">
        <v>617</v>
      </c>
      <c r="F76" s="84" t="s">
        <v>458</v>
      </c>
      <c r="G76" s="84" t="s">
        <v>22</v>
      </c>
      <c r="H76" s="84" t="s">
        <v>19</v>
      </c>
      <c r="I76" s="89">
        <v>764.42600000000004</v>
      </c>
      <c r="J76" s="95" t="s">
        <v>383</v>
      </c>
      <c r="K76" s="150">
        <v>764.42600000000004</v>
      </c>
      <c r="L76" s="84" t="s">
        <v>962</v>
      </c>
      <c r="M76" s="115">
        <v>2006</v>
      </c>
      <c r="N76" s="220">
        <v>39027</v>
      </c>
    </row>
    <row r="77" spans="1:14" ht="38.25" x14ac:dyDescent="0.25">
      <c r="A77" s="78">
        <v>191</v>
      </c>
      <c r="B77" s="79" t="s">
        <v>1001</v>
      </c>
      <c r="C77" s="84" t="s">
        <v>1002</v>
      </c>
      <c r="D77" s="88" t="s">
        <v>616</v>
      </c>
      <c r="E77" s="107" t="s">
        <v>617</v>
      </c>
      <c r="F77" s="84" t="s">
        <v>458</v>
      </c>
      <c r="G77" s="88" t="s">
        <v>22</v>
      </c>
      <c r="H77" s="84" t="s">
        <v>19</v>
      </c>
      <c r="I77" s="85">
        <v>31.15</v>
      </c>
      <c r="J77" s="91">
        <v>31.15</v>
      </c>
      <c r="K77" s="147">
        <v>31.15</v>
      </c>
      <c r="L77" s="84" t="s">
        <v>1003</v>
      </c>
      <c r="M77" s="84">
        <v>2006</v>
      </c>
      <c r="N77" s="99">
        <v>39096</v>
      </c>
    </row>
    <row r="78" spans="1:14" ht="38.25" x14ac:dyDescent="0.25">
      <c r="A78" s="78">
        <v>236</v>
      </c>
      <c r="B78" s="83" t="s">
        <v>1136</v>
      </c>
      <c r="C78" s="88" t="s">
        <v>1137</v>
      </c>
      <c r="D78" s="84" t="s">
        <v>616</v>
      </c>
      <c r="E78" s="87" t="s">
        <v>617</v>
      </c>
      <c r="F78" s="88" t="s">
        <v>458</v>
      </c>
      <c r="G78" s="84" t="s">
        <v>22</v>
      </c>
      <c r="H78" s="88" t="s">
        <v>19</v>
      </c>
      <c r="I78" s="85">
        <v>90</v>
      </c>
      <c r="J78" s="95" t="s">
        <v>383</v>
      </c>
      <c r="K78" s="160">
        <v>90</v>
      </c>
      <c r="L78" s="84" t="s">
        <v>1138</v>
      </c>
      <c r="M78" s="87">
        <v>2008</v>
      </c>
      <c r="N78" s="122">
        <v>39686</v>
      </c>
    </row>
    <row r="79" spans="1:14" ht="38.25" x14ac:dyDescent="0.25">
      <c r="A79" s="78">
        <v>313</v>
      </c>
      <c r="B79" s="79" t="s">
        <v>1373</v>
      </c>
      <c r="C79" s="88" t="s">
        <v>1374</v>
      </c>
      <c r="D79" s="84" t="s">
        <v>616</v>
      </c>
      <c r="E79" s="87" t="s">
        <v>617</v>
      </c>
      <c r="F79" s="88" t="s">
        <v>458</v>
      </c>
      <c r="G79" s="84" t="s">
        <v>22</v>
      </c>
      <c r="H79" s="88" t="s">
        <v>19</v>
      </c>
      <c r="I79" s="96">
        <v>62.096600000000002</v>
      </c>
      <c r="J79" s="97">
        <v>62.096600000000002</v>
      </c>
      <c r="K79" s="162">
        <v>62.096600000000002</v>
      </c>
      <c r="L79" s="84" t="s">
        <v>1375</v>
      </c>
      <c r="M79" s="87">
        <v>2013</v>
      </c>
      <c r="N79" s="213">
        <v>41557</v>
      </c>
    </row>
    <row r="80" spans="1:14" ht="38.25" x14ac:dyDescent="0.25">
      <c r="A80" s="78">
        <v>241</v>
      </c>
      <c r="B80" s="123" t="s">
        <v>1151</v>
      </c>
      <c r="C80" s="84" t="s">
        <v>1152</v>
      </c>
      <c r="D80" s="84" t="s">
        <v>616</v>
      </c>
      <c r="E80" s="87" t="s">
        <v>617</v>
      </c>
      <c r="F80" s="88" t="s">
        <v>583</v>
      </c>
      <c r="G80" s="84" t="s">
        <v>61</v>
      </c>
      <c r="H80" s="88" t="s">
        <v>61</v>
      </c>
      <c r="I80" s="85">
        <v>840.27</v>
      </c>
      <c r="J80" s="92">
        <v>840.27</v>
      </c>
      <c r="K80" s="160">
        <v>840.27</v>
      </c>
      <c r="L80" s="84" t="s">
        <v>1153</v>
      </c>
      <c r="M80" s="87">
        <v>2009</v>
      </c>
      <c r="N80" s="217">
        <v>39882</v>
      </c>
    </row>
    <row r="81" spans="1:14" ht="25.5" x14ac:dyDescent="0.25">
      <c r="A81" s="78">
        <v>62</v>
      </c>
      <c r="B81" s="79" t="s">
        <v>581</v>
      </c>
      <c r="C81" s="84" t="s">
        <v>582</v>
      </c>
      <c r="D81" s="84" t="s">
        <v>380</v>
      </c>
      <c r="E81" s="87" t="s">
        <v>381</v>
      </c>
      <c r="F81" s="84" t="s">
        <v>583</v>
      </c>
      <c r="G81" s="84" t="s">
        <v>66</v>
      </c>
      <c r="H81" s="84" t="s">
        <v>61</v>
      </c>
      <c r="I81" s="85">
        <v>2000</v>
      </c>
      <c r="J81" s="92">
        <v>2000</v>
      </c>
      <c r="K81" s="147">
        <v>2000</v>
      </c>
      <c r="L81" s="84" t="s">
        <v>584</v>
      </c>
      <c r="M81" s="87">
        <v>1969</v>
      </c>
      <c r="N81" s="119" t="s">
        <v>385</v>
      </c>
    </row>
    <row r="82" spans="1:14" ht="38.25" x14ac:dyDescent="0.25">
      <c r="A82" s="78">
        <v>98</v>
      </c>
      <c r="B82" s="123" t="s">
        <v>711</v>
      </c>
      <c r="C82" s="84" t="s">
        <v>712</v>
      </c>
      <c r="D82" s="84" t="s">
        <v>616</v>
      </c>
      <c r="E82" s="87" t="s">
        <v>617</v>
      </c>
      <c r="F82" s="84" t="s">
        <v>583</v>
      </c>
      <c r="G82" s="84" t="s">
        <v>72</v>
      </c>
      <c r="H82" s="84" t="s">
        <v>61</v>
      </c>
      <c r="I82" s="85">
        <v>180</v>
      </c>
      <c r="J82" s="92">
        <v>180</v>
      </c>
      <c r="K82" s="147">
        <v>180</v>
      </c>
      <c r="L82" s="84" t="s">
        <v>713</v>
      </c>
      <c r="M82" s="87">
        <v>2001</v>
      </c>
      <c r="N82" s="101">
        <v>37076</v>
      </c>
    </row>
    <row r="83" spans="1:14" ht="38.25" x14ac:dyDescent="0.25">
      <c r="A83" s="78">
        <v>76</v>
      </c>
      <c r="B83" s="79" t="s">
        <v>631</v>
      </c>
      <c r="C83" s="84" t="s">
        <v>632</v>
      </c>
      <c r="D83" s="84" t="s">
        <v>616</v>
      </c>
      <c r="E83" s="87" t="s">
        <v>617</v>
      </c>
      <c r="F83" s="84" t="s">
        <v>583</v>
      </c>
      <c r="G83" s="84" t="s">
        <v>68</v>
      </c>
      <c r="H83" s="84" t="s">
        <v>61</v>
      </c>
      <c r="I83" s="85">
        <v>25</v>
      </c>
      <c r="J83" s="92">
        <v>25</v>
      </c>
      <c r="K83" s="147">
        <v>25</v>
      </c>
      <c r="L83" s="84" t="s">
        <v>633</v>
      </c>
      <c r="M83" s="87">
        <v>1996</v>
      </c>
      <c r="N83" s="98">
        <v>35208</v>
      </c>
    </row>
    <row r="84" spans="1:14" ht="102" x14ac:dyDescent="0.25">
      <c r="A84" s="78">
        <v>33</v>
      </c>
      <c r="B84" s="83" t="s">
        <v>496</v>
      </c>
      <c r="C84" s="84" t="s">
        <v>497</v>
      </c>
      <c r="D84" s="84" t="s">
        <v>483</v>
      </c>
      <c r="E84" s="84" t="s">
        <v>484</v>
      </c>
      <c r="F84" s="88" t="s">
        <v>472</v>
      </c>
      <c r="G84" s="84" t="s">
        <v>498</v>
      </c>
      <c r="H84" s="84" t="s">
        <v>499</v>
      </c>
      <c r="I84" s="85">
        <v>4450</v>
      </c>
      <c r="J84" s="92">
        <v>4450</v>
      </c>
      <c r="K84" s="147">
        <v>4450</v>
      </c>
      <c r="L84" s="84" t="s">
        <v>495</v>
      </c>
      <c r="M84" s="87">
        <v>1956</v>
      </c>
      <c r="N84" s="82" t="s">
        <v>385</v>
      </c>
    </row>
    <row r="85" spans="1:14" ht="38.25" x14ac:dyDescent="0.25">
      <c r="A85" s="78">
        <v>223</v>
      </c>
      <c r="B85" s="79" t="s">
        <v>1098</v>
      </c>
      <c r="C85" s="120" t="s">
        <v>1099</v>
      </c>
      <c r="D85" s="84" t="s">
        <v>650</v>
      </c>
      <c r="E85" s="88" t="s">
        <v>651</v>
      </c>
      <c r="F85" s="88" t="s">
        <v>472</v>
      </c>
      <c r="G85" s="88" t="s">
        <v>15</v>
      </c>
      <c r="H85" s="88" t="s">
        <v>2</v>
      </c>
      <c r="I85" s="85">
        <v>45.13</v>
      </c>
      <c r="J85" s="92">
        <v>45.13</v>
      </c>
      <c r="K85" s="160">
        <v>45.13</v>
      </c>
      <c r="L85" s="88" t="s">
        <v>1100</v>
      </c>
      <c r="M85" s="87">
        <v>2007</v>
      </c>
      <c r="N85" s="114">
        <v>39407</v>
      </c>
    </row>
    <row r="86" spans="1:14" ht="51" x14ac:dyDescent="0.25">
      <c r="A86" s="78">
        <v>50</v>
      </c>
      <c r="B86" s="123" t="s">
        <v>544</v>
      </c>
      <c r="C86" s="84" t="s">
        <v>545</v>
      </c>
      <c r="D86" s="84" t="s">
        <v>483</v>
      </c>
      <c r="E86" s="84" t="s">
        <v>484</v>
      </c>
      <c r="F86" s="84" t="s">
        <v>472</v>
      </c>
      <c r="G86" s="84" t="s">
        <v>546</v>
      </c>
      <c r="H86" s="84" t="s">
        <v>2</v>
      </c>
      <c r="I86" s="96">
        <v>1172.098755</v>
      </c>
      <c r="J86" s="97">
        <v>1172.098755</v>
      </c>
      <c r="K86" s="155">
        <v>1172.098755</v>
      </c>
      <c r="L86" s="84" t="s">
        <v>495</v>
      </c>
      <c r="M86" s="87">
        <v>1956</v>
      </c>
      <c r="N86" s="119" t="s">
        <v>385</v>
      </c>
    </row>
    <row r="87" spans="1:14" ht="38.25" x14ac:dyDescent="0.25">
      <c r="A87" s="78">
        <v>302</v>
      </c>
      <c r="B87" s="201" t="s">
        <v>1339</v>
      </c>
      <c r="C87" s="88" t="s">
        <v>1340</v>
      </c>
      <c r="D87" s="84" t="s">
        <v>616</v>
      </c>
      <c r="E87" s="87" t="s">
        <v>617</v>
      </c>
      <c r="F87" s="88" t="s">
        <v>472</v>
      </c>
      <c r="G87" s="84" t="s">
        <v>7</v>
      </c>
      <c r="H87" s="88" t="s">
        <v>2</v>
      </c>
      <c r="I87" s="85">
        <v>33.450000000000003</v>
      </c>
      <c r="J87" s="92">
        <v>33.450000000000003</v>
      </c>
      <c r="K87" s="160">
        <v>33.450000000000003</v>
      </c>
      <c r="L87" s="84" t="s">
        <v>1341</v>
      </c>
      <c r="M87" s="87">
        <v>2012</v>
      </c>
      <c r="N87" s="124">
        <v>41233</v>
      </c>
    </row>
    <row r="88" spans="1:14" ht="38.25" x14ac:dyDescent="0.25">
      <c r="A88" s="78">
        <v>225</v>
      </c>
      <c r="B88" s="123" t="s">
        <v>1104</v>
      </c>
      <c r="C88" s="121" t="s">
        <v>1105</v>
      </c>
      <c r="D88" s="88" t="s">
        <v>616</v>
      </c>
      <c r="E88" s="88" t="s">
        <v>617</v>
      </c>
      <c r="F88" s="88" t="s">
        <v>472</v>
      </c>
      <c r="G88" s="88" t="s">
        <v>14</v>
      </c>
      <c r="H88" s="88" t="s">
        <v>2</v>
      </c>
      <c r="I88" s="85">
        <v>156.09</v>
      </c>
      <c r="J88" s="92">
        <v>156.09</v>
      </c>
      <c r="K88" s="160">
        <v>156.09</v>
      </c>
      <c r="L88" s="88" t="s">
        <v>1106</v>
      </c>
      <c r="M88" s="87">
        <v>2007</v>
      </c>
      <c r="N88" s="114">
        <v>39380</v>
      </c>
    </row>
    <row r="89" spans="1:14" ht="38.25" x14ac:dyDescent="0.25">
      <c r="A89" s="78">
        <v>239</v>
      </c>
      <c r="B89" s="79" t="s">
        <v>1145</v>
      </c>
      <c r="C89" s="159" t="s">
        <v>1146</v>
      </c>
      <c r="D89" s="84" t="s">
        <v>616</v>
      </c>
      <c r="E89" s="87" t="s">
        <v>617</v>
      </c>
      <c r="F89" s="88" t="s">
        <v>472</v>
      </c>
      <c r="G89" s="84" t="s">
        <v>14</v>
      </c>
      <c r="H89" s="88" t="s">
        <v>2</v>
      </c>
      <c r="I89" s="85">
        <v>7.38</v>
      </c>
      <c r="J89" s="92">
        <v>7.38</v>
      </c>
      <c r="K89" s="160">
        <v>7.38</v>
      </c>
      <c r="L89" s="84" t="s">
        <v>1147</v>
      </c>
      <c r="M89" s="87">
        <v>2008</v>
      </c>
      <c r="N89" s="218">
        <v>39772</v>
      </c>
    </row>
    <row r="90" spans="1:14" ht="38.25" x14ac:dyDescent="0.25">
      <c r="A90" s="78">
        <v>290</v>
      </c>
      <c r="B90" s="83" t="s">
        <v>1303</v>
      </c>
      <c r="C90" s="88" t="s">
        <v>1304</v>
      </c>
      <c r="D90" s="84" t="s">
        <v>616</v>
      </c>
      <c r="E90" s="87" t="s">
        <v>617</v>
      </c>
      <c r="F90" s="88" t="s">
        <v>472</v>
      </c>
      <c r="G90" s="84" t="s">
        <v>2</v>
      </c>
      <c r="H90" s="88" t="s">
        <v>2</v>
      </c>
      <c r="I90" s="85">
        <v>2.72</v>
      </c>
      <c r="J90" s="92">
        <v>2.72</v>
      </c>
      <c r="K90" s="160">
        <v>2.72</v>
      </c>
      <c r="L90" s="84" t="s">
        <v>1305</v>
      </c>
      <c r="M90" s="87">
        <v>2011</v>
      </c>
      <c r="N90" s="124">
        <v>40826</v>
      </c>
    </row>
    <row r="91" spans="1:14" ht="38.25" x14ac:dyDescent="0.25">
      <c r="A91" s="78">
        <v>126</v>
      </c>
      <c r="B91" s="79" t="s">
        <v>799</v>
      </c>
      <c r="C91" s="84" t="s">
        <v>800</v>
      </c>
      <c r="D91" s="84" t="s">
        <v>616</v>
      </c>
      <c r="E91" s="87" t="s">
        <v>617</v>
      </c>
      <c r="F91" s="84" t="s">
        <v>472</v>
      </c>
      <c r="G91" s="84" t="s">
        <v>6</v>
      </c>
      <c r="H91" s="84" t="s">
        <v>2</v>
      </c>
      <c r="I91" s="85">
        <v>136</v>
      </c>
      <c r="J91" s="92">
        <v>136</v>
      </c>
      <c r="K91" s="147">
        <v>136</v>
      </c>
      <c r="L91" s="84" t="s">
        <v>801</v>
      </c>
      <c r="M91" s="87">
        <v>2002</v>
      </c>
      <c r="N91" s="101">
        <v>37400</v>
      </c>
    </row>
    <row r="92" spans="1:14" ht="38.25" x14ac:dyDescent="0.25">
      <c r="A92" s="78">
        <v>262</v>
      </c>
      <c r="B92" s="83" t="s">
        <v>1214</v>
      </c>
      <c r="C92" s="88" t="s">
        <v>1215</v>
      </c>
      <c r="D92" s="84" t="s">
        <v>616</v>
      </c>
      <c r="E92" s="87" t="s">
        <v>617</v>
      </c>
      <c r="F92" s="88" t="s">
        <v>472</v>
      </c>
      <c r="G92" s="84" t="s">
        <v>6</v>
      </c>
      <c r="H92" s="88" t="s">
        <v>2</v>
      </c>
      <c r="I92" s="85">
        <v>28.707000000000001</v>
      </c>
      <c r="J92" s="92">
        <v>28.71</v>
      </c>
      <c r="K92" s="160">
        <v>28.71</v>
      </c>
      <c r="L92" s="84" t="s">
        <v>1216</v>
      </c>
      <c r="M92" s="87">
        <v>2009</v>
      </c>
      <c r="N92" s="213">
        <v>39947</v>
      </c>
    </row>
    <row r="93" spans="1:14" ht="38.25" x14ac:dyDescent="0.25">
      <c r="A93" s="78">
        <v>216</v>
      </c>
      <c r="B93" s="201" t="s">
        <v>1077</v>
      </c>
      <c r="C93" s="88" t="s">
        <v>1078</v>
      </c>
      <c r="D93" s="88" t="s">
        <v>616</v>
      </c>
      <c r="E93" s="88" t="s">
        <v>617</v>
      </c>
      <c r="F93" s="88" t="s">
        <v>472</v>
      </c>
      <c r="G93" s="88" t="s">
        <v>17</v>
      </c>
      <c r="H93" s="88" t="s">
        <v>2</v>
      </c>
      <c r="I93" s="85">
        <v>16.07</v>
      </c>
      <c r="J93" s="92">
        <v>16.07</v>
      </c>
      <c r="K93" s="147">
        <v>16.07</v>
      </c>
      <c r="L93" s="88" t="s">
        <v>1079</v>
      </c>
      <c r="M93" s="87">
        <v>2007</v>
      </c>
      <c r="N93" s="114">
        <v>39426</v>
      </c>
    </row>
    <row r="94" spans="1:14" ht="38.25" x14ac:dyDescent="0.25">
      <c r="A94" s="78">
        <v>275</v>
      </c>
      <c r="B94" s="123" t="s">
        <v>1257</v>
      </c>
      <c r="C94" s="88" t="s">
        <v>1258</v>
      </c>
      <c r="D94" s="84" t="s">
        <v>616</v>
      </c>
      <c r="E94" s="87" t="s">
        <v>617</v>
      </c>
      <c r="F94" s="88" t="s">
        <v>472</v>
      </c>
      <c r="G94" s="84" t="s">
        <v>17</v>
      </c>
      <c r="H94" s="88" t="s">
        <v>2</v>
      </c>
      <c r="I94" s="85">
        <v>6</v>
      </c>
      <c r="J94" s="92">
        <v>6</v>
      </c>
      <c r="K94" s="160">
        <v>6</v>
      </c>
      <c r="L94" s="84" t="s">
        <v>1259</v>
      </c>
      <c r="M94" s="87">
        <v>2010</v>
      </c>
      <c r="N94" s="124">
        <v>40487</v>
      </c>
    </row>
    <row r="95" spans="1:14" ht="25.5" x14ac:dyDescent="0.25">
      <c r="A95" s="78">
        <v>26</v>
      </c>
      <c r="B95" s="79" t="s">
        <v>470</v>
      </c>
      <c r="C95" s="146" t="s">
        <v>471</v>
      </c>
      <c r="D95" s="84" t="s">
        <v>380</v>
      </c>
      <c r="E95" s="87" t="s">
        <v>381</v>
      </c>
      <c r="F95" s="84" t="s">
        <v>472</v>
      </c>
      <c r="G95" s="84" t="s">
        <v>473</v>
      </c>
      <c r="H95" s="84" t="s">
        <v>2</v>
      </c>
      <c r="I95" s="85">
        <v>491</v>
      </c>
      <c r="J95" s="92">
        <v>491</v>
      </c>
      <c r="K95" s="147">
        <v>491</v>
      </c>
      <c r="L95" s="84" t="s">
        <v>474</v>
      </c>
      <c r="M95" s="87">
        <v>1955</v>
      </c>
      <c r="N95" s="82" t="s">
        <v>385</v>
      </c>
    </row>
    <row r="96" spans="1:14" ht="51" x14ac:dyDescent="0.25">
      <c r="A96" s="78">
        <v>49</v>
      </c>
      <c r="B96" s="123" t="s">
        <v>539</v>
      </c>
      <c r="C96" s="148" t="s">
        <v>540</v>
      </c>
      <c r="D96" s="84" t="s">
        <v>380</v>
      </c>
      <c r="E96" s="87" t="s">
        <v>381</v>
      </c>
      <c r="F96" s="84" t="s">
        <v>472</v>
      </c>
      <c r="G96" s="84" t="s">
        <v>541</v>
      </c>
      <c r="H96" s="84" t="s">
        <v>542</v>
      </c>
      <c r="I96" s="96">
        <v>1049.5181829999999</v>
      </c>
      <c r="J96" s="97">
        <v>1049.5181829999999</v>
      </c>
      <c r="K96" s="155">
        <v>1049.5181829999999</v>
      </c>
      <c r="L96" s="84" t="s">
        <v>543</v>
      </c>
      <c r="M96" s="87">
        <v>1963</v>
      </c>
      <c r="N96" s="119" t="s">
        <v>385</v>
      </c>
    </row>
    <row r="97" spans="1:14" ht="89.25" x14ac:dyDescent="0.25">
      <c r="A97" s="78">
        <v>83</v>
      </c>
      <c r="B97" s="201" t="s">
        <v>655</v>
      </c>
      <c r="C97" s="84" t="s">
        <v>656</v>
      </c>
      <c r="D97" s="84" t="s">
        <v>657</v>
      </c>
      <c r="E97" s="87" t="s">
        <v>423</v>
      </c>
      <c r="F97" s="84" t="s">
        <v>472</v>
      </c>
      <c r="G97" s="84" t="s">
        <v>658</v>
      </c>
      <c r="H97" s="84" t="s">
        <v>659</v>
      </c>
      <c r="I97" s="85">
        <v>5372</v>
      </c>
      <c r="J97" s="92">
        <v>5372</v>
      </c>
      <c r="K97" s="147">
        <v>5372</v>
      </c>
      <c r="L97" s="84" t="s">
        <v>660</v>
      </c>
      <c r="M97" s="87">
        <v>1997</v>
      </c>
      <c r="N97" s="119" t="s">
        <v>385</v>
      </c>
    </row>
    <row r="98" spans="1:14" ht="38.25" x14ac:dyDescent="0.25">
      <c r="A98" s="78">
        <v>306</v>
      </c>
      <c r="B98" s="83" t="s">
        <v>1351</v>
      </c>
      <c r="C98" s="88" t="s">
        <v>1352</v>
      </c>
      <c r="D98" s="84" t="s">
        <v>650</v>
      </c>
      <c r="E98" s="87" t="s">
        <v>651</v>
      </c>
      <c r="F98" s="88" t="s">
        <v>675</v>
      </c>
      <c r="G98" s="84" t="s">
        <v>197</v>
      </c>
      <c r="H98" s="88" t="s">
        <v>196</v>
      </c>
      <c r="I98" s="85">
        <v>29.8</v>
      </c>
      <c r="J98" s="92">
        <v>29.8</v>
      </c>
      <c r="K98" s="160">
        <v>29.8</v>
      </c>
      <c r="L98" s="84" t="s">
        <v>1353</v>
      </c>
      <c r="M98" s="87">
        <v>2012</v>
      </c>
      <c r="N98" s="124">
        <v>41282</v>
      </c>
    </row>
    <row r="99" spans="1:14" ht="39" x14ac:dyDescent="0.25">
      <c r="A99" s="78">
        <v>281</v>
      </c>
      <c r="B99" s="79" t="s">
        <v>1275</v>
      </c>
      <c r="C99" s="84" t="s">
        <v>1276</v>
      </c>
      <c r="D99" s="84" t="s">
        <v>650</v>
      </c>
      <c r="E99" s="87" t="s">
        <v>651</v>
      </c>
      <c r="F99" s="88" t="s">
        <v>675</v>
      </c>
      <c r="G99" s="84" t="s">
        <v>202</v>
      </c>
      <c r="H99" s="88" t="s">
        <v>196</v>
      </c>
      <c r="I99" s="85">
        <v>291.73</v>
      </c>
      <c r="J99" s="92">
        <v>291.73</v>
      </c>
      <c r="K99" s="160">
        <v>291.73</v>
      </c>
      <c r="L99" s="212" t="s">
        <v>1277</v>
      </c>
      <c r="M99" s="87">
        <v>2010</v>
      </c>
      <c r="N99" s="124">
        <v>40479</v>
      </c>
    </row>
    <row r="100" spans="1:14" ht="38.25" x14ac:dyDescent="0.25">
      <c r="A100" s="78">
        <v>282</v>
      </c>
      <c r="B100" s="83" t="s">
        <v>1278</v>
      </c>
      <c r="C100" s="88" t="s">
        <v>1279</v>
      </c>
      <c r="D100" s="84" t="s">
        <v>650</v>
      </c>
      <c r="E100" s="87" t="s">
        <v>651</v>
      </c>
      <c r="F100" s="88" t="s">
        <v>675</v>
      </c>
      <c r="G100" s="84" t="s">
        <v>202</v>
      </c>
      <c r="H100" s="88" t="s">
        <v>196</v>
      </c>
      <c r="I100" s="85">
        <v>97.4</v>
      </c>
      <c r="J100" s="92">
        <v>97.4</v>
      </c>
      <c r="K100" s="160">
        <v>97.4</v>
      </c>
      <c r="L100" s="84" t="s">
        <v>1280</v>
      </c>
      <c r="M100" s="87">
        <v>2010</v>
      </c>
      <c r="N100" s="124">
        <v>40546</v>
      </c>
    </row>
    <row r="101" spans="1:14" ht="38.25" x14ac:dyDescent="0.25">
      <c r="A101" s="78">
        <v>298</v>
      </c>
      <c r="B101" s="201" t="s">
        <v>1328</v>
      </c>
      <c r="C101" s="88" t="s">
        <v>1329</v>
      </c>
      <c r="D101" s="84" t="s">
        <v>650</v>
      </c>
      <c r="E101" s="87" t="s">
        <v>651</v>
      </c>
      <c r="F101" s="88" t="s">
        <v>675</v>
      </c>
      <c r="G101" s="84" t="s">
        <v>202</v>
      </c>
      <c r="H101" s="88" t="s">
        <v>196</v>
      </c>
      <c r="I101" s="135">
        <v>123.194</v>
      </c>
      <c r="J101" s="136">
        <v>123.194</v>
      </c>
      <c r="K101" s="164">
        <v>123.194</v>
      </c>
      <c r="L101" s="84" t="s">
        <v>1330</v>
      </c>
      <c r="M101" s="87">
        <v>2012</v>
      </c>
      <c r="N101" s="124">
        <v>41155</v>
      </c>
    </row>
    <row r="102" spans="1:14" ht="38.25" x14ac:dyDescent="0.25">
      <c r="A102" s="78">
        <v>323</v>
      </c>
      <c r="B102" s="165" t="s">
        <v>1403</v>
      </c>
      <c r="C102" s="166" t="s">
        <v>1404</v>
      </c>
      <c r="D102" s="84" t="s">
        <v>650</v>
      </c>
      <c r="E102" s="87" t="s">
        <v>651</v>
      </c>
      <c r="F102" s="88" t="s">
        <v>675</v>
      </c>
      <c r="G102" s="84" t="s">
        <v>216</v>
      </c>
      <c r="H102" s="88" t="s">
        <v>196</v>
      </c>
      <c r="I102" s="85">
        <v>304.13</v>
      </c>
      <c r="J102" s="92">
        <v>304.13</v>
      </c>
      <c r="K102" s="160">
        <v>304.13</v>
      </c>
      <c r="L102" s="84" t="s">
        <v>1405</v>
      </c>
      <c r="M102" s="87">
        <v>2014</v>
      </c>
      <c r="N102" s="124">
        <v>41814</v>
      </c>
    </row>
    <row r="103" spans="1:14" ht="38.25" x14ac:dyDescent="0.25">
      <c r="A103" s="78">
        <v>300</v>
      </c>
      <c r="B103" s="201" t="s">
        <v>1334</v>
      </c>
      <c r="C103" s="88" t="s">
        <v>1335</v>
      </c>
      <c r="D103" s="84" t="s">
        <v>616</v>
      </c>
      <c r="E103" s="87" t="s">
        <v>617</v>
      </c>
      <c r="F103" s="88" t="s">
        <v>675</v>
      </c>
      <c r="G103" s="84" t="s">
        <v>211</v>
      </c>
      <c r="H103" s="88" t="s">
        <v>196</v>
      </c>
      <c r="I103" s="85">
        <v>219.41</v>
      </c>
      <c r="J103" s="92">
        <v>219.41</v>
      </c>
      <c r="K103" s="160">
        <v>219.41</v>
      </c>
      <c r="L103" s="84" t="s">
        <v>1336</v>
      </c>
      <c r="M103" s="87">
        <v>2012</v>
      </c>
      <c r="N103" s="124">
        <v>41234</v>
      </c>
    </row>
    <row r="104" spans="1:14" ht="38.25" x14ac:dyDescent="0.25">
      <c r="A104" s="78">
        <v>310</v>
      </c>
      <c r="B104" s="123" t="s">
        <v>1364</v>
      </c>
      <c r="C104" s="88" t="s">
        <v>1365</v>
      </c>
      <c r="D104" s="84" t="s">
        <v>650</v>
      </c>
      <c r="E104" s="87" t="s">
        <v>651</v>
      </c>
      <c r="F104" s="88" t="s">
        <v>675</v>
      </c>
      <c r="G104" s="84" t="s">
        <v>207</v>
      </c>
      <c r="H104" s="88" t="s">
        <v>196</v>
      </c>
      <c r="I104" s="85">
        <v>48.75</v>
      </c>
      <c r="J104" s="92">
        <v>48.75</v>
      </c>
      <c r="K104" s="160">
        <v>48.75</v>
      </c>
      <c r="L104" s="84" t="s">
        <v>1366</v>
      </c>
      <c r="M104" s="87">
        <v>2013</v>
      </c>
      <c r="N104" s="124">
        <v>41352</v>
      </c>
    </row>
    <row r="105" spans="1:14" ht="38.25" x14ac:dyDescent="0.25">
      <c r="A105" s="78">
        <v>284</v>
      </c>
      <c r="B105" s="201" t="s">
        <v>1285</v>
      </c>
      <c r="C105" s="88" t="s">
        <v>1286</v>
      </c>
      <c r="D105" s="84" t="s">
        <v>650</v>
      </c>
      <c r="E105" s="87" t="s">
        <v>651</v>
      </c>
      <c r="F105" s="88" t="s">
        <v>675</v>
      </c>
      <c r="G105" s="84" t="s">
        <v>224</v>
      </c>
      <c r="H105" s="88" t="s">
        <v>196</v>
      </c>
      <c r="I105" s="85">
        <v>10.4</v>
      </c>
      <c r="J105" s="92">
        <v>10.4</v>
      </c>
      <c r="K105" s="160">
        <v>10.4</v>
      </c>
      <c r="L105" s="84" t="s">
        <v>1287</v>
      </c>
      <c r="M105" s="87">
        <v>2011</v>
      </c>
      <c r="N105" s="124">
        <v>40561</v>
      </c>
    </row>
    <row r="106" spans="1:14" ht="63.75" x14ac:dyDescent="0.25">
      <c r="A106" s="78">
        <v>143</v>
      </c>
      <c r="B106" s="123" t="s">
        <v>849</v>
      </c>
      <c r="C106" s="148" t="s">
        <v>850</v>
      </c>
      <c r="D106" s="84" t="s">
        <v>650</v>
      </c>
      <c r="E106" s="115" t="s">
        <v>651</v>
      </c>
      <c r="F106" s="88" t="s">
        <v>675</v>
      </c>
      <c r="G106" s="109" t="s">
        <v>851</v>
      </c>
      <c r="H106" s="84" t="s">
        <v>196</v>
      </c>
      <c r="I106" s="85">
        <v>7255.4</v>
      </c>
      <c r="J106" s="92">
        <v>7255.4</v>
      </c>
      <c r="K106" s="147">
        <v>7255.4</v>
      </c>
      <c r="L106" s="84" t="s">
        <v>852</v>
      </c>
      <c r="M106" s="87">
        <v>2004</v>
      </c>
      <c r="N106" s="106">
        <v>39869</v>
      </c>
    </row>
    <row r="107" spans="1:14" ht="38.25" x14ac:dyDescent="0.25">
      <c r="A107" s="78">
        <v>75</v>
      </c>
      <c r="B107" s="201" t="s">
        <v>628</v>
      </c>
      <c r="C107" s="146" t="s">
        <v>629</v>
      </c>
      <c r="D107" s="84" t="s">
        <v>422</v>
      </c>
      <c r="E107" s="87" t="s">
        <v>423</v>
      </c>
      <c r="F107" s="84" t="s">
        <v>477</v>
      </c>
      <c r="G107" s="84" t="s">
        <v>289</v>
      </c>
      <c r="H107" s="84" t="s">
        <v>286</v>
      </c>
      <c r="I107" s="85">
        <v>20760</v>
      </c>
      <c r="J107" s="92">
        <v>20760</v>
      </c>
      <c r="K107" s="147">
        <v>20760</v>
      </c>
      <c r="L107" s="84" t="s">
        <v>630</v>
      </c>
      <c r="M107" s="87">
        <v>1996</v>
      </c>
      <c r="N107" s="119" t="s">
        <v>385</v>
      </c>
    </row>
    <row r="108" spans="1:14" ht="38.25" x14ac:dyDescent="0.25">
      <c r="A108" s="78">
        <v>156</v>
      </c>
      <c r="B108" s="83" t="s">
        <v>894</v>
      </c>
      <c r="C108" s="109" t="s">
        <v>895</v>
      </c>
      <c r="D108" s="88" t="s">
        <v>616</v>
      </c>
      <c r="E108" s="84" t="s">
        <v>617</v>
      </c>
      <c r="F108" s="88" t="s">
        <v>477</v>
      </c>
      <c r="G108" s="84" t="s">
        <v>289</v>
      </c>
      <c r="H108" s="88" t="s">
        <v>286</v>
      </c>
      <c r="I108" s="85">
        <v>676.22299999999996</v>
      </c>
      <c r="J108" s="95" t="s">
        <v>383</v>
      </c>
      <c r="K108" s="147">
        <v>676.22299999999996</v>
      </c>
      <c r="L108" s="84" t="s">
        <v>896</v>
      </c>
      <c r="M108" s="115">
        <v>2006</v>
      </c>
      <c r="N108" s="101">
        <v>38905</v>
      </c>
    </row>
    <row r="109" spans="1:14" ht="38.25" x14ac:dyDescent="0.25">
      <c r="A109" s="78">
        <v>157</v>
      </c>
      <c r="B109" s="79" t="s">
        <v>897</v>
      </c>
      <c r="C109" s="109" t="s">
        <v>898</v>
      </c>
      <c r="D109" s="88" t="s">
        <v>616</v>
      </c>
      <c r="E109" s="84" t="s">
        <v>617</v>
      </c>
      <c r="F109" s="88" t="s">
        <v>477</v>
      </c>
      <c r="G109" s="84" t="s">
        <v>289</v>
      </c>
      <c r="H109" s="88" t="s">
        <v>286</v>
      </c>
      <c r="I109" s="85">
        <v>38.417999999999999</v>
      </c>
      <c r="J109" s="95" t="s">
        <v>383</v>
      </c>
      <c r="K109" s="147">
        <v>38.417999999999999</v>
      </c>
      <c r="L109" s="88" t="s">
        <v>899</v>
      </c>
      <c r="M109" s="115">
        <v>2006</v>
      </c>
      <c r="N109" s="101">
        <v>38878</v>
      </c>
    </row>
    <row r="110" spans="1:14" ht="38.25" x14ac:dyDescent="0.25">
      <c r="A110" s="78">
        <v>158</v>
      </c>
      <c r="B110" s="83" t="s">
        <v>900</v>
      </c>
      <c r="C110" s="109" t="s">
        <v>901</v>
      </c>
      <c r="D110" s="88" t="s">
        <v>616</v>
      </c>
      <c r="E110" s="84" t="s">
        <v>617</v>
      </c>
      <c r="F110" s="88" t="s">
        <v>477</v>
      </c>
      <c r="G110" s="84" t="s">
        <v>289</v>
      </c>
      <c r="H110" s="88" t="s">
        <v>286</v>
      </c>
      <c r="I110" s="85">
        <v>278.63600000000002</v>
      </c>
      <c r="J110" s="95" t="s">
        <v>383</v>
      </c>
      <c r="K110" s="147">
        <v>278.63600000000002</v>
      </c>
      <c r="L110" s="88" t="s">
        <v>902</v>
      </c>
      <c r="M110" s="115">
        <v>2007</v>
      </c>
      <c r="N110" s="99">
        <v>39345</v>
      </c>
    </row>
    <row r="111" spans="1:14" ht="38.25" x14ac:dyDescent="0.25">
      <c r="A111" s="78">
        <v>159</v>
      </c>
      <c r="B111" s="79" t="s">
        <v>903</v>
      </c>
      <c r="C111" s="109" t="s">
        <v>904</v>
      </c>
      <c r="D111" s="88" t="s">
        <v>616</v>
      </c>
      <c r="E111" s="84" t="s">
        <v>617</v>
      </c>
      <c r="F111" s="88" t="s">
        <v>477</v>
      </c>
      <c r="G111" s="84" t="s">
        <v>289</v>
      </c>
      <c r="H111" s="88" t="s">
        <v>286</v>
      </c>
      <c r="I111" s="85">
        <v>62.875999999999998</v>
      </c>
      <c r="J111" s="95" t="s">
        <v>383</v>
      </c>
      <c r="K111" s="147">
        <v>62.875999999999998</v>
      </c>
      <c r="L111" s="88" t="s">
        <v>905</v>
      </c>
      <c r="M111" s="115">
        <v>2006</v>
      </c>
      <c r="N111" s="101">
        <v>38905</v>
      </c>
    </row>
    <row r="112" spans="1:14" ht="38.25" x14ac:dyDescent="0.25">
      <c r="A112" s="78">
        <v>164</v>
      </c>
      <c r="B112" s="83" t="s">
        <v>919</v>
      </c>
      <c r="C112" s="88" t="s">
        <v>920</v>
      </c>
      <c r="D112" s="88" t="s">
        <v>616</v>
      </c>
      <c r="E112" s="84" t="s">
        <v>617</v>
      </c>
      <c r="F112" s="88" t="s">
        <v>477</v>
      </c>
      <c r="G112" s="84" t="s">
        <v>289</v>
      </c>
      <c r="H112" s="88" t="s">
        <v>286</v>
      </c>
      <c r="I112" s="85">
        <v>35.238</v>
      </c>
      <c r="J112" s="91">
        <v>35.238</v>
      </c>
      <c r="K112" s="147">
        <v>35.238</v>
      </c>
      <c r="L112" s="88" t="s">
        <v>921</v>
      </c>
      <c r="M112" s="115">
        <v>2006</v>
      </c>
      <c r="N112" s="101">
        <v>38915</v>
      </c>
    </row>
    <row r="113" spans="1:14" ht="38.25" x14ac:dyDescent="0.25">
      <c r="A113" s="78">
        <v>167</v>
      </c>
      <c r="B113" s="79" t="s">
        <v>928</v>
      </c>
      <c r="C113" s="88" t="s">
        <v>929</v>
      </c>
      <c r="D113" s="88" t="s">
        <v>616</v>
      </c>
      <c r="E113" s="84" t="s">
        <v>617</v>
      </c>
      <c r="F113" s="88" t="s">
        <v>477</v>
      </c>
      <c r="G113" s="84" t="s">
        <v>289</v>
      </c>
      <c r="H113" s="88" t="s">
        <v>286</v>
      </c>
      <c r="I113" s="85">
        <v>1318</v>
      </c>
      <c r="J113" s="95" t="s">
        <v>383</v>
      </c>
      <c r="K113" s="147">
        <v>1318</v>
      </c>
      <c r="L113" s="88" t="s">
        <v>930</v>
      </c>
      <c r="M113" s="115">
        <v>2006</v>
      </c>
      <c r="N113" s="118">
        <v>39003</v>
      </c>
    </row>
    <row r="114" spans="1:14" ht="38.25" x14ac:dyDescent="0.25">
      <c r="A114" s="78">
        <v>187</v>
      </c>
      <c r="B114" s="123" t="s">
        <v>989</v>
      </c>
      <c r="C114" s="84" t="s">
        <v>990</v>
      </c>
      <c r="D114" s="88" t="s">
        <v>616</v>
      </c>
      <c r="E114" s="84" t="s">
        <v>617</v>
      </c>
      <c r="F114" s="84" t="s">
        <v>477</v>
      </c>
      <c r="G114" s="84" t="s">
        <v>289</v>
      </c>
      <c r="H114" s="84" t="s">
        <v>286</v>
      </c>
      <c r="I114" s="85">
        <v>1360</v>
      </c>
      <c r="J114" s="95" t="s">
        <v>383</v>
      </c>
      <c r="K114" s="147">
        <v>1360</v>
      </c>
      <c r="L114" s="84" t="s">
        <v>991</v>
      </c>
      <c r="M114" s="87">
        <v>2006</v>
      </c>
      <c r="N114" s="101">
        <v>39079</v>
      </c>
    </row>
    <row r="115" spans="1:14" ht="38.25" x14ac:dyDescent="0.25">
      <c r="A115" s="78">
        <v>188</v>
      </c>
      <c r="B115" s="201" t="s">
        <v>992</v>
      </c>
      <c r="C115" s="84" t="s">
        <v>993</v>
      </c>
      <c r="D115" s="88" t="s">
        <v>616</v>
      </c>
      <c r="E115" s="84" t="s">
        <v>617</v>
      </c>
      <c r="F115" s="84" t="s">
        <v>477</v>
      </c>
      <c r="G115" s="84" t="s">
        <v>289</v>
      </c>
      <c r="H115" s="84" t="s">
        <v>286</v>
      </c>
      <c r="I115" s="85">
        <v>1326</v>
      </c>
      <c r="J115" s="95" t="s">
        <v>383</v>
      </c>
      <c r="K115" s="147">
        <v>1326</v>
      </c>
      <c r="L115" s="84" t="s">
        <v>994</v>
      </c>
      <c r="M115" s="87">
        <v>2006</v>
      </c>
      <c r="N115" s="101">
        <v>39079</v>
      </c>
    </row>
    <row r="116" spans="1:14" ht="38.25" x14ac:dyDescent="0.25">
      <c r="A116" s="78">
        <v>189</v>
      </c>
      <c r="B116" s="123" t="s">
        <v>995</v>
      </c>
      <c r="C116" s="88" t="s">
        <v>996</v>
      </c>
      <c r="D116" s="88" t="s">
        <v>616</v>
      </c>
      <c r="E116" s="84" t="s">
        <v>617</v>
      </c>
      <c r="F116" s="88" t="s">
        <v>477</v>
      </c>
      <c r="G116" s="84" t="s">
        <v>289</v>
      </c>
      <c r="H116" s="88" t="s">
        <v>286</v>
      </c>
      <c r="I116" s="85">
        <v>1260</v>
      </c>
      <c r="J116" s="95" t="s">
        <v>383</v>
      </c>
      <c r="K116" s="147">
        <v>1260</v>
      </c>
      <c r="L116" s="84" t="s">
        <v>997</v>
      </c>
      <c r="M116" s="87">
        <v>2006</v>
      </c>
      <c r="N116" s="101">
        <v>39079</v>
      </c>
    </row>
    <row r="117" spans="1:14" ht="38.25" x14ac:dyDescent="0.25">
      <c r="A117" s="78">
        <v>190</v>
      </c>
      <c r="B117" s="201" t="s">
        <v>998</v>
      </c>
      <c r="C117" s="88" t="s">
        <v>999</v>
      </c>
      <c r="D117" s="88" t="s">
        <v>616</v>
      </c>
      <c r="E117" s="84" t="s">
        <v>617</v>
      </c>
      <c r="F117" s="88" t="s">
        <v>477</v>
      </c>
      <c r="G117" s="84" t="s">
        <v>289</v>
      </c>
      <c r="H117" s="88" t="s">
        <v>286</v>
      </c>
      <c r="I117" s="85">
        <v>1260</v>
      </c>
      <c r="J117" s="95" t="s">
        <v>383</v>
      </c>
      <c r="K117" s="147">
        <v>1260</v>
      </c>
      <c r="L117" s="84" t="s">
        <v>1000</v>
      </c>
      <c r="M117" s="87">
        <v>2006</v>
      </c>
      <c r="N117" s="101">
        <v>39079</v>
      </c>
    </row>
    <row r="118" spans="1:14" ht="38.25" x14ac:dyDescent="0.25">
      <c r="A118" s="78">
        <v>202</v>
      </c>
      <c r="B118" s="83" t="s">
        <v>1036</v>
      </c>
      <c r="C118" s="84" t="s">
        <v>1037</v>
      </c>
      <c r="D118" s="88" t="s">
        <v>616</v>
      </c>
      <c r="E118" s="84" t="s">
        <v>617</v>
      </c>
      <c r="F118" s="84" t="s">
        <v>477</v>
      </c>
      <c r="G118" s="84" t="s">
        <v>289</v>
      </c>
      <c r="H118" s="84" t="s">
        <v>286</v>
      </c>
      <c r="I118" s="85">
        <v>278.20800000000003</v>
      </c>
      <c r="J118" s="95" t="s">
        <v>383</v>
      </c>
      <c r="K118" s="147">
        <v>278.20999999999998</v>
      </c>
      <c r="L118" s="84" t="s">
        <v>1038</v>
      </c>
      <c r="M118" s="87">
        <v>2007</v>
      </c>
      <c r="N118" s="101">
        <v>39209</v>
      </c>
    </row>
    <row r="119" spans="1:14" ht="38.25" x14ac:dyDescent="0.25">
      <c r="A119" s="78">
        <v>233</v>
      </c>
      <c r="B119" s="79" t="s">
        <v>1127</v>
      </c>
      <c r="C119" s="88" t="s">
        <v>1128</v>
      </c>
      <c r="D119" s="84" t="s">
        <v>616</v>
      </c>
      <c r="E119" s="87" t="s">
        <v>617</v>
      </c>
      <c r="F119" s="88" t="s">
        <v>477</v>
      </c>
      <c r="G119" s="84" t="s">
        <v>289</v>
      </c>
      <c r="H119" s="88" t="s">
        <v>286</v>
      </c>
      <c r="I119" s="85">
        <v>90</v>
      </c>
      <c r="J119" s="95" t="s">
        <v>383</v>
      </c>
      <c r="K119" s="160">
        <v>90</v>
      </c>
      <c r="L119" s="84" t="s">
        <v>1129</v>
      </c>
      <c r="M119" s="87">
        <v>2008</v>
      </c>
      <c r="N119" s="122">
        <v>39686</v>
      </c>
    </row>
    <row r="120" spans="1:14" ht="38.25" x14ac:dyDescent="0.25">
      <c r="A120" s="78">
        <v>235</v>
      </c>
      <c r="B120" s="123" t="s">
        <v>1133</v>
      </c>
      <c r="C120" s="88" t="s">
        <v>1134</v>
      </c>
      <c r="D120" s="84" t="s">
        <v>616</v>
      </c>
      <c r="E120" s="87" t="s">
        <v>617</v>
      </c>
      <c r="F120" s="88" t="s">
        <v>477</v>
      </c>
      <c r="G120" s="84" t="s">
        <v>289</v>
      </c>
      <c r="H120" s="88" t="s">
        <v>286</v>
      </c>
      <c r="I120" s="85">
        <v>90</v>
      </c>
      <c r="J120" s="95" t="s">
        <v>383</v>
      </c>
      <c r="K120" s="160">
        <v>90</v>
      </c>
      <c r="L120" s="84" t="s">
        <v>1135</v>
      </c>
      <c r="M120" s="87">
        <v>2008</v>
      </c>
      <c r="N120" s="122">
        <v>39686</v>
      </c>
    </row>
    <row r="121" spans="1:14" ht="38.25" x14ac:dyDescent="0.25">
      <c r="A121" s="78">
        <v>242</v>
      </c>
      <c r="B121" s="201" t="s">
        <v>1154</v>
      </c>
      <c r="C121" s="88" t="s">
        <v>1155</v>
      </c>
      <c r="D121" s="84" t="s">
        <v>616</v>
      </c>
      <c r="E121" s="87" t="s">
        <v>617</v>
      </c>
      <c r="F121" s="88" t="s">
        <v>477</v>
      </c>
      <c r="G121" s="84" t="s">
        <v>289</v>
      </c>
      <c r="H121" s="88" t="s">
        <v>286</v>
      </c>
      <c r="I121" s="85">
        <v>617</v>
      </c>
      <c r="J121" s="92">
        <v>83.91</v>
      </c>
      <c r="K121" s="160">
        <v>617</v>
      </c>
      <c r="L121" s="84" t="s">
        <v>1156</v>
      </c>
      <c r="M121" s="87">
        <v>2009</v>
      </c>
      <c r="N121" s="106">
        <v>39925</v>
      </c>
    </row>
    <row r="122" spans="1:14" ht="38.25" x14ac:dyDescent="0.25">
      <c r="A122" s="78">
        <v>27</v>
      </c>
      <c r="B122" s="83" t="s">
        <v>475</v>
      </c>
      <c r="C122" s="146" t="s">
        <v>476</v>
      </c>
      <c r="D122" s="84" t="s">
        <v>380</v>
      </c>
      <c r="E122" s="87" t="s">
        <v>381</v>
      </c>
      <c r="F122" s="84" t="s">
        <v>477</v>
      </c>
      <c r="G122" s="84" t="s">
        <v>288</v>
      </c>
      <c r="H122" s="84" t="s">
        <v>286</v>
      </c>
      <c r="I122" s="85">
        <v>13000</v>
      </c>
      <c r="J122" s="91">
        <v>13000</v>
      </c>
      <c r="K122" s="153">
        <v>13000</v>
      </c>
      <c r="L122" s="84" t="s">
        <v>478</v>
      </c>
      <c r="M122" s="87">
        <v>1955</v>
      </c>
      <c r="N122" s="119" t="s">
        <v>385</v>
      </c>
    </row>
    <row r="123" spans="1:14" ht="25.5" x14ac:dyDescent="0.25">
      <c r="A123" s="78">
        <v>69</v>
      </c>
      <c r="B123" s="201" t="s">
        <v>606</v>
      </c>
      <c r="C123" s="84" t="s">
        <v>607</v>
      </c>
      <c r="D123" s="84" t="s">
        <v>388</v>
      </c>
      <c r="E123" s="87" t="s">
        <v>389</v>
      </c>
      <c r="F123" s="84" t="s">
        <v>477</v>
      </c>
      <c r="G123" s="84" t="s">
        <v>288</v>
      </c>
      <c r="H123" s="84" t="s">
        <v>286</v>
      </c>
      <c r="I123" s="93">
        <v>6265</v>
      </c>
      <c r="J123" s="94">
        <v>6265</v>
      </c>
      <c r="K123" s="152">
        <v>6265</v>
      </c>
      <c r="L123" s="84" t="s">
        <v>608</v>
      </c>
      <c r="M123" s="87">
        <v>1990</v>
      </c>
      <c r="N123" s="119" t="s">
        <v>385</v>
      </c>
    </row>
    <row r="124" spans="1:14" ht="51" x14ac:dyDescent="0.25">
      <c r="A124" s="78">
        <v>73</v>
      </c>
      <c r="B124" s="83" t="s">
        <v>622</v>
      </c>
      <c r="C124" s="84" t="s">
        <v>623</v>
      </c>
      <c r="D124" s="84" t="s">
        <v>616</v>
      </c>
      <c r="E124" s="87" t="s">
        <v>617</v>
      </c>
      <c r="F124" s="84" t="s">
        <v>477</v>
      </c>
      <c r="G124" s="84" t="s">
        <v>288</v>
      </c>
      <c r="H124" s="84" t="s">
        <v>286</v>
      </c>
      <c r="I124" s="85">
        <v>643.54</v>
      </c>
      <c r="J124" s="95" t="s">
        <v>383</v>
      </c>
      <c r="K124" s="147">
        <v>643.54</v>
      </c>
      <c r="L124" s="84" t="s">
        <v>624</v>
      </c>
      <c r="M124" s="87">
        <v>1995</v>
      </c>
      <c r="N124" s="99">
        <v>34878</v>
      </c>
    </row>
    <row r="125" spans="1:14" ht="38.25" x14ac:dyDescent="0.25">
      <c r="A125" s="78">
        <v>87</v>
      </c>
      <c r="B125" s="201" t="s">
        <v>670</v>
      </c>
      <c r="C125" s="84" t="s">
        <v>671</v>
      </c>
      <c r="D125" s="84" t="s">
        <v>616</v>
      </c>
      <c r="E125" s="87" t="s">
        <v>617</v>
      </c>
      <c r="F125" s="84" t="s">
        <v>477</v>
      </c>
      <c r="G125" s="84" t="s">
        <v>288</v>
      </c>
      <c r="H125" s="84" t="s">
        <v>286</v>
      </c>
      <c r="I125" s="85">
        <v>136</v>
      </c>
      <c r="J125" s="92">
        <v>136</v>
      </c>
      <c r="K125" s="147">
        <v>136</v>
      </c>
      <c r="L125" s="84" t="s">
        <v>672</v>
      </c>
      <c r="M125" s="87">
        <v>1997</v>
      </c>
      <c r="N125" s="101">
        <v>35776</v>
      </c>
    </row>
    <row r="126" spans="1:14" ht="38.25" x14ac:dyDescent="0.25">
      <c r="A126" s="78">
        <v>119</v>
      </c>
      <c r="B126" s="83" t="s">
        <v>778</v>
      </c>
      <c r="C126" s="84" t="s">
        <v>779</v>
      </c>
      <c r="D126" s="84" t="s">
        <v>616</v>
      </c>
      <c r="E126" s="87" t="s">
        <v>617</v>
      </c>
      <c r="F126" s="84" t="s">
        <v>477</v>
      </c>
      <c r="G126" s="84" t="s">
        <v>288</v>
      </c>
      <c r="H126" s="84" t="s">
        <v>286</v>
      </c>
      <c r="I126" s="85">
        <v>630</v>
      </c>
      <c r="J126" s="95" t="s">
        <v>383</v>
      </c>
      <c r="K126" s="147">
        <v>630</v>
      </c>
      <c r="L126" s="84" t="s">
        <v>780</v>
      </c>
      <c r="M126" s="87">
        <v>2001</v>
      </c>
      <c r="N126" s="99">
        <v>37285</v>
      </c>
    </row>
    <row r="127" spans="1:14" ht="38.25" x14ac:dyDescent="0.25">
      <c r="A127" s="78">
        <v>121</v>
      </c>
      <c r="B127" s="201" t="s">
        <v>784</v>
      </c>
      <c r="C127" s="84" t="s">
        <v>785</v>
      </c>
      <c r="D127" s="84" t="s">
        <v>616</v>
      </c>
      <c r="E127" s="87" t="s">
        <v>617</v>
      </c>
      <c r="F127" s="84" t="s">
        <v>477</v>
      </c>
      <c r="G127" s="84" t="s">
        <v>288</v>
      </c>
      <c r="H127" s="84" t="s">
        <v>286</v>
      </c>
      <c r="I127" s="85">
        <v>74</v>
      </c>
      <c r="J127" s="95" t="s">
        <v>383</v>
      </c>
      <c r="K127" s="147">
        <v>74</v>
      </c>
      <c r="L127" s="84" t="s">
        <v>786</v>
      </c>
      <c r="M127" s="87">
        <v>2002</v>
      </c>
      <c r="N127" s="101">
        <v>37319</v>
      </c>
    </row>
    <row r="128" spans="1:14" ht="38.25" x14ac:dyDescent="0.25">
      <c r="A128" s="78">
        <v>122</v>
      </c>
      <c r="B128" s="123" t="s">
        <v>787</v>
      </c>
      <c r="C128" s="84" t="s">
        <v>788</v>
      </c>
      <c r="D128" s="84" t="s">
        <v>616</v>
      </c>
      <c r="E128" s="87" t="s">
        <v>617</v>
      </c>
      <c r="F128" s="84" t="s">
        <v>477</v>
      </c>
      <c r="G128" s="84" t="s">
        <v>288</v>
      </c>
      <c r="H128" s="84" t="s">
        <v>286</v>
      </c>
      <c r="I128" s="85">
        <v>570</v>
      </c>
      <c r="J128" s="92">
        <v>570</v>
      </c>
      <c r="K128" s="147">
        <v>570</v>
      </c>
      <c r="L128" s="84" t="s">
        <v>789</v>
      </c>
      <c r="M128" s="87">
        <v>2002</v>
      </c>
      <c r="N128" s="101">
        <v>37313</v>
      </c>
    </row>
    <row r="129" spans="1:14" ht="38.25" x14ac:dyDescent="0.25">
      <c r="A129" s="78">
        <v>127</v>
      </c>
      <c r="B129" s="201" t="s">
        <v>802</v>
      </c>
      <c r="C129" s="84" t="s">
        <v>803</v>
      </c>
      <c r="D129" s="84" t="s">
        <v>616</v>
      </c>
      <c r="E129" s="87" t="s">
        <v>617</v>
      </c>
      <c r="F129" s="84" t="s">
        <v>477</v>
      </c>
      <c r="G129" s="84" t="s">
        <v>288</v>
      </c>
      <c r="H129" s="84" t="s">
        <v>286</v>
      </c>
      <c r="I129" s="85">
        <v>74</v>
      </c>
      <c r="J129" s="95" t="s">
        <v>383</v>
      </c>
      <c r="K129" s="147">
        <v>74</v>
      </c>
      <c r="L129" s="84" t="s">
        <v>804</v>
      </c>
      <c r="M129" s="87">
        <v>2002</v>
      </c>
      <c r="N129" s="101">
        <v>37321</v>
      </c>
    </row>
    <row r="130" spans="1:14" ht="38.25" x14ac:dyDescent="0.25">
      <c r="A130" s="78">
        <v>128</v>
      </c>
      <c r="B130" s="123" t="s">
        <v>805</v>
      </c>
      <c r="C130" s="84" t="s">
        <v>806</v>
      </c>
      <c r="D130" s="84" t="s">
        <v>616</v>
      </c>
      <c r="E130" s="87" t="s">
        <v>617</v>
      </c>
      <c r="F130" s="84" t="s">
        <v>477</v>
      </c>
      <c r="G130" s="84" t="s">
        <v>288</v>
      </c>
      <c r="H130" s="84" t="s">
        <v>286</v>
      </c>
      <c r="I130" s="85">
        <v>112</v>
      </c>
      <c r="J130" s="92">
        <v>112</v>
      </c>
      <c r="K130" s="147">
        <v>112</v>
      </c>
      <c r="L130" s="84" t="s">
        <v>807</v>
      </c>
      <c r="M130" s="87">
        <v>2002</v>
      </c>
      <c r="N130" s="101">
        <v>37321</v>
      </c>
    </row>
    <row r="131" spans="1:14" ht="38.25" x14ac:dyDescent="0.25">
      <c r="A131" s="78">
        <v>129</v>
      </c>
      <c r="B131" s="201" t="s">
        <v>808</v>
      </c>
      <c r="C131" s="84" t="s">
        <v>809</v>
      </c>
      <c r="D131" s="84" t="s">
        <v>616</v>
      </c>
      <c r="E131" s="87" t="s">
        <v>617</v>
      </c>
      <c r="F131" s="84" t="s">
        <v>477</v>
      </c>
      <c r="G131" s="84" t="s">
        <v>288</v>
      </c>
      <c r="H131" s="84" t="s">
        <v>286</v>
      </c>
      <c r="I131" s="85">
        <v>729</v>
      </c>
      <c r="J131" s="92">
        <v>729</v>
      </c>
      <c r="K131" s="147">
        <v>729</v>
      </c>
      <c r="L131" s="84" t="s">
        <v>810</v>
      </c>
      <c r="M131" s="87">
        <v>2002</v>
      </c>
      <c r="N131" s="101">
        <v>37289</v>
      </c>
    </row>
    <row r="132" spans="1:14" ht="38.25" x14ac:dyDescent="0.25">
      <c r="A132" s="78">
        <v>131</v>
      </c>
      <c r="B132" s="83" t="s">
        <v>814</v>
      </c>
      <c r="C132" s="84" t="s">
        <v>815</v>
      </c>
      <c r="D132" s="84" t="s">
        <v>616</v>
      </c>
      <c r="E132" s="87" t="s">
        <v>617</v>
      </c>
      <c r="F132" s="84" t="s">
        <v>477</v>
      </c>
      <c r="G132" s="84" t="s">
        <v>288</v>
      </c>
      <c r="H132" s="84" t="s">
        <v>286</v>
      </c>
      <c r="I132" s="85">
        <v>671</v>
      </c>
      <c r="J132" s="92">
        <v>671</v>
      </c>
      <c r="K132" s="147">
        <v>671</v>
      </c>
      <c r="L132" s="84" t="s">
        <v>816</v>
      </c>
      <c r="M132" s="87">
        <v>2002</v>
      </c>
      <c r="N132" s="101">
        <v>37315</v>
      </c>
    </row>
    <row r="133" spans="1:14" ht="38.25" x14ac:dyDescent="0.25">
      <c r="A133" s="78">
        <v>132</v>
      </c>
      <c r="B133" s="79" t="s">
        <v>817</v>
      </c>
      <c r="C133" s="84" t="s">
        <v>818</v>
      </c>
      <c r="D133" s="84" t="s">
        <v>616</v>
      </c>
      <c r="E133" s="87" t="s">
        <v>617</v>
      </c>
      <c r="F133" s="84" t="s">
        <v>477</v>
      </c>
      <c r="G133" s="84" t="s">
        <v>288</v>
      </c>
      <c r="H133" s="84" t="s">
        <v>286</v>
      </c>
      <c r="I133" s="85">
        <v>496</v>
      </c>
      <c r="J133" s="95" t="s">
        <v>383</v>
      </c>
      <c r="K133" s="147">
        <v>496</v>
      </c>
      <c r="L133" s="84" t="s">
        <v>819</v>
      </c>
      <c r="M133" s="87">
        <v>2002</v>
      </c>
      <c r="N133" s="101">
        <v>37321</v>
      </c>
    </row>
    <row r="134" spans="1:14" ht="38.25" x14ac:dyDescent="0.25">
      <c r="A134" s="78">
        <v>133</v>
      </c>
      <c r="B134" s="83" t="s">
        <v>820</v>
      </c>
      <c r="C134" s="84" t="s">
        <v>73</v>
      </c>
      <c r="D134" s="84" t="s">
        <v>616</v>
      </c>
      <c r="E134" s="87" t="s">
        <v>617</v>
      </c>
      <c r="F134" s="84" t="s">
        <v>477</v>
      </c>
      <c r="G134" s="84" t="s">
        <v>288</v>
      </c>
      <c r="H134" s="84" t="s">
        <v>286</v>
      </c>
      <c r="I134" s="85">
        <v>675</v>
      </c>
      <c r="J134" s="92">
        <v>675</v>
      </c>
      <c r="K134" s="147">
        <v>675</v>
      </c>
      <c r="L134" s="84" t="s">
        <v>821</v>
      </c>
      <c r="M134" s="87">
        <v>2002</v>
      </c>
      <c r="N134" s="101">
        <v>37316</v>
      </c>
    </row>
    <row r="135" spans="1:14" ht="51" x14ac:dyDescent="0.25">
      <c r="A135" s="78">
        <v>135</v>
      </c>
      <c r="B135" s="201" t="s">
        <v>825</v>
      </c>
      <c r="C135" s="84" t="s">
        <v>826</v>
      </c>
      <c r="D135" s="84" t="s">
        <v>616</v>
      </c>
      <c r="E135" s="87" t="s">
        <v>617</v>
      </c>
      <c r="F135" s="84" t="s">
        <v>477</v>
      </c>
      <c r="G135" s="84" t="s">
        <v>288</v>
      </c>
      <c r="H135" s="84" t="s">
        <v>286</v>
      </c>
      <c r="I135" s="85">
        <v>119.62</v>
      </c>
      <c r="J135" s="92">
        <v>119.62</v>
      </c>
      <c r="K135" s="147">
        <v>119.62</v>
      </c>
      <c r="L135" s="84" t="s">
        <v>827</v>
      </c>
      <c r="M135" s="87">
        <v>2002</v>
      </c>
      <c r="N135" s="101">
        <v>37315</v>
      </c>
    </row>
    <row r="136" spans="1:14" ht="25.5" x14ac:dyDescent="0.25">
      <c r="A136" s="78">
        <v>145</v>
      </c>
      <c r="B136" s="123" t="s">
        <v>856</v>
      </c>
      <c r="C136" s="157" t="s">
        <v>857</v>
      </c>
      <c r="D136" s="88" t="s">
        <v>447</v>
      </c>
      <c r="E136" s="87" t="s">
        <v>423</v>
      </c>
      <c r="F136" s="107" t="s">
        <v>477</v>
      </c>
      <c r="G136" s="84" t="s">
        <v>288</v>
      </c>
      <c r="H136" s="88" t="s">
        <v>286</v>
      </c>
      <c r="I136" s="85">
        <v>35202</v>
      </c>
      <c r="J136" s="108">
        <v>35202</v>
      </c>
      <c r="K136" s="153">
        <v>35202</v>
      </c>
      <c r="L136" s="107" t="s">
        <v>858</v>
      </c>
      <c r="M136" s="107">
        <v>2005</v>
      </c>
      <c r="N136" s="119" t="s">
        <v>385</v>
      </c>
    </row>
    <row r="137" spans="1:14" ht="38.25" x14ac:dyDescent="0.25">
      <c r="A137" s="78">
        <v>175</v>
      </c>
      <c r="B137" s="79" t="s">
        <v>952</v>
      </c>
      <c r="C137" s="84" t="s">
        <v>953</v>
      </c>
      <c r="D137" s="88" t="s">
        <v>616</v>
      </c>
      <c r="E137" s="84" t="s">
        <v>617</v>
      </c>
      <c r="F137" s="84" t="s">
        <v>477</v>
      </c>
      <c r="G137" s="84" t="s">
        <v>288</v>
      </c>
      <c r="H137" s="84" t="s">
        <v>286</v>
      </c>
      <c r="I137" s="89">
        <v>474.28</v>
      </c>
      <c r="J137" s="95" t="s">
        <v>383</v>
      </c>
      <c r="K137" s="150">
        <v>474.28</v>
      </c>
      <c r="L137" s="84" t="s">
        <v>954</v>
      </c>
      <c r="M137" s="115">
        <v>2006</v>
      </c>
      <c r="N137" s="101">
        <v>39023</v>
      </c>
    </row>
    <row r="138" spans="1:14" ht="51" x14ac:dyDescent="0.25">
      <c r="A138" s="78">
        <v>78</v>
      </c>
      <c r="B138" s="123" t="s">
        <v>637</v>
      </c>
      <c r="C138" s="84" t="s">
        <v>638</v>
      </c>
      <c r="D138" s="84" t="s">
        <v>639</v>
      </c>
      <c r="E138" s="87" t="s">
        <v>423</v>
      </c>
      <c r="F138" s="84" t="s">
        <v>477</v>
      </c>
      <c r="G138" s="84" t="s">
        <v>640</v>
      </c>
      <c r="H138" s="84" t="s">
        <v>286</v>
      </c>
      <c r="I138" s="85">
        <v>47433</v>
      </c>
      <c r="J138" s="92">
        <v>47433</v>
      </c>
      <c r="K138" s="147">
        <v>47433</v>
      </c>
      <c r="L138" s="84" t="s">
        <v>641</v>
      </c>
      <c r="M138" s="87">
        <v>1996</v>
      </c>
      <c r="N138" s="119" t="s">
        <v>385</v>
      </c>
    </row>
    <row r="139" spans="1:14" ht="38.25" x14ac:dyDescent="0.25">
      <c r="A139" s="78">
        <v>176</v>
      </c>
      <c r="B139" s="201" t="s">
        <v>955</v>
      </c>
      <c r="C139" s="84" t="s">
        <v>956</v>
      </c>
      <c r="D139" s="88" t="s">
        <v>616</v>
      </c>
      <c r="E139" s="84" t="s">
        <v>617</v>
      </c>
      <c r="F139" s="84" t="s">
        <v>477</v>
      </c>
      <c r="G139" s="84" t="s">
        <v>291</v>
      </c>
      <c r="H139" s="84" t="s">
        <v>286</v>
      </c>
      <c r="I139" s="89">
        <v>919.56700000000001</v>
      </c>
      <c r="J139" s="95" t="s">
        <v>383</v>
      </c>
      <c r="K139" s="150">
        <v>919.56700000000001</v>
      </c>
      <c r="L139" s="84" t="s">
        <v>957</v>
      </c>
      <c r="M139" s="115">
        <v>2006</v>
      </c>
      <c r="N139" s="118">
        <v>39027</v>
      </c>
    </row>
    <row r="140" spans="1:14" ht="38.25" x14ac:dyDescent="0.25">
      <c r="A140" s="78">
        <v>237</v>
      </c>
      <c r="B140" s="123" t="s">
        <v>1139</v>
      </c>
      <c r="C140" s="88" t="s">
        <v>1140</v>
      </c>
      <c r="D140" s="84" t="s">
        <v>616</v>
      </c>
      <c r="E140" s="87" t="s">
        <v>617</v>
      </c>
      <c r="F140" s="88" t="s">
        <v>477</v>
      </c>
      <c r="G140" s="84" t="s">
        <v>291</v>
      </c>
      <c r="H140" s="88" t="s">
        <v>286</v>
      </c>
      <c r="I140" s="85">
        <v>90</v>
      </c>
      <c r="J140" s="95" t="s">
        <v>383</v>
      </c>
      <c r="K140" s="160">
        <v>90</v>
      </c>
      <c r="L140" s="84" t="s">
        <v>1141</v>
      </c>
      <c r="M140" s="87">
        <v>2008</v>
      </c>
      <c r="N140" s="122">
        <v>39686</v>
      </c>
    </row>
    <row r="141" spans="1:14" ht="25.5" x14ac:dyDescent="0.25">
      <c r="A141" s="78">
        <v>63</v>
      </c>
      <c r="B141" s="79" t="s">
        <v>585</v>
      </c>
      <c r="C141" s="84" t="s">
        <v>586</v>
      </c>
      <c r="D141" s="84" t="s">
        <v>380</v>
      </c>
      <c r="E141" s="87" t="s">
        <v>381</v>
      </c>
      <c r="F141" s="84" t="s">
        <v>477</v>
      </c>
      <c r="G141" s="84" t="s">
        <v>290</v>
      </c>
      <c r="H141" s="84" t="s">
        <v>286</v>
      </c>
      <c r="I141" s="85">
        <v>8</v>
      </c>
      <c r="J141" s="92">
        <v>8</v>
      </c>
      <c r="K141" s="147">
        <v>8</v>
      </c>
      <c r="L141" s="84" t="s">
        <v>587</v>
      </c>
      <c r="M141" s="87">
        <v>1972</v>
      </c>
      <c r="N141" s="119" t="s">
        <v>385</v>
      </c>
    </row>
    <row r="142" spans="1:14" ht="38.25" x14ac:dyDescent="0.25">
      <c r="A142" s="78">
        <v>137</v>
      </c>
      <c r="B142" s="83" t="s">
        <v>831</v>
      </c>
      <c r="C142" s="84" t="s">
        <v>832</v>
      </c>
      <c r="D142" s="84" t="s">
        <v>650</v>
      </c>
      <c r="E142" s="115" t="s">
        <v>651</v>
      </c>
      <c r="F142" s="84" t="s">
        <v>477</v>
      </c>
      <c r="G142" s="109" t="s">
        <v>290</v>
      </c>
      <c r="H142" s="84" t="s">
        <v>286</v>
      </c>
      <c r="I142" s="85">
        <v>1489.87</v>
      </c>
      <c r="J142" s="92">
        <v>1489.87</v>
      </c>
      <c r="K142" s="147">
        <v>1489.87</v>
      </c>
      <c r="L142" s="84" t="s">
        <v>833</v>
      </c>
      <c r="M142" s="87">
        <v>2003</v>
      </c>
      <c r="N142" s="101">
        <v>37720</v>
      </c>
    </row>
    <row r="143" spans="1:14" ht="76.5" x14ac:dyDescent="0.25">
      <c r="A143" s="78">
        <v>308</v>
      </c>
      <c r="B143" s="201" t="s">
        <v>1358</v>
      </c>
      <c r="C143" s="84" t="s">
        <v>1359</v>
      </c>
      <c r="D143" s="84" t="s">
        <v>616</v>
      </c>
      <c r="E143" s="87" t="s">
        <v>617</v>
      </c>
      <c r="F143" s="88" t="s">
        <v>477</v>
      </c>
      <c r="G143" s="84" t="s">
        <v>290</v>
      </c>
      <c r="H143" s="88" t="s">
        <v>286</v>
      </c>
      <c r="I143" s="85">
        <v>2134.27</v>
      </c>
      <c r="J143" s="137" t="s">
        <v>383</v>
      </c>
      <c r="K143" s="160">
        <v>2134.27</v>
      </c>
      <c r="L143" s="84" t="s">
        <v>1360</v>
      </c>
      <c r="M143" s="87">
        <v>2013</v>
      </c>
      <c r="N143" s="124">
        <v>41421</v>
      </c>
    </row>
    <row r="144" spans="1:14" ht="38.25" x14ac:dyDescent="0.25">
      <c r="A144" s="78">
        <v>320</v>
      </c>
      <c r="B144" s="202" t="s">
        <v>1394</v>
      </c>
      <c r="C144" s="166" t="s">
        <v>1395</v>
      </c>
      <c r="D144" s="84" t="s">
        <v>1396</v>
      </c>
      <c r="E144" s="87" t="s">
        <v>423</v>
      </c>
      <c r="F144" s="88" t="s">
        <v>477</v>
      </c>
      <c r="G144" s="84" t="s">
        <v>290</v>
      </c>
      <c r="H144" s="88" t="s">
        <v>286</v>
      </c>
      <c r="I144" s="85">
        <v>19013.439999999999</v>
      </c>
      <c r="J144" s="92">
        <v>19013.439999999999</v>
      </c>
      <c r="K144" s="160">
        <v>19013.439999999999</v>
      </c>
      <c r="L144" s="84" t="s">
        <v>1397</v>
      </c>
      <c r="M144" s="87">
        <v>2014</v>
      </c>
      <c r="N144" s="124" t="s">
        <v>385</v>
      </c>
    </row>
    <row r="145" spans="1:14" ht="25.5" x14ac:dyDescent="0.25">
      <c r="A145" s="78">
        <v>29</v>
      </c>
      <c r="B145" s="83" t="s">
        <v>481</v>
      </c>
      <c r="C145" s="84" t="s">
        <v>482</v>
      </c>
      <c r="D145" s="84" t="s">
        <v>483</v>
      </c>
      <c r="E145" s="84" t="s">
        <v>484</v>
      </c>
      <c r="F145" s="84" t="s">
        <v>477</v>
      </c>
      <c r="G145" s="84" t="s">
        <v>287</v>
      </c>
      <c r="H145" s="84" t="s">
        <v>286</v>
      </c>
      <c r="I145" s="85">
        <v>1000</v>
      </c>
      <c r="J145" s="92">
        <v>1000</v>
      </c>
      <c r="K145" s="150">
        <v>1000</v>
      </c>
      <c r="L145" s="84" t="s">
        <v>485</v>
      </c>
      <c r="M145" s="87">
        <v>1956</v>
      </c>
      <c r="N145" s="119" t="s">
        <v>385</v>
      </c>
    </row>
    <row r="146" spans="1:14" ht="38.25" x14ac:dyDescent="0.25">
      <c r="A146" s="78">
        <v>182</v>
      </c>
      <c r="B146" s="201" t="s">
        <v>972</v>
      </c>
      <c r="C146" s="84" t="s">
        <v>973</v>
      </c>
      <c r="D146" s="88" t="s">
        <v>616</v>
      </c>
      <c r="E146" s="84" t="s">
        <v>617</v>
      </c>
      <c r="F146" s="84" t="s">
        <v>477</v>
      </c>
      <c r="G146" s="84" t="s">
        <v>287</v>
      </c>
      <c r="H146" s="84" t="s">
        <v>286</v>
      </c>
      <c r="I146" s="89">
        <v>450</v>
      </c>
      <c r="J146" s="95" t="s">
        <v>383</v>
      </c>
      <c r="K146" s="150">
        <v>450</v>
      </c>
      <c r="L146" s="84" t="s">
        <v>974</v>
      </c>
      <c r="M146" s="115">
        <v>2006</v>
      </c>
      <c r="N146" s="82">
        <v>39023</v>
      </c>
    </row>
    <row r="147" spans="1:14" ht="51" x14ac:dyDescent="0.25">
      <c r="A147" s="78">
        <v>183</v>
      </c>
      <c r="B147" s="123" t="s">
        <v>975</v>
      </c>
      <c r="C147" s="84" t="s">
        <v>976</v>
      </c>
      <c r="D147" s="88" t="s">
        <v>616</v>
      </c>
      <c r="E147" s="84" t="s">
        <v>617</v>
      </c>
      <c r="F147" s="84" t="s">
        <v>477</v>
      </c>
      <c r="G147" s="84" t="s">
        <v>287</v>
      </c>
      <c r="H147" s="84" t="s">
        <v>286</v>
      </c>
      <c r="I147" s="89">
        <v>815.72</v>
      </c>
      <c r="J147" s="95" t="s">
        <v>383</v>
      </c>
      <c r="K147" s="150">
        <v>815.72</v>
      </c>
      <c r="L147" s="84" t="s">
        <v>977</v>
      </c>
      <c r="M147" s="115">
        <v>2006</v>
      </c>
      <c r="N147" s="82">
        <v>39027</v>
      </c>
    </row>
    <row r="148" spans="1:14" ht="51" x14ac:dyDescent="0.25">
      <c r="A148" s="78">
        <v>44</v>
      </c>
      <c r="B148" s="79" t="s">
        <v>527</v>
      </c>
      <c r="C148" s="84" t="s">
        <v>528</v>
      </c>
      <c r="D148" s="84" t="s">
        <v>483</v>
      </c>
      <c r="E148" s="84" t="s">
        <v>484</v>
      </c>
      <c r="F148" s="84" t="s">
        <v>465</v>
      </c>
      <c r="G148" s="84" t="s">
        <v>313</v>
      </c>
      <c r="H148" s="84" t="s">
        <v>313</v>
      </c>
      <c r="I148" s="85">
        <v>1008</v>
      </c>
      <c r="J148" s="92">
        <v>1008</v>
      </c>
      <c r="K148" s="147">
        <v>1008</v>
      </c>
      <c r="L148" s="84" t="s">
        <v>495</v>
      </c>
      <c r="M148" s="87">
        <v>1956</v>
      </c>
      <c r="N148" s="82" t="s">
        <v>385</v>
      </c>
    </row>
    <row r="149" spans="1:14" ht="38.25" x14ac:dyDescent="0.25">
      <c r="A149" s="78">
        <v>136</v>
      </c>
      <c r="B149" s="123" t="s">
        <v>828</v>
      </c>
      <c r="C149" s="84" t="s">
        <v>829</v>
      </c>
      <c r="D149" s="84" t="s">
        <v>616</v>
      </c>
      <c r="E149" s="87" t="s">
        <v>617</v>
      </c>
      <c r="F149" s="84" t="s">
        <v>465</v>
      </c>
      <c r="G149" s="84" t="s">
        <v>313</v>
      </c>
      <c r="H149" s="84" t="s">
        <v>313</v>
      </c>
      <c r="I149" s="85">
        <v>15</v>
      </c>
      <c r="J149" s="92">
        <v>15</v>
      </c>
      <c r="K149" s="147">
        <v>15</v>
      </c>
      <c r="L149" s="84" t="s">
        <v>830</v>
      </c>
      <c r="M149" s="87">
        <v>2003</v>
      </c>
      <c r="N149" s="99" t="s">
        <v>697</v>
      </c>
    </row>
    <row r="150" spans="1:14" ht="51" x14ac:dyDescent="0.25">
      <c r="A150" s="78">
        <v>34</v>
      </c>
      <c r="B150" s="79" t="s">
        <v>500</v>
      </c>
      <c r="C150" s="84" t="s">
        <v>501</v>
      </c>
      <c r="D150" s="84" t="s">
        <v>483</v>
      </c>
      <c r="E150" s="84" t="s">
        <v>484</v>
      </c>
      <c r="F150" s="84" t="s">
        <v>465</v>
      </c>
      <c r="G150" s="84" t="s">
        <v>502</v>
      </c>
      <c r="H150" s="84" t="s">
        <v>313</v>
      </c>
      <c r="I150" s="85">
        <v>536</v>
      </c>
      <c r="J150" s="92">
        <v>536</v>
      </c>
      <c r="K150" s="147">
        <v>536</v>
      </c>
      <c r="L150" s="84" t="s">
        <v>495</v>
      </c>
      <c r="M150" s="87">
        <v>1956</v>
      </c>
      <c r="N150" s="119" t="s">
        <v>385</v>
      </c>
    </row>
    <row r="151" spans="1:14" ht="51" x14ac:dyDescent="0.25">
      <c r="A151" s="78">
        <v>59</v>
      </c>
      <c r="B151" s="123" t="s">
        <v>571</v>
      </c>
      <c r="C151" s="84" t="s">
        <v>572</v>
      </c>
      <c r="D151" s="84" t="s">
        <v>483</v>
      </c>
      <c r="E151" s="84" t="s">
        <v>484</v>
      </c>
      <c r="F151" s="84" t="s">
        <v>465</v>
      </c>
      <c r="G151" s="84" t="s">
        <v>573</v>
      </c>
      <c r="H151" s="84" t="s">
        <v>313</v>
      </c>
      <c r="I151" s="85">
        <v>236</v>
      </c>
      <c r="J151" s="92">
        <v>236</v>
      </c>
      <c r="K151" s="147">
        <v>236</v>
      </c>
      <c r="L151" s="84" t="s">
        <v>495</v>
      </c>
      <c r="M151" s="87">
        <v>1956</v>
      </c>
      <c r="N151" s="119" t="s">
        <v>385</v>
      </c>
    </row>
    <row r="152" spans="1:14" ht="51" x14ac:dyDescent="0.25">
      <c r="A152" s="78">
        <v>56</v>
      </c>
      <c r="B152" s="201" t="s">
        <v>561</v>
      </c>
      <c r="C152" s="84" t="s">
        <v>562</v>
      </c>
      <c r="D152" s="84" t="s">
        <v>483</v>
      </c>
      <c r="E152" s="84" t="s">
        <v>484</v>
      </c>
      <c r="F152" s="84" t="s">
        <v>465</v>
      </c>
      <c r="G152" s="84" t="s">
        <v>563</v>
      </c>
      <c r="H152" s="84" t="s">
        <v>564</v>
      </c>
      <c r="I152" s="85">
        <v>468</v>
      </c>
      <c r="J152" s="92">
        <v>468</v>
      </c>
      <c r="K152" s="147">
        <v>468</v>
      </c>
      <c r="L152" s="84" t="s">
        <v>495</v>
      </c>
      <c r="M152" s="87">
        <v>1956</v>
      </c>
      <c r="N152" s="119" t="s">
        <v>385</v>
      </c>
    </row>
    <row r="153" spans="1:14" ht="63.75" x14ac:dyDescent="0.25">
      <c r="A153" s="78">
        <v>43</v>
      </c>
      <c r="B153" s="83" t="s">
        <v>524</v>
      </c>
      <c r="C153" s="84" t="s">
        <v>525</v>
      </c>
      <c r="D153" s="84" t="s">
        <v>483</v>
      </c>
      <c r="E153" s="84" t="s">
        <v>484</v>
      </c>
      <c r="F153" s="84" t="s">
        <v>465</v>
      </c>
      <c r="G153" s="84" t="s">
        <v>526</v>
      </c>
      <c r="H153" s="84" t="s">
        <v>320</v>
      </c>
      <c r="I153" s="85">
        <v>208</v>
      </c>
      <c r="J153" s="92">
        <v>208</v>
      </c>
      <c r="K153" s="147">
        <v>208</v>
      </c>
      <c r="L153" s="84" t="s">
        <v>495</v>
      </c>
      <c r="M153" s="87">
        <v>1956</v>
      </c>
      <c r="N153" s="119" t="s">
        <v>385</v>
      </c>
    </row>
    <row r="154" spans="1:14" ht="51" x14ac:dyDescent="0.25">
      <c r="A154" s="78">
        <v>47</v>
      </c>
      <c r="B154" s="201" t="s">
        <v>534</v>
      </c>
      <c r="C154" s="84" t="s">
        <v>535</v>
      </c>
      <c r="D154" s="84" t="s">
        <v>483</v>
      </c>
      <c r="E154" s="84" t="s">
        <v>484</v>
      </c>
      <c r="F154" s="84" t="s">
        <v>465</v>
      </c>
      <c r="G154" s="84" t="s">
        <v>536</v>
      </c>
      <c r="H154" s="84" t="s">
        <v>320</v>
      </c>
      <c r="I154" s="85">
        <v>312</v>
      </c>
      <c r="J154" s="92">
        <v>312</v>
      </c>
      <c r="K154" s="147">
        <v>312</v>
      </c>
      <c r="L154" s="84" t="s">
        <v>495</v>
      </c>
      <c r="M154" s="87">
        <v>1956</v>
      </c>
      <c r="N154" s="119" t="s">
        <v>385</v>
      </c>
    </row>
    <row r="155" spans="1:14" ht="51" x14ac:dyDescent="0.25">
      <c r="A155" s="78">
        <v>39</v>
      </c>
      <c r="B155" s="123" t="s">
        <v>512</v>
      </c>
      <c r="C155" s="84" t="s">
        <v>513</v>
      </c>
      <c r="D155" s="84" t="s">
        <v>483</v>
      </c>
      <c r="E155" s="84" t="s">
        <v>484</v>
      </c>
      <c r="F155" s="84" t="s">
        <v>465</v>
      </c>
      <c r="G155" s="84" t="s">
        <v>514</v>
      </c>
      <c r="H155" s="84" t="s">
        <v>320</v>
      </c>
      <c r="I155" s="85">
        <v>356</v>
      </c>
      <c r="J155" s="92">
        <v>356</v>
      </c>
      <c r="K155" s="147">
        <v>356</v>
      </c>
      <c r="L155" s="84" t="s">
        <v>495</v>
      </c>
      <c r="M155" s="87">
        <v>1956</v>
      </c>
      <c r="N155" s="119" t="s">
        <v>385</v>
      </c>
    </row>
    <row r="156" spans="1:14" ht="51" x14ac:dyDescent="0.25">
      <c r="A156" s="78">
        <v>41</v>
      </c>
      <c r="B156" s="201" t="s">
        <v>518</v>
      </c>
      <c r="C156" s="84" t="s">
        <v>519</v>
      </c>
      <c r="D156" s="84" t="s">
        <v>483</v>
      </c>
      <c r="E156" s="84" t="s">
        <v>484</v>
      </c>
      <c r="F156" s="84" t="s">
        <v>465</v>
      </c>
      <c r="G156" s="84" t="s">
        <v>320</v>
      </c>
      <c r="H156" s="84" t="s">
        <v>320</v>
      </c>
      <c r="I156" s="85">
        <v>24</v>
      </c>
      <c r="J156" s="92">
        <v>24</v>
      </c>
      <c r="K156" s="147">
        <v>24</v>
      </c>
      <c r="L156" s="84" t="s">
        <v>495</v>
      </c>
      <c r="M156" s="87">
        <v>1956</v>
      </c>
      <c r="N156" s="119" t="s">
        <v>385</v>
      </c>
    </row>
    <row r="157" spans="1:14" ht="51" x14ac:dyDescent="0.25">
      <c r="A157" s="78">
        <v>35</v>
      </c>
      <c r="B157" s="83" t="s">
        <v>503</v>
      </c>
      <c r="C157" s="84" t="s">
        <v>504</v>
      </c>
      <c r="D157" s="84" t="s">
        <v>483</v>
      </c>
      <c r="E157" s="84" t="s">
        <v>484</v>
      </c>
      <c r="F157" s="84" t="s">
        <v>465</v>
      </c>
      <c r="G157" s="84" t="s">
        <v>505</v>
      </c>
      <c r="H157" s="84" t="s">
        <v>320</v>
      </c>
      <c r="I157" s="85">
        <v>592</v>
      </c>
      <c r="J157" s="92">
        <v>592</v>
      </c>
      <c r="K157" s="147">
        <v>592</v>
      </c>
      <c r="L157" s="84" t="s">
        <v>495</v>
      </c>
      <c r="M157" s="87">
        <v>1956</v>
      </c>
      <c r="N157" s="119" t="s">
        <v>385</v>
      </c>
    </row>
    <row r="158" spans="1:14" ht="51" x14ac:dyDescent="0.25">
      <c r="A158" s="78">
        <v>48</v>
      </c>
      <c r="B158" s="201" t="s">
        <v>537</v>
      </c>
      <c r="C158" s="84" t="s">
        <v>538</v>
      </c>
      <c r="D158" s="84" t="s">
        <v>483</v>
      </c>
      <c r="E158" s="84" t="s">
        <v>484</v>
      </c>
      <c r="F158" s="84" t="s">
        <v>465</v>
      </c>
      <c r="G158" s="84" t="s">
        <v>332</v>
      </c>
      <c r="H158" s="84" t="s">
        <v>320</v>
      </c>
      <c r="I158" s="85">
        <v>328</v>
      </c>
      <c r="J158" s="92">
        <v>328</v>
      </c>
      <c r="K158" s="147">
        <v>328</v>
      </c>
      <c r="L158" s="84" t="s">
        <v>495</v>
      </c>
      <c r="M158" s="87">
        <v>1956</v>
      </c>
      <c r="N158" s="119" t="s">
        <v>385</v>
      </c>
    </row>
    <row r="159" spans="1:14" ht="38.25" x14ac:dyDescent="0.25">
      <c r="A159" s="78">
        <v>263</v>
      </c>
      <c r="B159" s="123" t="s">
        <v>1217</v>
      </c>
      <c r="C159" s="88" t="s">
        <v>1218</v>
      </c>
      <c r="D159" s="84" t="s">
        <v>616</v>
      </c>
      <c r="E159" s="87" t="s">
        <v>617</v>
      </c>
      <c r="F159" s="88" t="s">
        <v>465</v>
      </c>
      <c r="G159" s="84" t="s">
        <v>1219</v>
      </c>
      <c r="H159" s="88" t="s">
        <v>320</v>
      </c>
      <c r="I159" s="85">
        <v>2290.8200000000002</v>
      </c>
      <c r="J159" s="92">
        <v>2290.8200000000002</v>
      </c>
      <c r="K159" s="160">
        <v>2290.8200000000002</v>
      </c>
      <c r="L159" s="84" t="s">
        <v>1220</v>
      </c>
      <c r="M159" s="87">
        <v>2009</v>
      </c>
      <c r="N159" s="124">
        <v>40108</v>
      </c>
    </row>
    <row r="160" spans="1:14" ht="76.5" x14ac:dyDescent="0.25">
      <c r="A160" s="78">
        <v>94</v>
      </c>
      <c r="B160" s="79" t="s">
        <v>698</v>
      </c>
      <c r="C160" s="146" t="s">
        <v>699</v>
      </c>
      <c r="D160" s="84" t="s">
        <v>700</v>
      </c>
      <c r="E160" s="115" t="s">
        <v>651</v>
      </c>
      <c r="F160" s="84" t="s">
        <v>465</v>
      </c>
      <c r="G160" s="109" t="s">
        <v>321</v>
      </c>
      <c r="H160" s="84" t="s">
        <v>320</v>
      </c>
      <c r="I160" s="85">
        <v>2673</v>
      </c>
      <c r="J160" s="92">
        <v>2673</v>
      </c>
      <c r="K160" s="147">
        <v>2673</v>
      </c>
      <c r="L160" s="84" t="s">
        <v>701</v>
      </c>
      <c r="M160" s="87">
        <v>1999</v>
      </c>
      <c r="N160" s="119" t="s">
        <v>385</v>
      </c>
    </row>
    <row r="161" spans="1:14" ht="38.25" x14ac:dyDescent="0.25">
      <c r="A161" s="78">
        <v>250</v>
      </c>
      <c r="B161" s="83" t="s">
        <v>1178</v>
      </c>
      <c r="C161" s="84" t="s">
        <v>1179</v>
      </c>
      <c r="D161" s="84" t="s">
        <v>650</v>
      </c>
      <c r="E161" s="87" t="s">
        <v>651</v>
      </c>
      <c r="F161" s="88" t="s">
        <v>275</v>
      </c>
      <c r="G161" s="84" t="s">
        <v>281</v>
      </c>
      <c r="H161" s="84" t="s">
        <v>275</v>
      </c>
      <c r="I161" s="126">
        <v>420</v>
      </c>
      <c r="J161" s="95" t="s">
        <v>383</v>
      </c>
      <c r="K161" s="160">
        <v>420</v>
      </c>
      <c r="L161" s="84" t="s">
        <v>1180</v>
      </c>
      <c r="M161" s="87">
        <v>2009</v>
      </c>
      <c r="N161" s="124">
        <v>40046</v>
      </c>
    </row>
    <row r="162" spans="1:14" ht="38.25" x14ac:dyDescent="0.25">
      <c r="A162" s="78">
        <v>252</v>
      </c>
      <c r="B162" s="201" t="s">
        <v>1184</v>
      </c>
      <c r="C162" s="84" t="s">
        <v>1185</v>
      </c>
      <c r="D162" s="84" t="s">
        <v>650</v>
      </c>
      <c r="E162" s="87" t="s">
        <v>651</v>
      </c>
      <c r="F162" s="88" t="s">
        <v>275</v>
      </c>
      <c r="G162" s="84" t="s">
        <v>281</v>
      </c>
      <c r="H162" s="84" t="s">
        <v>275</v>
      </c>
      <c r="I162" s="125">
        <v>6.99</v>
      </c>
      <c r="J162" s="95" t="s">
        <v>383</v>
      </c>
      <c r="K162" s="160">
        <v>6.99</v>
      </c>
      <c r="L162" s="84" t="s">
        <v>1186</v>
      </c>
      <c r="M162" s="87">
        <v>2008</v>
      </c>
      <c r="N162" s="124">
        <v>39829</v>
      </c>
    </row>
    <row r="163" spans="1:14" ht="38.25" x14ac:dyDescent="0.25">
      <c r="A163" s="78">
        <v>254</v>
      </c>
      <c r="B163" s="83" t="s">
        <v>1190</v>
      </c>
      <c r="C163" s="84" t="s">
        <v>1191</v>
      </c>
      <c r="D163" s="84" t="s">
        <v>650</v>
      </c>
      <c r="E163" s="87" t="s">
        <v>651</v>
      </c>
      <c r="F163" s="88" t="s">
        <v>275</v>
      </c>
      <c r="G163" s="84" t="s">
        <v>281</v>
      </c>
      <c r="H163" s="84" t="s">
        <v>275</v>
      </c>
      <c r="I163" s="125">
        <v>19.739999999999998</v>
      </c>
      <c r="J163" s="92">
        <v>19.739999999999998</v>
      </c>
      <c r="K163" s="160">
        <v>19.739999999999998</v>
      </c>
      <c r="L163" s="84" t="s">
        <v>1192</v>
      </c>
      <c r="M163" s="87">
        <v>2008</v>
      </c>
      <c r="N163" s="124">
        <v>39866</v>
      </c>
    </row>
    <row r="164" spans="1:14" ht="38.25" x14ac:dyDescent="0.25">
      <c r="A164" s="78">
        <v>268</v>
      </c>
      <c r="B164" s="201" t="s">
        <v>1233</v>
      </c>
      <c r="C164" s="88" t="s">
        <v>1234</v>
      </c>
      <c r="D164" s="84" t="s">
        <v>616</v>
      </c>
      <c r="E164" s="87" t="s">
        <v>617</v>
      </c>
      <c r="F164" s="88" t="s">
        <v>275</v>
      </c>
      <c r="G164" s="84" t="s">
        <v>281</v>
      </c>
      <c r="H164" s="88" t="s">
        <v>275</v>
      </c>
      <c r="I164" s="85">
        <v>96.92</v>
      </c>
      <c r="J164" s="95" t="s">
        <v>383</v>
      </c>
      <c r="K164" s="160">
        <v>96.92</v>
      </c>
      <c r="L164" s="84" t="s">
        <v>1235</v>
      </c>
      <c r="M164" s="87">
        <v>2010</v>
      </c>
      <c r="N164" s="124">
        <v>40291</v>
      </c>
    </row>
    <row r="165" spans="1:14" ht="63.75" x14ac:dyDescent="0.25">
      <c r="A165" s="78">
        <v>17</v>
      </c>
      <c r="B165" s="83" t="s">
        <v>436</v>
      </c>
      <c r="C165" s="151" t="s">
        <v>437</v>
      </c>
      <c r="D165" s="84" t="s">
        <v>411</v>
      </c>
      <c r="E165" s="87" t="s">
        <v>412</v>
      </c>
      <c r="F165" s="84" t="s">
        <v>275</v>
      </c>
      <c r="G165" s="84" t="s">
        <v>438</v>
      </c>
      <c r="H165" s="84" t="s">
        <v>275</v>
      </c>
      <c r="I165" s="85">
        <v>123685</v>
      </c>
      <c r="J165" s="92">
        <v>123685</v>
      </c>
      <c r="K165" s="160">
        <v>123685</v>
      </c>
      <c r="L165" s="84" t="s">
        <v>428</v>
      </c>
      <c r="M165" s="87">
        <v>1995</v>
      </c>
      <c r="N165" s="119" t="s">
        <v>385</v>
      </c>
    </row>
    <row r="166" spans="1:14" ht="38.25" x14ac:dyDescent="0.25">
      <c r="A166" s="78">
        <v>18</v>
      </c>
      <c r="B166" s="79" t="s">
        <v>439</v>
      </c>
      <c r="C166" s="151" t="s">
        <v>440</v>
      </c>
      <c r="D166" s="84" t="s">
        <v>422</v>
      </c>
      <c r="E166" s="87" t="s">
        <v>423</v>
      </c>
      <c r="F166" s="84" t="s">
        <v>275</v>
      </c>
      <c r="G166" s="84" t="s">
        <v>441</v>
      </c>
      <c r="H166" s="84" t="s">
        <v>275</v>
      </c>
      <c r="I166" s="85">
        <v>14766</v>
      </c>
      <c r="J166" s="92">
        <v>49133.5</v>
      </c>
      <c r="K166" s="160">
        <v>49133.5</v>
      </c>
      <c r="L166" s="84" t="s">
        <v>428</v>
      </c>
      <c r="M166" s="87">
        <v>1995</v>
      </c>
      <c r="N166" s="119" t="s">
        <v>385</v>
      </c>
    </row>
    <row r="167" spans="1:14" ht="38.25" x14ac:dyDescent="0.25">
      <c r="A167" s="78">
        <v>134</v>
      </c>
      <c r="B167" s="123" t="s">
        <v>822</v>
      </c>
      <c r="C167" s="84" t="s">
        <v>823</v>
      </c>
      <c r="D167" s="84" t="s">
        <v>616</v>
      </c>
      <c r="E167" s="87" t="s">
        <v>617</v>
      </c>
      <c r="F167" s="84" t="s">
        <v>275</v>
      </c>
      <c r="G167" s="84" t="s">
        <v>276</v>
      </c>
      <c r="H167" s="84" t="s">
        <v>275</v>
      </c>
      <c r="I167" s="85">
        <v>407</v>
      </c>
      <c r="J167" s="95" t="s">
        <v>383</v>
      </c>
      <c r="K167" s="147">
        <v>407</v>
      </c>
      <c r="L167" s="84" t="s">
        <v>824</v>
      </c>
      <c r="M167" s="87">
        <v>2002</v>
      </c>
      <c r="N167" s="101">
        <v>37532</v>
      </c>
    </row>
    <row r="168" spans="1:14" ht="38.25" x14ac:dyDescent="0.25">
      <c r="A168" s="78">
        <v>168</v>
      </c>
      <c r="B168" s="201" t="s">
        <v>931</v>
      </c>
      <c r="C168" s="159" t="s">
        <v>62</v>
      </c>
      <c r="D168" s="88" t="s">
        <v>616</v>
      </c>
      <c r="E168" s="88" t="s">
        <v>617</v>
      </c>
      <c r="F168" s="88" t="s">
        <v>275</v>
      </c>
      <c r="G168" s="88" t="s">
        <v>276</v>
      </c>
      <c r="H168" s="88" t="s">
        <v>275</v>
      </c>
      <c r="I168" s="85">
        <v>148</v>
      </c>
      <c r="J168" s="95" t="s">
        <v>383</v>
      </c>
      <c r="K168" s="147">
        <v>148</v>
      </c>
      <c r="L168" s="84" t="s">
        <v>932</v>
      </c>
      <c r="M168" s="115">
        <v>2006</v>
      </c>
      <c r="N168" s="101">
        <v>38995</v>
      </c>
    </row>
    <row r="169" spans="1:14" ht="38.25" x14ac:dyDescent="0.25">
      <c r="A169" s="78">
        <v>170</v>
      </c>
      <c r="B169" s="83" t="s">
        <v>937</v>
      </c>
      <c r="C169" s="88" t="s">
        <v>938</v>
      </c>
      <c r="D169" s="88" t="s">
        <v>616</v>
      </c>
      <c r="E169" s="88" t="s">
        <v>617</v>
      </c>
      <c r="F169" s="88" t="s">
        <v>275</v>
      </c>
      <c r="G169" s="88" t="s">
        <v>276</v>
      </c>
      <c r="H169" s="88" t="s">
        <v>275</v>
      </c>
      <c r="I169" s="85">
        <v>455</v>
      </c>
      <c r="J169" s="95" t="s">
        <v>383</v>
      </c>
      <c r="K169" s="147">
        <v>455</v>
      </c>
      <c r="L169" s="84" t="s">
        <v>939</v>
      </c>
      <c r="M169" s="115">
        <v>2006</v>
      </c>
      <c r="N169" s="101">
        <v>39003</v>
      </c>
    </row>
    <row r="170" spans="1:14" ht="38.25" x14ac:dyDescent="0.25">
      <c r="A170" s="78">
        <v>192</v>
      </c>
      <c r="B170" s="201" t="s">
        <v>1004</v>
      </c>
      <c r="C170" s="151" t="s">
        <v>1005</v>
      </c>
      <c r="D170" s="88" t="s">
        <v>616</v>
      </c>
      <c r="E170" s="107" t="s">
        <v>617</v>
      </c>
      <c r="F170" s="84" t="s">
        <v>275</v>
      </c>
      <c r="G170" s="88" t="s">
        <v>276</v>
      </c>
      <c r="H170" s="84" t="s">
        <v>275</v>
      </c>
      <c r="I170" s="85">
        <v>498</v>
      </c>
      <c r="J170" s="95" t="s">
        <v>383</v>
      </c>
      <c r="K170" s="147">
        <v>498</v>
      </c>
      <c r="L170" s="84" t="s">
        <v>1006</v>
      </c>
      <c r="M170" s="84">
        <v>2007</v>
      </c>
      <c r="N170" s="101">
        <v>39240</v>
      </c>
    </row>
    <row r="171" spans="1:14" ht="38.25" x14ac:dyDescent="0.25">
      <c r="A171" s="78">
        <v>243</v>
      </c>
      <c r="B171" s="123" t="s">
        <v>1157</v>
      </c>
      <c r="C171" s="88" t="s">
        <v>1158</v>
      </c>
      <c r="D171" s="84" t="s">
        <v>616</v>
      </c>
      <c r="E171" s="87" t="s">
        <v>617</v>
      </c>
      <c r="F171" s="88" t="s">
        <v>275</v>
      </c>
      <c r="G171" s="84" t="s">
        <v>276</v>
      </c>
      <c r="H171" s="88" t="s">
        <v>275</v>
      </c>
      <c r="I171" s="93">
        <v>40.479999999999997</v>
      </c>
      <c r="J171" s="95" t="s">
        <v>383</v>
      </c>
      <c r="K171" s="160">
        <v>40.479999999999997</v>
      </c>
      <c r="L171" s="84" t="s">
        <v>1159</v>
      </c>
      <c r="M171" s="87">
        <v>2009</v>
      </c>
      <c r="N171" s="124">
        <v>39973</v>
      </c>
    </row>
    <row r="172" spans="1:14" ht="38.25" x14ac:dyDescent="0.25">
      <c r="A172" s="78">
        <v>255</v>
      </c>
      <c r="B172" s="79" t="s">
        <v>1193</v>
      </c>
      <c r="C172" s="84" t="s">
        <v>1194</v>
      </c>
      <c r="D172" s="84" t="s">
        <v>650</v>
      </c>
      <c r="E172" s="87" t="s">
        <v>651</v>
      </c>
      <c r="F172" s="88" t="s">
        <v>275</v>
      </c>
      <c r="G172" s="84" t="s">
        <v>276</v>
      </c>
      <c r="H172" s="84" t="s">
        <v>275</v>
      </c>
      <c r="I172" s="125">
        <v>8.9600000000000009</v>
      </c>
      <c r="J172" s="95" t="s">
        <v>383</v>
      </c>
      <c r="K172" s="160">
        <v>8.9600000000000009</v>
      </c>
      <c r="L172" s="84" t="s">
        <v>1195</v>
      </c>
      <c r="M172" s="87">
        <v>2008</v>
      </c>
      <c r="N172" s="124">
        <v>39825</v>
      </c>
    </row>
    <row r="173" spans="1:14" ht="38.25" x14ac:dyDescent="0.25">
      <c r="A173" s="78">
        <v>258</v>
      </c>
      <c r="B173" s="83" t="s">
        <v>1201</v>
      </c>
      <c r="C173" s="88" t="s">
        <v>1202</v>
      </c>
      <c r="D173" s="84" t="s">
        <v>650</v>
      </c>
      <c r="E173" s="87" t="s">
        <v>651</v>
      </c>
      <c r="F173" s="88" t="s">
        <v>275</v>
      </c>
      <c r="G173" s="84" t="s">
        <v>276</v>
      </c>
      <c r="H173" s="88" t="s">
        <v>275</v>
      </c>
      <c r="I173" s="85">
        <v>76</v>
      </c>
      <c r="J173" s="92">
        <v>76</v>
      </c>
      <c r="K173" s="160">
        <v>76</v>
      </c>
      <c r="L173" s="84" t="s">
        <v>1203</v>
      </c>
      <c r="M173" s="87">
        <v>2010</v>
      </c>
      <c r="N173" s="124">
        <v>40351</v>
      </c>
    </row>
    <row r="174" spans="1:14" ht="38.25" x14ac:dyDescent="0.25">
      <c r="A174" s="78">
        <v>259</v>
      </c>
      <c r="B174" s="79" t="s">
        <v>1204</v>
      </c>
      <c r="C174" s="88" t="s">
        <v>1205</v>
      </c>
      <c r="D174" s="84" t="s">
        <v>616</v>
      </c>
      <c r="E174" s="87" t="s">
        <v>617</v>
      </c>
      <c r="F174" s="88" t="s">
        <v>275</v>
      </c>
      <c r="G174" s="84" t="s">
        <v>276</v>
      </c>
      <c r="H174" s="88" t="s">
        <v>275</v>
      </c>
      <c r="I174" s="85">
        <v>65</v>
      </c>
      <c r="J174" s="95" t="s">
        <v>383</v>
      </c>
      <c r="K174" s="160">
        <v>65</v>
      </c>
      <c r="L174" s="84" t="s">
        <v>1206</v>
      </c>
      <c r="M174" s="87">
        <v>2009</v>
      </c>
      <c r="N174" s="124">
        <v>40007</v>
      </c>
    </row>
    <row r="175" spans="1:14" ht="38.25" x14ac:dyDescent="0.25">
      <c r="A175" s="78">
        <v>264</v>
      </c>
      <c r="B175" s="83" t="s">
        <v>1221</v>
      </c>
      <c r="C175" s="88" t="s">
        <v>1222</v>
      </c>
      <c r="D175" s="84" t="s">
        <v>650</v>
      </c>
      <c r="E175" s="87" t="s">
        <v>651</v>
      </c>
      <c r="F175" s="88" t="s">
        <v>275</v>
      </c>
      <c r="G175" s="84" t="s">
        <v>276</v>
      </c>
      <c r="H175" s="88" t="s">
        <v>275</v>
      </c>
      <c r="I175" s="85">
        <v>5.7</v>
      </c>
      <c r="J175" s="95" t="s">
        <v>383</v>
      </c>
      <c r="K175" s="160">
        <v>5.7</v>
      </c>
      <c r="L175" s="84" t="s">
        <v>1223</v>
      </c>
      <c r="M175" s="87">
        <v>2009</v>
      </c>
      <c r="N175" s="124">
        <v>40021</v>
      </c>
    </row>
    <row r="176" spans="1:14" ht="38.25" x14ac:dyDescent="0.25">
      <c r="A176" s="78">
        <v>265</v>
      </c>
      <c r="B176" s="79" t="s">
        <v>1224</v>
      </c>
      <c r="C176" s="88" t="s">
        <v>1225</v>
      </c>
      <c r="D176" s="84" t="s">
        <v>616</v>
      </c>
      <c r="E176" s="87" t="s">
        <v>617</v>
      </c>
      <c r="F176" s="88" t="s">
        <v>275</v>
      </c>
      <c r="G176" s="84" t="s">
        <v>276</v>
      </c>
      <c r="H176" s="88" t="s">
        <v>275</v>
      </c>
      <c r="I176" s="85">
        <v>458.4</v>
      </c>
      <c r="J176" s="95" t="s">
        <v>383</v>
      </c>
      <c r="K176" s="160">
        <v>458.4</v>
      </c>
      <c r="L176" s="84" t="s">
        <v>1226</v>
      </c>
      <c r="M176" s="87">
        <v>2009</v>
      </c>
      <c r="N176" s="124">
        <v>40024</v>
      </c>
    </row>
    <row r="177" spans="1:14" ht="39" x14ac:dyDescent="0.25">
      <c r="A177" s="78">
        <v>279</v>
      </c>
      <c r="B177" s="123" t="s">
        <v>1269</v>
      </c>
      <c r="C177" s="88" t="s">
        <v>1270</v>
      </c>
      <c r="D177" s="84" t="s">
        <v>650</v>
      </c>
      <c r="E177" s="87" t="s">
        <v>651</v>
      </c>
      <c r="F177" s="88" t="s">
        <v>275</v>
      </c>
      <c r="G177" s="84" t="s">
        <v>276</v>
      </c>
      <c r="H177" s="88" t="s">
        <v>275</v>
      </c>
      <c r="I177" s="85">
        <v>8</v>
      </c>
      <c r="J177" s="95" t="s">
        <v>383</v>
      </c>
      <c r="K177" s="160">
        <v>8</v>
      </c>
      <c r="L177" s="127" t="s">
        <v>1271</v>
      </c>
      <c r="M177" s="87">
        <v>2010</v>
      </c>
      <c r="N177" s="124">
        <v>40364</v>
      </c>
    </row>
    <row r="178" spans="1:14" ht="25.5" x14ac:dyDescent="0.25">
      <c r="A178" s="78">
        <v>8</v>
      </c>
      <c r="B178" s="201" t="s">
        <v>402</v>
      </c>
      <c r="C178" s="84" t="s">
        <v>403</v>
      </c>
      <c r="D178" s="84" t="s">
        <v>388</v>
      </c>
      <c r="E178" s="87" t="s">
        <v>389</v>
      </c>
      <c r="F178" s="84" t="s">
        <v>275</v>
      </c>
      <c r="G178" s="84" t="s">
        <v>404</v>
      </c>
      <c r="H178" s="84" t="s">
        <v>275</v>
      </c>
      <c r="I178" s="85">
        <v>30719</v>
      </c>
      <c r="J178" s="86" t="s">
        <v>383</v>
      </c>
      <c r="K178" s="147">
        <v>30719</v>
      </c>
      <c r="L178" s="84" t="s">
        <v>390</v>
      </c>
      <c r="M178" s="87">
        <v>1990</v>
      </c>
      <c r="N178" s="119" t="s">
        <v>385</v>
      </c>
    </row>
    <row r="179" spans="1:14" ht="51" x14ac:dyDescent="0.25">
      <c r="A179" s="78">
        <v>9</v>
      </c>
      <c r="B179" s="83" t="s">
        <v>405</v>
      </c>
      <c r="C179" s="146" t="s">
        <v>406</v>
      </c>
      <c r="D179" s="84" t="s">
        <v>380</v>
      </c>
      <c r="E179" s="87" t="s">
        <v>381</v>
      </c>
      <c r="F179" s="84" t="s">
        <v>275</v>
      </c>
      <c r="G179" s="84" t="s">
        <v>407</v>
      </c>
      <c r="H179" s="84" t="s">
        <v>275</v>
      </c>
      <c r="I179" s="85">
        <v>37160</v>
      </c>
      <c r="J179" s="86" t="s">
        <v>383</v>
      </c>
      <c r="K179" s="147">
        <v>37160</v>
      </c>
      <c r="L179" s="84" t="s">
        <v>408</v>
      </c>
      <c r="M179" s="87">
        <v>2003</v>
      </c>
      <c r="N179" s="119" t="s">
        <v>385</v>
      </c>
    </row>
    <row r="180" spans="1:14" ht="63.75" x14ac:dyDescent="0.25">
      <c r="A180" s="78">
        <v>6</v>
      </c>
      <c r="B180" s="201" t="s">
        <v>397</v>
      </c>
      <c r="C180" s="84" t="s">
        <v>398</v>
      </c>
      <c r="D180" s="84" t="s">
        <v>380</v>
      </c>
      <c r="E180" s="87" t="s">
        <v>381</v>
      </c>
      <c r="F180" s="84" t="s">
        <v>275</v>
      </c>
      <c r="G180" s="84" t="s">
        <v>399</v>
      </c>
      <c r="H180" s="84" t="s">
        <v>275</v>
      </c>
      <c r="I180" s="85">
        <v>116911</v>
      </c>
      <c r="J180" s="86" t="s">
        <v>383</v>
      </c>
      <c r="K180" s="147">
        <v>116911</v>
      </c>
      <c r="L180" s="84" t="s">
        <v>390</v>
      </c>
      <c r="M180" s="87">
        <v>1990</v>
      </c>
      <c r="N180" s="119" t="s">
        <v>385</v>
      </c>
    </row>
    <row r="181" spans="1:14" ht="51" x14ac:dyDescent="0.25">
      <c r="A181" s="78">
        <v>1</v>
      </c>
      <c r="B181" s="123" t="s">
        <v>378</v>
      </c>
      <c r="C181" s="146" t="s">
        <v>379</v>
      </c>
      <c r="D181" s="84" t="s">
        <v>380</v>
      </c>
      <c r="E181" s="87" t="s">
        <v>381</v>
      </c>
      <c r="F181" s="84" t="s">
        <v>275</v>
      </c>
      <c r="G181" s="84" t="s">
        <v>382</v>
      </c>
      <c r="H181" s="84" t="s">
        <v>275</v>
      </c>
      <c r="I181" s="85">
        <v>55005</v>
      </c>
      <c r="J181" s="86" t="s">
        <v>383</v>
      </c>
      <c r="K181" s="147">
        <v>55005</v>
      </c>
      <c r="L181" s="84" t="s">
        <v>384</v>
      </c>
      <c r="M181" s="87">
        <v>1955</v>
      </c>
      <c r="N181" s="119" t="s">
        <v>385</v>
      </c>
    </row>
    <row r="182" spans="1:14" ht="25.5" x14ac:dyDescent="0.25">
      <c r="A182" s="78">
        <v>2</v>
      </c>
      <c r="B182" s="201" t="s">
        <v>386</v>
      </c>
      <c r="C182" s="146" t="s">
        <v>387</v>
      </c>
      <c r="D182" s="84" t="s">
        <v>388</v>
      </c>
      <c r="E182" s="87" t="s">
        <v>389</v>
      </c>
      <c r="F182" s="84" t="s">
        <v>275</v>
      </c>
      <c r="G182" s="84" t="s">
        <v>382</v>
      </c>
      <c r="H182" s="84" t="s">
        <v>275</v>
      </c>
      <c r="I182" s="85">
        <v>734.77</v>
      </c>
      <c r="J182" s="86" t="s">
        <v>383</v>
      </c>
      <c r="K182" s="147">
        <v>734.77</v>
      </c>
      <c r="L182" s="84" t="s">
        <v>390</v>
      </c>
      <c r="M182" s="87">
        <v>1989</v>
      </c>
      <c r="N182" s="119" t="s">
        <v>385</v>
      </c>
    </row>
    <row r="183" spans="1:14" ht="25.5" x14ac:dyDescent="0.25">
      <c r="A183" s="78">
        <v>3</v>
      </c>
      <c r="B183" s="123" t="s">
        <v>391</v>
      </c>
      <c r="C183" s="146" t="s">
        <v>392</v>
      </c>
      <c r="D183" s="84" t="s">
        <v>380</v>
      </c>
      <c r="E183" s="87" t="s">
        <v>381</v>
      </c>
      <c r="F183" s="84" t="s">
        <v>275</v>
      </c>
      <c r="G183" s="84" t="s">
        <v>205</v>
      </c>
      <c r="H183" s="84" t="s">
        <v>275</v>
      </c>
      <c r="I183" s="85">
        <v>202865</v>
      </c>
      <c r="J183" s="86" t="s">
        <v>383</v>
      </c>
      <c r="K183" s="147">
        <v>202865</v>
      </c>
      <c r="L183" s="84" t="s">
        <v>390</v>
      </c>
      <c r="M183" s="87">
        <v>1990</v>
      </c>
      <c r="N183" s="119" t="s">
        <v>385</v>
      </c>
    </row>
    <row r="184" spans="1:14" ht="38.25" x14ac:dyDescent="0.25">
      <c r="A184" s="78">
        <v>153</v>
      </c>
      <c r="B184" s="79" t="s">
        <v>884</v>
      </c>
      <c r="C184" s="88" t="s">
        <v>885</v>
      </c>
      <c r="D184" s="88" t="s">
        <v>616</v>
      </c>
      <c r="E184" s="84" t="s">
        <v>617</v>
      </c>
      <c r="F184" s="88" t="s">
        <v>275</v>
      </c>
      <c r="G184" s="84" t="s">
        <v>205</v>
      </c>
      <c r="H184" s="88" t="s">
        <v>275</v>
      </c>
      <c r="I184" s="85">
        <v>39.08</v>
      </c>
      <c r="J184" s="92">
        <v>39.08</v>
      </c>
      <c r="K184" s="147">
        <v>39.08</v>
      </c>
      <c r="L184" s="84" t="s">
        <v>886</v>
      </c>
      <c r="M184" s="115">
        <v>2006</v>
      </c>
      <c r="N184" s="101">
        <v>38743</v>
      </c>
    </row>
    <row r="185" spans="1:14" ht="38.25" x14ac:dyDescent="0.25">
      <c r="A185" s="78">
        <v>171</v>
      </c>
      <c r="B185" s="123" t="s">
        <v>940</v>
      </c>
      <c r="C185" s="88" t="s">
        <v>941</v>
      </c>
      <c r="D185" s="88" t="s">
        <v>616</v>
      </c>
      <c r="E185" s="84" t="s">
        <v>617</v>
      </c>
      <c r="F185" s="88" t="s">
        <v>275</v>
      </c>
      <c r="G185" s="84" t="s">
        <v>205</v>
      </c>
      <c r="H185" s="88" t="s">
        <v>275</v>
      </c>
      <c r="I185" s="85">
        <v>167</v>
      </c>
      <c r="J185" s="91">
        <v>167</v>
      </c>
      <c r="K185" s="147">
        <v>167</v>
      </c>
      <c r="L185" s="88" t="s">
        <v>942</v>
      </c>
      <c r="M185" s="115">
        <v>2006</v>
      </c>
      <c r="N185" s="101">
        <v>38993</v>
      </c>
    </row>
    <row r="186" spans="1:14" ht="38.25" x14ac:dyDescent="0.25">
      <c r="A186" s="78">
        <v>193</v>
      </c>
      <c r="B186" s="79" t="s">
        <v>1007</v>
      </c>
      <c r="C186" s="84" t="s">
        <v>1008</v>
      </c>
      <c r="D186" s="88" t="s">
        <v>616</v>
      </c>
      <c r="E186" s="84" t="s">
        <v>617</v>
      </c>
      <c r="F186" s="84" t="s">
        <v>275</v>
      </c>
      <c r="G186" s="84" t="s">
        <v>205</v>
      </c>
      <c r="H186" s="84" t="s">
        <v>275</v>
      </c>
      <c r="I186" s="85">
        <v>64.599999999999994</v>
      </c>
      <c r="J186" s="95" t="s">
        <v>383</v>
      </c>
      <c r="K186" s="147">
        <v>64.599999999999994</v>
      </c>
      <c r="L186" s="84" t="s">
        <v>1009</v>
      </c>
      <c r="M186" s="84">
        <v>2007</v>
      </c>
      <c r="N186" s="101">
        <v>39154</v>
      </c>
    </row>
    <row r="187" spans="1:14" ht="38.25" x14ac:dyDescent="0.25">
      <c r="A187" s="78">
        <v>203</v>
      </c>
      <c r="B187" s="123" t="s">
        <v>1039</v>
      </c>
      <c r="C187" s="84" t="s">
        <v>1040</v>
      </c>
      <c r="D187" s="84" t="s">
        <v>650</v>
      </c>
      <c r="E187" s="84" t="s">
        <v>651</v>
      </c>
      <c r="F187" s="84" t="s">
        <v>275</v>
      </c>
      <c r="G187" s="84" t="s">
        <v>205</v>
      </c>
      <c r="H187" s="84" t="s">
        <v>275</v>
      </c>
      <c r="I187" s="85">
        <v>22.97</v>
      </c>
      <c r="J187" s="92">
        <v>22.97</v>
      </c>
      <c r="K187" s="147">
        <v>22.97</v>
      </c>
      <c r="L187" s="84" t="s">
        <v>1041</v>
      </c>
      <c r="M187" s="87">
        <v>2007</v>
      </c>
      <c r="N187" s="101">
        <v>39205</v>
      </c>
    </row>
    <row r="188" spans="1:14" ht="38.25" x14ac:dyDescent="0.25">
      <c r="A188" s="78">
        <v>204</v>
      </c>
      <c r="B188" s="201" t="s">
        <v>1042</v>
      </c>
      <c r="C188" s="84" t="s">
        <v>1043</v>
      </c>
      <c r="D188" s="84" t="s">
        <v>650</v>
      </c>
      <c r="E188" s="84" t="s">
        <v>651</v>
      </c>
      <c r="F188" s="84" t="s">
        <v>275</v>
      </c>
      <c r="G188" s="84" t="s">
        <v>205</v>
      </c>
      <c r="H188" s="84" t="s">
        <v>275</v>
      </c>
      <c r="I188" s="85">
        <v>68</v>
      </c>
      <c r="J188" s="92">
        <v>68</v>
      </c>
      <c r="K188" s="147">
        <v>68</v>
      </c>
      <c r="L188" s="84" t="s">
        <v>1044</v>
      </c>
      <c r="M188" s="87">
        <v>2007</v>
      </c>
      <c r="N188" s="101">
        <v>39210</v>
      </c>
    </row>
    <row r="189" spans="1:14" ht="38.25" x14ac:dyDescent="0.25">
      <c r="A189" s="78">
        <v>205</v>
      </c>
      <c r="B189" s="123" t="s">
        <v>1045</v>
      </c>
      <c r="C189" s="84" t="s">
        <v>1046</v>
      </c>
      <c r="D189" s="84" t="s">
        <v>650</v>
      </c>
      <c r="E189" s="84" t="s">
        <v>651</v>
      </c>
      <c r="F189" s="84" t="s">
        <v>275</v>
      </c>
      <c r="G189" s="84" t="s">
        <v>205</v>
      </c>
      <c r="H189" s="84" t="s">
        <v>275</v>
      </c>
      <c r="I189" s="85">
        <v>7.57</v>
      </c>
      <c r="J189" s="92">
        <v>7.57</v>
      </c>
      <c r="K189" s="147">
        <v>7.57</v>
      </c>
      <c r="L189" s="84" t="s">
        <v>1047</v>
      </c>
      <c r="M189" s="87">
        <v>2007</v>
      </c>
      <c r="N189" s="101">
        <v>39240</v>
      </c>
    </row>
    <row r="190" spans="1:14" ht="38.25" x14ac:dyDescent="0.25">
      <c r="A190" s="78">
        <v>212</v>
      </c>
      <c r="B190" s="201" t="s">
        <v>1065</v>
      </c>
      <c r="C190" s="84" t="s">
        <v>1066</v>
      </c>
      <c r="D190" s="88" t="s">
        <v>616</v>
      </c>
      <c r="E190" s="84" t="s">
        <v>617</v>
      </c>
      <c r="F190" s="84" t="s">
        <v>275</v>
      </c>
      <c r="G190" s="84" t="s">
        <v>205</v>
      </c>
      <c r="H190" s="84" t="s">
        <v>275</v>
      </c>
      <c r="I190" s="85">
        <v>46.75</v>
      </c>
      <c r="J190" s="95" t="s">
        <v>383</v>
      </c>
      <c r="K190" s="147">
        <v>46.75</v>
      </c>
      <c r="L190" s="84" t="s">
        <v>1067</v>
      </c>
      <c r="M190" s="87">
        <v>2007</v>
      </c>
      <c r="N190" s="114">
        <v>39338</v>
      </c>
    </row>
    <row r="191" spans="1:14" ht="38.25" x14ac:dyDescent="0.25">
      <c r="A191" s="78">
        <v>315</v>
      </c>
      <c r="B191" s="165" t="s">
        <v>1379</v>
      </c>
      <c r="C191" s="166" t="s">
        <v>1380</v>
      </c>
      <c r="D191" s="84" t="s">
        <v>616</v>
      </c>
      <c r="E191" s="87" t="s">
        <v>617</v>
      </c>
      <c r="F191" s="88" t="s">
        <v>275</v>
      </c>
      <c r="G191" s="84" t="s">
        <v>205</v>
      </c>
      <c r="H191" s="88" t="s">
        <v>275</v>
      </c>
      <c r="I191" s="85">
        <v>514.71</v>
      </c>
      <c r="J191" s="92">
        <v>514.71</v>
      </c>
      <c r="K191" s="160">
        <v>514.71</v>
      </c>
      <c r="L191" s="84" t="s">
        <v>1381</v>
      </c>
      <c r="M191" s="87">
        <v>2014</v>
      </c>
      <c r="N191" s="124">
        <v>41673</v>
      </c>
    </row>
    <row r="192" spans="1:14" ht="38.25" x14ac:dyDescent="0.25">
      <c r="A192" s="78">
        <v>169</v>
      </c>
      <c r="B192" s="79" t="s">
        <v>933</v>
      </c>
      <c r="C192" s="88" t="s">
        <v>934</v>
      </c>
      <c r="D192" s="88" t="s">
        <v>616</v>
      </c>
      <c r="E192" s="84" t="s">
        <v>617</v>
      </c>
      <c r="F192" s="88" t="s">
        <v>275</v>
      </c>
      <c r="G192" s="84" t="s">
        <v>935</v>
      </c>
      <c r="H192" s="88" t="s">
        <v>275</v>
      </c>
      <c r="I192" s="85">
        <v>79.099999999999994</v>
      </c>
      <c r="J192" s="91">
        <v>79.099999999999994</v>
      </c>
      <c r="K192" s="147">
        <v>79.099999999999994</v>
      </c>
      <c r="L192" s="88" t="s">
        <v>936</v>
      </c>
      <c r="M192" s="115">
        <v>2006</v>
      </c>
      <c r="N192" s="101">
        <v>38993</v>
      </c>
    </row>
    <row r="193" spans="1:14" ht="38.25" x14ac:dyDescent="0.25">
      <c r="A193" s="78">
        <v>247</v>
      </c>
      <c r="B193" s="123" t="s">
        <v>1169</v>
      </c>
      <c r="C193" s="84" t="s">
        <v>1170</v>
      </c>
      <c r="D193" s="84" t="s">
        <v>650</v>
      </c>
      <c r="E193" s="87" t="s">
        <v>651</v>
      </c>
      <c r="F193" s="88" t="s">
        <v>275</v>
      </c>
      <c r="G193" s="84" t="s">
        <v>935</v>
      </c>
      <c r="H193" s="84" t="s">
        <v>275</v>
      </c>
      <c r="I193" s="125">
        <v>323.3</v>
      </c>
      <c r="J193" s="95" t="s">
        <v>383</v>
      </c>
      <c r="K193" s="160">
        <v>323.3</v>
      </c>
      <c r="L193" s="84" t="s">
        <v>1171</v>
      </c>
      <c r="M193" s="87">
        <v>2008</v>
      </c>
      <c r="N193" s="124">
        <v>39874</v>
      </c>
    </row>
    <row r="194" spans="1:14" ht="38.25" x14ac:dyDescent="0.25">
      <c r="A194" s="78">
        <v>248</v>
      </c>
      <c r="B194" s="201" t="s">
        <v>1172</v>
      </c>
      <c r="C194" s="84" t="s">
        <v>1173</v>
      </c>
      <c r="D194" s="84" t="s">
        <v>650</v>
      </c>
      <c r="E194" s="87" t="s">
        <v>651</v>
      </c>
      <c r="F194" s="88" t="s">
        <v>275</v>
      </c>
      <c r="G194" s="84" t="s">
        <v>935</v>
      </c>
      <c r="H194" s="84" t="s">
        <v>275</v>
      </c>
      <c r="I194" s="125">
        <v>7.02</v>
      </c>
      <c r="J194" s="95" t="s">
        <v>383</v>
      </c>
      <c r="K194" s="160">
        <v>7.02</v>
      </c>
      <c r="L194" s="84" t="s">
        <v>1174</v>
      </c>
      <c r="M194" s="87">
        <v>2008</v>
      </c>
      <c r="N194" s="124">
        <v>39835</v>
      </c>
    </row>
    <row r="195" spans="1:14" ht="38.25" x14ac:dyDescent="0.25">
      <c r="A195" s="78">
        <v>249</v>
      </c>
      <c r="B195" s="123" t="s">
        <v>1175</v>
      </c>
      <c r="C195" s="84" t="s">
        <v>1176</v>
      </c>
      <c r="D195" s="84" t="s">
        <v>650</v>
      </c>
      <c r="E195" s="87" t="s">
        <v>651</v>
      </c>
      <c r="F195" s="88" t="s">
        <v>275</v>
      </c>
      <c r="G195" s="84" t="s">
        <v>935</v>
      </c>
      <c r="H195" s="84" t="s">
        <v>275</v>
      </c>
      <c r="I195" s="125">
        <v>14.04</v>
      </c>
      <c r="J195" s="95" t="s">
        <v>383</v>
      </c>
      <c r="K195" s="160">
        <v>14.04</v>
      </c>
      <c r="L195" s="84" t="s">
        <v>1177</v>
      </c>
      <c r="M195" s="87">
        <v>2009</v>
      </c>
      <c r="N195" s="124">
        <v>40057</v>
      </c>
    </row>
    <row r="196" spans="1:14" ht="38.25" x14ac:dyDescent="0.25">
      <c r="A196" s="78">
        <v>218</v>
      </c>
      <c r="B196" s="201" t="s">
        <v>1083</v>
      </c>
      <c r="C196" s="88" t="s">
        <v>1084</v>
      </c>
      <c r="D196" s="84" t="s">
        <v>650</v>
      </c>
      <c r="E196" s="88" t="s">
        <v>651</v>
      </c>
      <c r="F196" s="88" t="s">
        <v>275</v>
      </c>
      <c r="G196" s="88" t="s">
        <v>285</v>
      </c>
      <c r="H196" s="88" t="s">
        <v>275</v>
      </c>
      <c r="I196" s="85">
        <v>65.7</v>
      </c>
      <c r="J196" s="95" t="s">
        <v>383</v>
      </c>
      <c r="K196" s="160">
        <v>65.7</v>
      </c>
      <c r="L196" s="88" t="s">
        <v>1085</v>
      </c>
      <c r="M196" s="87">
        <v>2007</v>
      </c>
      <c r="N196" s="114">
        <v>39435</v>
      </c>
    </row>
    <row r="197" spans="1:14" ht="38.25" x14ac:dyDescent="0.25">
      <c r="A197" s="78">
        <v>19</v>
      </c>
      <c r="B197" s="83" t="s">
        <v>442</v>
      </c>
      <c r="C197" s="151" t="s">
        <v>443</v>
      </c>
      <c r="D197" s="84" t="s">
        <v>422</v>
      </c>
      <c r="E197" s="87" t="s">
        <v>423</v>
      </c>
      <c r="F197" s="84" t="s">
        <v>275</v>
      </c>
      <c r="G197" s="84" t="s">
        <v>444</v>
      </c>
      <c r="H197" s="84" t="s">
        <v>275</v>
      </c>
      <c r="I197" s="85">
        <v>19037</v>
      </c>
      <c r="J197" s="92">
        <v>53404.5</v>
      </c>
      <c r="K197" s="160">
        <v>53404.5</v>
      </c>
      <c r="L197" s="84" t="s">
        <v>428</v>
      </c>
      <c r="M197" s="87">
        <v>1995</v>
      </c>
      <c r="N197" s="119" t="s">
        <v>385</v>
      </c>
    </row>
    <row r="198" spans="1:14" ht="28.5" x14ac:dyDescent="0.25">
      <c r="A198" s="78">
        <v>4</v>
      </c>
      <c r="B198" s="201" t="s">
        <v>393</v>
      </c>
      <c r="C198" s="84" t="s">
        <v>394</v>
      </c>
      <c r="D198" s="84" t="s">
        <v>380</v>
      </c>
      <c r="E198" s="87" t="s">
        <v>381</v>
      </c>
      <c r="F198" s="84" t="s">
        <v>275</v>
      </c>
      <c r="G198" s="84" t="s">
        <v>278</v>
      </c>
      <c r="H198" s="84" t="s">
        <v>275</v>
      </c>
      <c r="I198" s="85">
        <v>289912</v>
      </c>
      <c r="J198" s="86" t="s">
        <v>383</v>
      </c>
      <c r="K198" s="147">
        <v>289912</v>
      </c>
      <c r="L198" s="84" t="s">
        <v>390</v>
      </c>
      <c r="M198" s="87">
        <v>1990</v>
      </c>
      <c r="N198" s="119" t="s">
        <v>385</v>
      </c>
    </row>
    <row r="199" spans="1:14" ht="54" x14ac:dyDescent="0.25">
      <c r="A199" s="78">
        <v>5</v>
      </c>
      <c r="B199" s="123" t="s">
        <v>395</v>
      </c>
      <c r="C199" s="84" t="s">
        <v>396</v>
      </c>
      <c r="D199" s="84" t="s">
        <v>388</v>
      </c>
      <c r="E199" s="87" t="s">
        <v>389</v>
      </c>
      <c r="F199" s="84" t="s">
        <v>275</v>
      </c>
      <c r="G199" s="84" t="s">
        <v>278</v>
      </c>
      <c r="H199" s="84" t="s">
        <v>275</v>
      </c>
      <c r="I199" s="85">
        <v>45168</v>
      </c>
      <c r="J199" s="86" t="s">
        <v>383</v>
      </c>
      <c r="K199" s="147">
        <v>45168</v>
      </c>
      <c r="L199" s="84" t="s">
        <v>390</v>
      </c>
      <c r="M199" s="87">
        <v>1990</v>
      </c>
      <c r="N199" s="119" t="s">
        <v>385</v>
      </c>
    </row>
    <row r="200" spans="1:14" ht="38.25" x14ac:dyDescent="0.25">
      <c r="A200" s="78">
        <v>210</v>
      </c>
      <c r="B200" s="201" t="s">
        <v>1059</v>
      </c>
      <c r="C200" s="84" t="s">
        <v>1060</v>
      </c>
      <c r="D200" s="84" t="s">
        <v>650</v>
      </c>
      <c r="E200" s="84" t="s">
        <v>651</v>
      </c>
      <c r="F200" s="84" t="s">
        <v>275</v>
      </c>
      <c r="G200" s="84" t="s">
        <v>278</v>
      </c>
      <c r="H200" s="84" t="s">
        <v>275</v>
      </c>
      <c r="I200" s="85">
        <v>43.6</v>
      </c>
      <c r="J200" s="92">
        <v>43.6</v>
      </c>
      <c r="K200" s="147">
        <v>43.6</v>
      </c>
      <c r="L200" s="84" t="s">
        <v>1061</v>
      </c>
      <c r="M200" s="87">
        <v>2007</v>
      </c>
      <c r="N200" s="114">
        <v>39322</v>
      </c>
    </row>
    <row r="201" spans="1:14" ht="38.25" x14ac:dyDescent="0.25">
      <c r="A201" s="78">
        <v>211</v>
      </c>
      <c r="B201" s="123" t="s">
        <v>1062</v>
      </c>
      <c r="C201" s="84" t="s">
        <v>1063</v>
      </c>
      <c r="D201" s="84" t="s">
        <v>650</v>
      </c>
      <c r="E201" s="84" t="s">
        <v>651</v>
      </c>
      <c r="F201" s="84" t="s">
        <v>275</v>
      </c>
      <c r="G201" s="84" t="s">
        <v>278</v>
      </c>
      <c r="H201" s="84" t="s">
        <v>275</v>
      </c>
      <c r="I201" s="85">
        <v>43.4</v>
      </c>
      <c r="J201" s="92">
        <v>43.4</v>
      </c>
      <c r="K201" s="147">
        <v>43.4</v>
      </c>
      <c r="L201" s="84" t="s">
        <v>1064</v>
      </c>
      <c r="M201" s="87">
        <v>2007</v>
      </c>
      <c r="N201" s="114">
        <v>39342</v>
      </c>
    </row>
    <row r="202" spans="1:14" ht="38.25" x14ac:dyDescent="0.25">
      <c r="A202" s="78">
        <v>245</v>
      </c>
      <c r="B202" s="79" t="s">
        <v>1163</v>
      </c>
      <c r="C202" s="88" t="s">
        <v>1164</v>
      </c>
      <c r="D202" s="84" t="s">
        <v>616</v>
      </c>
      <c r="E202" s="87" t="s">
        <v>617</v>
      </c>
      <c r="F202" s="88" t="s">
        <v>275</v>
      </c>
      <c r="G202" s="84" t="s">
        <v>278</v>
      </c>
      <c r="H202" s="88" t="s">
        <v>275</v>
      </c>
      <c r="I202" s="85">
        <v>3.23</v>
      </c>
      <c r="J202" s="95" t="s">
        <v>383</v>
      </c>
      <c r="K202" s="160">
        <v>3.23</v>
      </c>
      <c r="L202" s="84" t="s">
        <v>1165</v>
      </c>
      <c r="M202" s="87">
        <v>2009</v>
      </c>
      <c r="N202" s="124">
        <v>40046</v>
      </c>
    </row>
    <row r="203" spans="1:14" ht="38.25" x14ac:dyDescent="0.25">
      <c r="A203" s="78">
        <v>286</v>
      </c>
      <c r="B203" s="83" t="s">
        <v>1291</v>
      </c>
      <c r="C203" s="88" t="s">
        <v>1292</v>
      </c>
      <c r="D203" s="84" t="s">
        <v>616</v>
      </c>
      <c r="E203" s="87" t="s">
        <v>617</v>
      </c>
      <c r="F203" s="88" t="s">
        <v>275</v>
      </c>
      <c r="G203" s="84" t="s">
        <v>278</v>
      </c>
      <c r="H203" s="88" t="s">
        <v>275</v>
      </c>
      <c r="I203" s="85">
        <v>36.520000000000003</v>
      </c>
      <c r="J203" s="95" t="s">
        <v>383</v>
      </c>
      <c r="K203" s="160">
        <v>36.520000000000003</v>
      </c>
      <c r="L203" s="84" t="s">
        <v>1293</v>
      </c>
      <c r="M203" s="87">
        <v>2011</v>
      </c>
      <c r="N203" s="124">
        <v>40617</v>
      </c>
    </row>
    <row r="204" spans="1:14" ht="38.25" x14ac:dyDescent="0.25">
      <c r="A204" s="78">
        <v>304</v>
      </c>
      <c r="B204" s="201" t="s">
        <v>1345</v>
      </c>
      <c r="C204" s="88" t="s">
        <v>1346</v>
      </c>
      <c r="D204" s="84" t="s">
        <v>616</v>
      </c>
      <c r="E204" s="87" t="s">
        <v>617</v>
      </c>
      <c r="F204" s="88" t="s">
        <v>275</v>
      </c>
      <c r="G204" s="84" t="s">
        <v>278</v>
      </c>
      <c r="H204" s="88" t="s">
        <v>275</v>
      </c>
      <c r="I204" s="85">
        <v>3.88</v>
      </c>
      <c r="J204" s="92">
        <v>3.88</v>
      </c>
      <c r="K204" s="160">
        <v>3.88</v>
      </c>
      <c r="L204" s="84" t="s">
        <v>1347</v>
      </c>
      <c r="M204" s="87">
        <v>2012</v>
      </c>
      <c r="N204" s="124">
        <v>41282</v>
      </c>
    </row>
    <row r="205" spans="1:14" ht="38.25" x14ac:dyDescent="0.25">
      <c r="A205" s="78">
        <v>251</v>
      </c>
      <c r="B205" s="123" t="s">
        <v>1181</v>
      </c>
      <c r="C205" s="84" t="s">
        <v>1182</v>
      </c>
      <c r="D205" s="84" t="s">
        <v>650</v>
      </c>
      <c r="E205" s="87" t="s">
        <v>651</v>
      </c>
      <c r="F205" s="88" t="s">
        <v>275</v>
      </c>
      <c r="G205" s="84" t="s">
        <v>277</v>
      </c>
      <c r="H205" s="84" t="s">
        <v>275</v>
      </c>
      <c r="I205" s="126">
        <v>16</v>
      </c>
      <c r="J205" s="92">
        <v>16</v>
      </c>
      <c r="K205" s="160">
        <v>16</v>
      </c>
      <c r="L205" s="84" t="s">
        <v>1183</v>
      </c>
      <c r="M205" s="87">
        <v>2008</v>
      </c>
      <c r="N205" s="124">
        <v>39829</v>
      </c>
    </row>
    <row r="206" spans="1:14" ht="38.25" x14ac:dyDescent="0.25">
      <c r="A206" s="78">
        <v>253</v>
      </c>
      <c r="B206" s="79" t="s">
        <v>1187</v>
      </c>
      <c r="C206" s="84" t="s">
        <v>1188</v>
      </c>
      <c r="D206" s="84" t="s">
        <v>650</v>
      </c>
      <c r="E206" s="87" t="s">
        <v>651</v>
      </c>
      <c r="F206" s="88" t="s">
        <v>275</v>
      </c>
      <c r="G206" s="84" t="s">
        <v>277</v>
      </c>
      <c r="H206" s="84" t="s">
        <v>275</v>
      </c>
      <c r="I206" s="125">
        <v>49.8</v>
      </c>
      <c r="J206" s="92">
        <v>49.8</v>
      </c>
      <c r="K206" s="160">
        <v>49.8</v>
      </c>
      <c r="L206" s="84" t="s">
        <v>1189</v>
      </c>
      <c r="M206" s="87">
        <v>2009</v>
      </c>
      <c r="N206" s="124">
        <v>40049</v>
      </c>
    </row>
    <row r="207" spans="1:14" ht="38.25" x14ac:dyDescent="0.25">
      <c r="A207" s="78">
        <v>257</v>
      </c>
      <c r="B207" s="123" t="s">
        <v>1198</v>
      </c>
      <c r="C207" s="88" t="s">
        <v>1199</v>
      </c>
      <c r="D207" s="84" t="s">
        <v>650</v>
      </c>
      <c r="E207" s="87" t="s">
        <v>651</v>
      </c>
      <c r="F207" s="88" t="s">
        <v>275</v>
      </c>
      <c r="G207" s="84" t="s">
        <v>277</v>
      </c>
      <c r="H207" s="88" t="s">
        <v>275</v>
      </c>
      <c r="I207" s="85">
        <v>76.849999999999994</v>
      </c>
      <c r="J207" s="92">
        <v>76.849999999999994</v>
      </c>
      <c r="K207" s="160">
        <v>76.849999999999994</v>
      </c>
      <c r="L207" s="84" t="s">
        <v>1200</v>
      </c>
      <c r="M207" s="87">
        <v>2009</v>
      </c>
      <c r="N207" s="124">
        <v>39953</v>
      </c>
    </row>
    <row r="208" spans="1:14" ht="38.25" x14ac:dyDescent="0.25">
      <c r="A208" s="78">
        <v>209</v>
      </c>
      <c r="B208" s="79" t="s">
        <v>1056</v>
      </c>
      <c r="C208" s="84" t="s">
        <v>1057</v>
      </c>
      <c r="D208" s="84" t="s">
        <v>650</v>
      </c>
      <c r="E208" s="84" t="s">
        <v>651</v>
      </c>
      <c r="F208" s="84" t="s">
        <v>275</v>
      </c>
      <c r="G208" s="84" t="s">
        <v>279</v>
      </c>
      <c r="H208" s="84" t="s">
        <v>275</v>
      </c>
      <c r="I208" s="85">
        <v>48.2</v>
      </c>
      <c r="J208" s="92">
        <v>48.2</v>
      </c>
      <c r="K208" s="147">
        <v>48.2</v>
      </c>
      <c r="L208" s="84" t="s">
        <v>1058</v>
      </c>
      <c r="M208" s="87">
        <v>2007</v>
      </c>
      <c r="N208" s="114">
        <v>39322</v>
      </c>
    </row>
    <row r="209" spans="1:14" ht="38.25" x14ac:dyDescent="0.25">
      <c r="A209" s="78">
        <v>214</v>
      </c>
      <c r="B209" s="83" t="s">
        <v>1071</v>
      </c>
      <c r="C209" s="84" t="s">
        <v>1072</v>
      </c>
      <c r="D209" s="84" t="s">
        <v>650</v>
      </c>
      <c r="E209" s="84" t="s">
        <v>651</v>
      </c>
      <c r="F209" s="84" t="s">
        <v>275</v>
      </c>
      <c r="G209" s="84" t="s">
        <v>279</v>
      </c>
      <c r="H209" s="84" t="s">
        <v>275</v>
      </c>
      <c r="I209" s="85">
        <v>11.2</v>
      </c>
      <c r="J209" s="92">
        <v>11.2</v>
      </c>
      <c r="K209" s="147">
        <v>11.2</v>
      </c>
      <c r="L209" s="84" t="s">
        <v>1073</v>
      </c>
      <c r="M209" s="87">
        <v>2007</v>
      </c>
      <c r="N209" s="114">
        <v>39339</v>
      </c>
    </row>
    <row r="210" spans="1:14" ht="38.25" x14ac:dyDescent="0.25">
      <c r="A210" s="78">
        <v>222</v>
      </c>
      <c r="B210" s="201" t="s">
        <v>1095</v>
      </c>
      <c r="C210" s="120" t="s">
        <v>1096</v>
      </c>
      <c r="D210" s="84" t="s">
        <v>650</v>
      </c>
      <c r="E210" s="88" t="s">
        <v>651</v>
      </c>
      <c r="F210" s="88" t="s">
        <v>275</v>
      </c>
      <c r="G210" s="88" t="s">
        <v>279</v>
      </c>
      <c r="H210" s="88" t="s">
        <v>275</v>
      </c>
      <c r="I210" s="85">
        <v>148.30000000000001</v>
      </c>
      <c r="J210" s="92">
        <v>148.30000000000001</v>
      </c>
      <c r="K210" s="160">
        <v>148.30000000000001</v>
      </c>
      <c r="L210" s="88" t="s">
        <v>1097</v>
      </c>
      <c r="M210" s="87">
        <v>2007</v>
      </c>
      <c r="N210" s="114">
        <v>39419</v>
      </c>
    </row>
    <row r="211" spans="1:14" ht="38.25" x14ac:dyDescent="0.25">
      <c r="A211" s="78">
        <v>7</v>
      </c>
      <c r="B211" s="123" t="s">
        <v>400</v>
      </c>
      <c r="C211" s="148" t="s">
        <v>401</v>
      </c>
      <c r="D211" s="84" t="s">
        <v>388</v>
      </c>
      <c r="E211" s="87" t="s">
        <v>389</v>
      </c>
      <c r="F211" s="84" t="s">
        <v>275</v>
      </c>
      <c r="G211" s="84" t="s">
        <v>68</v>
      </c>
      <c r="H211" s="84" t="s">
        <v>275</v>
      </c>
      <c r="I211" s="85">
        <v>34934</v>
      </c>
      <c r="J211" s="86" t="s">
        <v>383</v>
      </c>
      <c r="K211" s="147">
        <v>34934</v>
      </c>
      <c r="L211" s="84" t="s">
        <v>390</v>
      </c>
      <c r="M211" s="87">
        <v>1990</v>
      </c>
      <c r="N211" s="119" t="s">
        <v>385</v>
      </c>
    </row>
    <row r="212" spans="1:14" ht="38.25" x14ac:dyDescent="0.25">
      <c r="A212" s="78">
        <v>240</v>
      </c>
      <c r="B212" s="201" t="s">
        <v>1148</v>
      </c>
      <c r="C212" s="88" t="s">
        <v>1149</v>
      </c>
      <c r="D212" s="84" t="s">
        <v>616</v>
      </c>
      <c r="E212" s="87" t="s">
        <v>617</v>
      </c>
      <c r="F212" s="88" t="s">
        <v>275</v>
      </c>
      <c r="G212" s="84" t="s">
        <v>280</v>
      </c>
      <c r="H212" s="88" t="s">
        <v>275</v>
      </c>
      <c r="I212" s="85">
        <v>390.55</v>
      </c>
      <c r="J212" s="92">
        <v>390.55</v>
      </c>
      <c r="K212" s="160">
        <v>390.55</v>
      </c>
      <c r="L212" s="84" t="s">
        <v>1150</v>
      </c>
      <c r="M212" s="87">
        <v>2008</v>
      </c>
      <c r="N212" s="122">
        <v>39601</v>
      </c>
    </row>
    <row r="213" spans="1:14" ht="38.25" x14ac:dyDescent="0.25">
      <c r="A213" s="78">
        <v>11</v>
      </c>
      <c r="B213" s="83" t="s">
        <v>416</v>
      </c>
      <c r="C213" s="84" t="s">
        <v>417</v>
      </c>
      <c r="D213" s="84" t="s">
        <v>418</v>
      </c>
      <c r="E213" s="87" t="s">
        <v>381</v>
      </c>
      <c r="F213" s="84" t="s">
        <v>275</v>
      </c>
      <c r="G213" s="84" t="s">
        <v>283</v>
      </c>
      <c r="H213" s="84" t="s">
        <v>275</v>
      </c>
      <c r="I213" s="89">
        <v>60878</v>
      </c>
      <c r="J213" s="90">
        <v>60878</v>
      </c>
      <c r="K213" s="150">
        <v>60878</v>
      </c>
      <c r="L213" s="84" t="s">
        <v>419</v>
      </c>
      <c r="M213" s="87">
        <v>1995</v>
      </c>
      <c r="N213" s="119" t="s">
        <v>385</v>
      </c>
    </row>
    <row r="214" spans="1:14" ht="38.25" x14ac:dyDescent="0.25">
      <c r="A214" s="78">
        <v>13</v>
      </c>
      <c r="B214" s="201" t="s">
        <v>426</v>
      </c>
      <c r="C214" s="84" t="s">
        <v>427</v>
      </c>
      <c r="D214" s="84" t="s">
        <v>422</v>
      </c>
      <c r="E214" s="87" t="s">
        <v>423</v>
      </c>
      <c r="F214" s="84" t="s">
        <v>275</v>
      </c>
      <c r="G214" s="84" t="s">
        <v>283</v>
      </c>
      <c r="H214" s="84" t="s">
        <v>275</v>
      </c>
      <c r="I214" s="85">
        <v>4044</v>
      </c>
      <c r="J214" s="92">
        <v>23488.799999999999</v>
      </c>
      <c r="K214" s="160">
        <v>23488.799999999999</v>
      </c>
      <c r="L214" s="84" t="s">
        <v>428</v>
      </c>
      <c r="M214" s="87">
        <v>1995</v>
      </c>
      <c r="N214" s="119" t="s">
        <v>385</v>
      </c>
    </row>
    <row r="215" spans="1:14" ht="25.5" x14ac:dyDescent="0.25">
      <c r="A215" s="78">
        <v>14</v>
      </c>
      <c r="B215" s="123" t="s">
        <v>429</v>
      </c>
      <c r="C215" s="84" t="s">
        <v>430</v>
      </c>
      <c r="D215" s="84" t="s">
        <v>431</v>
      </c>
      <c r="E215" s="87" t="s">
        <v>389</v>
      </c>
      <c r="F215" s="84" t="s">
        <v>275</v>
      </c>
      <c r="G215" s="84" t="s">
        <v>283</v>
      </c>
      <c r="H215" s="84" t="s">
        <v>275</v>
      </c>
      <c r="I215" s="85">
        <v>1683</v>
      </c>
      <c r="J215" s="92">
        <v>21127.8</v>
      </c>
      <c r="K215" s="160">
        <v>21127.8</v>
      </c>
      <c r="L215" s="84" t="s">
        <v>428</v>
      </c>
      <c r="M215" s="87">
        <v>1995</v>
      </c>
      <c r="N215" s="119" t="s">
        <v>385</v>
      </c>
    </row>
    <row r="216" spans="1:14" ht="25.5" x14ac:dyDescent="0.25">
      <c r="A216" s="78">
        <v>15</v>
      </c>
      <c r="B216" s="201" t="s">
        <v>432</v>
      </c>
      <c r="C216" s="84" t="s">
        <v>433</v>
      </c>
      <c r="D216" s="84" t="s">
        <v>431</v>
      </c>
      <c r="E216" s="87" t="s">
        <v>389</v>
      </c>
      <c r="F216" s="84" t="s">
        <v>275</v>
      </c>
      <c r="G216" s="84" t="s">
        <v>283</v>
      </c>
      <c r="H216" s="84" t="s">
        <v>275</v>
      </c>
      <c r="I216" s="85">
        <v>3120</v>
      </c>
      <c r="J216" s="92">
        <v>22564.799999999999</v>
      </c>
      <c r="K216" s="160">
        <v>22564.799999999999</v>
      </c>
      <c r="L216" s="84" t="s">
        <v>428</v>
      </c>
      <c r="M216" s="87">
        <v>1995</v>
      </c>
      <c r="N216" s="119" t="s">
        <v>385</v>
      </c>
    </row>
    <row r="217" spans="1:14" ht="25.5" x14ac:dyDescent="0.25">
      <c r="A217" s="78">
        <v>16</v>
      </c>
      <c r="B217" s="123" t="s">
        <v>434</v>
      </c>
      <c r="C217" s="84" t="s">
        <v>435</v>
      </c>
      <c r="D217" s="84" t="s">
        <v>431</v>
      </c>
      <c r="E217" s="87" t="s">
        <v>389</v>
      </c>
      <c r="F217" s="84" t="s">
        <v>275</v>
      </c>
      <c r="G217" s="84" t="s">
        <v>283</v>
      </c>
      <c r="H217" s="84" t="s">
        <v>275</v>
      </c>
      <c r="I217" s="85">
        <v>1512</v>
      </c>
      <c r="J217" s="92">
        <v>20956.8</v>
      </c>
      <c r="K217" s="160">
        <v>20956.8</v>
      </c>
      <c r="L217" s="84" t="s">
        <v>428</v>
      </c>
      <c r="M217" s="87">
        <v>1995</v>
      </c>
      <c r="N217" s="119" t="s">
        <v>385</v>
      </c>
    </row>
    <row r="218" spans="1:14" ht="25.5" x14ac:dyDescent="0.25">
      <c r="A218" s="78">
        <v>66</v>
      </c>
      <c r="B218" s="79" t="s">
        <v>596</v>
      </c>
      <c r="C218" s="84" t="s">
        <v>597</v>
      </c>
      <c r="D218" s="84" t="s">
        <v>380</v>
      </c>
      <c r="E218" s="87" t="s">
        <v>381</v>
      </c>
      <c r="F218" s="84" t="s">
        <v>275</v>
      </c>
      <c r="G218" s="84" t="s">
        <v>283</v>
      </c>
      <c r="H218" s="84" t="s">
        <v>275</v>
      </c>
      <c r="I218" s="85">
        <v>1105</v>
      </c>
      <c r="J218" s="95" t="s">
        <v>383</v>
      </c>
      <c r="K218" s="147">
        <v>1105</v>
      </c>
      <c r="L218" s="84" t="s">
        <v>598</v>
      </c>
      <c r="M218" s="87">
        <v>1980</v>
      </c>
      <c r="N218" s="119" t="s">
        <v>385</v>
      </c>
    </row>
    <row r="219" spans="1:14" ht="38.25" x14ac:dyDescent="0.25">
      <c r="A219" s="78">
        <v>71</v>
      </c>
      <c r="B219" s="83" t="s">
        <v>614</v>
      </c>
      <c r="C219" s="84" t="s">
        <v>615</v>
      </c>
      <c r="D219" s="84" t="s">
        <v>616</v>
      </c>
      <c r="E219" s="87" t="s">
        <v>617</v>
      </c>
      <c r="F219" s="84" t="s">
        <v>275</v>
      </c>
      <c r="G219" s="84" t="s">
        <v>283</v>
      </c>
      <c r="H219" s="84" t="s">
        <v>275</v>
      </c>
      <c r="I219" s="85">
        <v>454</v>
      </c>
      <c r="J219" s="92">
        <v>454</v>
      </c>
      <c r="K219" s="147">
        <v>454</v>
      </c>
      <c r="L219" s="84" t="s">
        <v>618</v>
      </c>
      <c r="M219" s="87">
        <v>1995</v>
      </c>
      <c r="N219" s="98">
        <v>34788</v>
      </c>
    </row>
    <row r="220" spans="1:14" ht="38.25" x14ac:dyDescent="0.25">
      <c r="A220" s="78">
        <v>72</v>
      </c>
      <c r="B220" s="79" t="s">
        <v>619</v>
      </c>
      <c r="C220" s="84" t="s">
        <v>620</v>
      </c>
      <c r="D220" s="84" t="s">
        <v>616</v>
      </c>
      <c r="E220" s="87" t="s">
        <v>617</v>
      </c>
      <c r="F220" s="84" t="s">
        <v>275</v>
      </c>
      <c r="G220" s="84" t="s">
        <v>283</v>
      </c>
      <c r="H220" s="84" t="s">
        <v>275</v>
      </c>
      <c r="I220" s="85">
        <v>556</v>
      </c>
      <c r="J220" s="92">
        <v>556</v>
      </c>
      <c r="K220" s="147">
        <v>556</v>
      </c>
      <c r="L220" s="84" t="s">
        <v>621</v>
      </c>
      <c r="M220" s="87">
        <v>1995</v>
      </c>
      <c r="N220" s="98">
        <v>34788</v>
      </c>
    </row>
    <row r="221" spans="1:14" ht="38.25" x14ac:dyDescent="0.25">
      <c r="A221" s="78">
        <v>74</v>
      </c>
      <c r="B221" s="123" t="s">
        <v>625</v>
      </c>
      <c r="C221" s="84" t="s">
        <v>626</v>
      </c>
      <c r="D221" s="84" t="s">
        <v>616</v>
      </c>
      <c r="E221" s="87" t="s">
        <v>617</v>
      </c>
      <c r="F221" s="84" t="s">
        <v>275</v>
      </c>
      <c r="G221" s="84" t="s">
        <v>283</v>
      </c>
      <c r="H221" s="84" t="s">
        <v>275</v>
      </c>
      <c r="I221" s="85">
        <v>586</v>
      </c>
      <c r="J221" s="92">
        <v>586</v>
      </c>
      <c r="K221" s="147">
        <v>586</v>
      </c>
      <c r="L221" s="84" t="s">
        <v>627</v>
      </c>
      <c r="M221" s="87">
        <v>1995</v>
      </c>
      <c r="N221" s="98">
        <v>34788</v>
      </c>
    </row>
    <row r="222" spans="1:14" ht="38.25" x14ac:dyDescent="0.25">
      <c r="A222" s="78">
        <v>266</v>
      </c>
      <c r="B222" s="201" t="s">
        <v>1227</v>
      </c>
      <c r="C222" s="88" t="s">
        <v>1228</v>
      </c>
      <c r="D222" s="84" t="s">
        <v>616</v>
      </c>
      <c r="E222" s="87" t="s">
        <v>617</v>
      </c>
      <c r="F222" s="88" t="s">
        <v>275</v>
      </c>
      <c r="G222" s="84" t="s">
        <v>283</v>
      </c>
      <c r="H222" s="88" t="s">
        <v>275</v>
      </c>
      <c r="I222" s="85">
        <v>51.47</v>
      </c>
      <c r="J222" s="95" t="s">
        <v>383</v>
      </c>
      <c r="K222" s="160">
        <v>51.47</v>
      </c>
      <c r="L222" s="84" t="s">
        <v>1229</v>
      </c>
      <c r="M222" s="87">
        <v>2009</v>
      </c>
      <c r="N222" s="124">
        <v>39965</v>
      </c>
    </row>
    <row r="223" spans="1:14" ht="38.25" x14ac:dyDescent="0.25">
      <c r="A223" s="78">
        <v>12</v>
      </c>
      <c r="B223" s="123" t="s">
        <v>420</v>
      </c>
      <c r="C223" s="84" t="s">
        <v>421</v>
      </c>
      <c r="D223" s="84" t="s">
        <v>422</v>
      </c>
      <c r="E223" s="87" t="s">
        <v>423</v>
      </c>
      <c r="F223" s="84" t="s">
        <v>275</v>
      </c>
      <c r="G223" s="84" t="s">
        <v>424</v>
      </c>
      <c r="H223" s="84" t="s">
        <v>275</v>
      </c>
      <c r="I223" s="85">
        <v>16695</v>
      </c>
      <c r="J223" s="92">
        <v>36139.800000000003</v>
      </c>
      <c r="K223" s="160">
        <v>36139.800000000003</v>
      </c>
      <c r="L223" s="84" t="s">
        <v>425</v>
      </c>
      <c r="M223" s="87">
        <v>1995</v>
      </c>
      <c r="N223" s="119" t="s">
        <v>385</v>
      </c>
    </row>
    <row r="224" spans="1:14" ht="102" x14ac:dyDescent="0.25">
      <c r="A224" s="78">
        <v>10</v>
      </c>
      <c r="B224" s="79" t="s">
        <v>409</v>
      </c>
      <c r="C224" s="149" t="s">
        <v>410</v>
      </c>
      <c r="D224" s="88" t="s">
        <v>411</v>
      </c>
      <c r="E224" s="88" t="s">
        <v>412</v>
      </c>
      <c r="F224" s="88" t="s">
        <v>275</v>
      </c>
      <c r="G224" s="88" t="s">
        <v>413</v>
      </c>
      <c r="H224" s="88" t="s">
        <v>414</v>
      </c>
      <c r="I224" s="89">
        <v>2160204</v>
      </c>
      <c r="J224" s="90">
        <v>2160204</v>
      </c>
      <c r="K224" s="150">
        <v>2160204</v>
      </c>
      <c r="L224" s="84" t="s">
        <v>415</v>
      </c>
      <c r="M224" s="88">
        <v>1990</v>
      </c>
      <c r="N224" s="119" t="s">
        <v>385</v>
      </c>
    </row>
    <row r="225" spans="1:14" ht="38.25" x14ac:dyDescent="0.25">
      <c r="A225" s="78">
        <v>155</v>
      </c>
      <c r="B225" s="123" t="s">
        <v>890</v>
      </c>
      <c r="C225" s="88" t="s">
        <v>891</v>
      </c>
      <c r="D225" s="88" t="s">
        <v>616</v>
      </c>
      <c r="E225" s="84" t="s">
        <v>617</v>
      </c>
      <c r="F225" s="88" t="s">
        <v>462</v>
      </c>
      <c r="G225" s="84" t="s">
        <v>256</v>
      </c>
      <c r="H225" s="88" t="s">
        <v>892</v>
      </c>
      <c r="I225" s="85">
        <v>30</v>
      </c>
      <c r="J225" s="92">
        <v>30</v>
      </c>
      <c r="K225" s="147">
        <v>30</v>
      </c>
      <c r="L225" s="84" t="s">
        <v>893</v>
      </c>
      <c r="M225" s="115">
        <v>2006</v>
      </c>
      <c r="N225" s="101">
        <v>38862</v>
      </c>
    </row>
    <row r="226" spans="1:14" ht="38.25" x14ac:dyDescent="0.25">
      <c r="A226" s="78">
        <v>292</v>
      </c>
      <c r="B226" s="201" t="s">
        <v>1309</v>
      </c>
      <c r="C226" s="88" t="s">
        <v>1310</v>
      </c>
      <c r="D226" s="84" t="s">
        <v>616</v>
      </c>
      <c r="E226" s="87" t="s">
        <v>617</v>
      </c>
      <c r="F226" s="88" t="s">
        <v>454</v>
      </c>
      <c r="G226" s="84" t="s">
        <v>131</v>
      </c>
      <c r="H226" s="88" t="s">
        <v>115</v>
      </c>
      <c r="I226" s="85">
        <v>45.01</v>
      </c>
      <c r="J226" s="92">
        <v>45.01</v>
      </c>
      <c r="K226" s="160">
        <v>45.01</v>
      </c>
      <c r="L226" s="84" t="s">
        <v>1311</v>
      </c>
      <c r="M226" s="87">
        <v>2012</v>
      </c>
      <c r="N226" s="124">
        <v>40926</v>
      </c>
    </row>
    <row r="227" spans="1:14" ht="51" x14ac:dyDescent="0.25">
      <c r="A227" s="78">
        <v>293</v>
      </c>
      <c r="B227" s="123" t="s">
        <v>1312</v>
      </c>
      <c r="C227" s="88" t="s">
        <v>1313</v>
      </c>
      <c r="D227" s="84" t="s">
        <v>616</v>
      </c>
      <c r="E227" s="87" t="s">
        <v>617</v>
      </c>
      <c r="F227" s="88" t="s">
        <v>454</v>
      </c>
      <c r="G227" s="84" t="s">
        <v>131</v>
      </c>
      <c r="H227" s="88" t="s">
        <v>115</v>
      </c>
      <c r="I227" s="85">
        <v>9.7100000000000009</v>
      </c>
      <c r="J227" s="95" t="s">
        <v>383</v>
      </c>
      <c r="K227" s="160">
        <v>9.7100000000000009</v>
      </c>
      <c r="L227" s="84" t="s">
        <v>1314</v>
      </c>
      <c r="M227" s="87">
        <v>2012</v>
      </c>
      <c r="N227" s="124">
        <v>40932</v>
      </c>
    </row>
    <row r="228" spans="1:14" ht="63.75" x14ac:dyDescent="0.25">
      <c r="A228" s="78">
        <v>46</v>
      </c>
      <c r="B228" s="79" t="s">
        <v>531</v>
      </c>
      <c r="C228" s="84" t="s">
        <v>532</v>
      </c>
      <c r="D228" s="84" t="s">
        <v>483</v>
      </c>
      <c r="E228" s="84" t="s">
        <v>484</v>
      </c>
      <c r="F228" s="88" t="s">
        <v>454</v>
      </c>
      <c r="G228" s="84" t="s">
        <v>533</v>
      </c>
      <c r="H228" s="84" t="s">
        <v>115</v>
      </c>
      <c r="I228" s="85">
        <v>1916</v>
      </c>
      <c r="J228" s="92">
        <v>1916</v>
      </c>
      <c r="K228" s="147">
        <v>1916</v>
      </c>
      <c r="L228" s="84" t="s">
        <v>495</v>
      </c>
      <c r="M228" s="87">
        <v>1956</v>
      </c>
      <c r="N228" s="119" t="s">
        <v>385</v>
      </c>
    </row>
    <row r="229" spans="1:14" ht="38.25" x14ac:dyDescent="0.25">
      <c r="A229" s="78">
        <v>228</v>
      </c>
      <c r="B229" s="83" t="s">
        <v>1113</v>
      </c>
      <c r="C229" s="149" t="s">
        <v>1114</v>
      </c>
      <c r="D229" s="84" t="s">
        <v>650</v>
      </c>
      <c r="E229" s="87" t="s">
        <v>651</v>
      </c>
      <c r="F229" s="88" t="s">
        <v>454</v>
      </c>
      <c r="G229" s="84" t="s">
        <v>125</v>
      </c>
      <c r="H229" s="88" t="s">
        <v>115</v>
      </c>
      <c r="I229" s="85">
        <v>1158.19</v>
      </c>
      <c r="J229" s="92">
        <v>1158.19</v>
      </c>
      <c r="K229" s="160">
        <v>1158.19</v>
      </c>
      <c r="L229" s="84" t="s">
        <v>1115</v>
      </c>
      <c r="M229" s="87">
        <v>2008</v>
      </c>
      <c r="N229" s="122">
        <v>39521</v>
      </c>
    </row>
    <row r="230" spans="1:14" ht="120" x14ac:dyDescent="0.25">
      <c r="A230" s="78">
        <v>54</v>
      </c>
      <c r="B230" s="201" t="s">
        <v>555</v>
      </c>
      <c r="C230" s="84" t="s">
        <v>556</v>
      </c>
      <c r="D230" s="84" t="s">
        <v>483</v>
      </c>
      <c r="E230" s="84" t="s">
        <v>484</v>
      </c>
      <c r="F230" s="88" t="s">
        <v>454</v>
      </c>
      <c r="G230" s="105" t="s">
        <v>557</v>
      </c>
      <c r="H230" s="84" t="s">
        <v>115</v>
      </c>
      <c r="I230" s="85">
        <v>324</v>
      </c>
      <c r="J230" s="95" t="s">
        <v>383</v>
      </c>
      <c r="K230" s="147">
        <v>324</v>
      </c>
      <c r="L230" s="84" t="s">
        <v>495</v>
      </c>
      <c r="M230" s="87">
        <v>1956</v>
      </c>
      <c r="N230" s="119" t="s">
        <v>385</v>
      </c>
    </row>
    <row r="231" spans="1:14" ht="38.25" x14ac:dyDescent="0.25">
      <c r="A231" s="78">
        <v>246</v>
      </c>
      <c r="B231" s="83" t="s">
        <v>1166</v>
      </c>
      <c r="C231" s="88" t="s">
        <v>1167</v>
      </c>
      <c r="D231" s="84" t="s">
        <v>616</v>
      </c>
      <c r="E231" s="87" t="s">
        <v>617</v>
      </c>
      <c r="F231" s="88" t="s">
        <v>454</v>
      </c>
      <c r="G231" s="84" t="s">
        <v>133</v>
      </c>
      <c r="H231" s="88" t="s">
        <v>115</v>
      </c>
      <c r="I231" s="85">
        <v>147.6</v>
      </c>
      <c r="J231" s="92">
        <v>147.6</v>
      </c>
      <c r="K231" s="160">
        <v>147.6</v>
      </c>
      <c r="L231" s="84" t="s">
        <v>1168</v>
      </c>
      <c r="M231" s="87">
        <v>2009</v>
      </c>
      <c r="N231" s="124">
        <v>39890</v>
      </c>
    </row>
    <row r="232" spans="1:14" ht="38.25" x14ac:dyDescent="0.25">
      <c r="A232" s="78">
        <v>295</v>
      </c>
      <c r="B232" s="79" t="s">
        <v>1318</v>
      </c>
      <c r="C232" s="158" t="s">
        <v>1319</v>
      </c>
      <c r="D232" s="84" t="s">
        <v>616</v>
      </c>
      <c r="E232" s="87" t="s">
        <v>617</v>
      </c>
      <c r="F232" s="88" t="s">
        <v>454</v>
      </c>
      <c r="G232" s="84" t="s">
        <v>133</v>
      </c>
      <c r="H232" s="88" t="s">
        <v>115</v>
      </c>
      <c r="I232" s="85">
        <v>34.86</v>
      </c>
      <c r="J232" s="92">
        <v>34.86</v>
      </c>
      <c r="K232" s="160">
        <v>34.86</v>
      </c>
      <c r="L232" s="84" t="s">
        <v>1320</v>
      </c>
      <c r="M232" s="87">
        <v>2012</v>
      </c>
      <c r="N232" s="124">
        <v>40962</v>
      </c>
    </row>
    <row r="233" spans="1:14" ht="38.25" x14ac:dyDescent="0.25">
      <c r="A233" s="78">
        <v>186</v>
      </c>
      <c r="B233" s="83" t="s">
        <v>985</v>
      </c>
      <c r="C233" s="84" t="s">
        <v>986</v>
      </c>
      <c r="D233" s="88" t="s">
        <v>616</v>
      </c>
      <c r="E233" s="84" t="s">
        <v>617</v>
      </c>
      <c r="F233" s="88" t="s">
        <v>454</v>
      </c>
      <c r="G233" s="84" t="s">
        <v>987</v>
      </c>
      <c r="H233" s="84" t="s">
        <v>115</v>
      </c>
      <c r="I233" s="85">
        <v>18.29</v>
      </c>
      <c r="J233" s="92">
        <v>18.29</v>
      </c>
      <c r="K233" s="147">
        <v>18.29</v>
      </c>
      <c r="L233" s="84" t="s">
        <v>988</v>
      </c>
      <c r="M233" s="87">
        <v>2006</v>
      </c>
      <c r="N233" s="101">
        <v>39079</v>
      </c>
    </row>
    <row r="234" spans="1:14" ht="25.5" x14ac:dyDescent="0.25">
      <c r="A234" s="78">
        <v>21</v>
      </c>
      <c r="B234" s="201" t="s">
        <v>452</v>
      </c>
      <c r="C234" s="84" t="s">
        <v>453</v>
      </c>
      <c r="D234" s="84" t="s">
        <v>380</v>
      </c>
      <c r="E234" s="87" t="s">
        <v>381</v>
      </c>
      <c r="F234" s="88" t="s">
        <v>454</v>
      </c>
      <c r="G234" s="84" t="s">
        <v>115</v>
      </c>
      <c r="H234" s="84" t="s">
        <v>115</v>
      </c>
      <c r="I234" s="85">
        <v>240</v>
      </c>
      <c r="J234" s="92">
        <v>240</v>
      </c>
      <c r="K234" s="147">
        <v>240</v>
      </c>
      <c r="L234" s="84" t="s">
        <v>455</v>
      </c>
      <c r="M234" s="87">
        <v>1955</v>
      </c>
      <c r="N234" s="119" t="s">
        <v>385</v>
      </c>
    </row>
    <row r="235" spans="1:14" ht="51" x14ac:dyDescent="0.25">
      <c r="A235" s="78">
        <v>36</v>
      </c>
      <c r="B235" s="83" t="s">
        <v>506</v>
      </c>
      <c r="C235" s="84" t="s">
        <v>507</v>
      </c>
      <c r="D235" s="84" t="s">
        <v>483</v>
      </c>
      <c r="E235" s="84" t="s">
        <v>484</v>
      </c>
      <c r="F235" s="88" t="s">
        <v>454</v>
      </c>
      <c r="G235" s="84" t="s">
        <v>115</v>
      </c>
      <c r="H235" s="84" t="s">
        <v>115</v>
      </c>
      <c r="I235" s="85">
        <v>436</v>
      </c>
      <c r="J235" s="95" t="s">
        <v>383</v>
      </c>
      <c r="K235" s="147">
        <v>436</v>
      </c>
      <c r="L235" s="84" t="s">
        <v>495</v>
      </c>
      <c r="M235" s="87">
        <v>1956</v>
      </c>
      <c r="N235" s="119" t="s">
        <v>385</v>
      </c>
    </row>
    <row r="236" spans="1:14" ht="51" x14ac:dyDescent="0.25">
      <c r="A236" s="78">
        <v>51</v>
      </c>
      <c r="B236" s="79" t="s">
        <v>547</v>
      </c>
      <c r="C236" s="84" t="s">
        <v>548</v>
      </c>
      <c r="D236" s="84" t="s">
        <v>483</v>
      </c>
      <c r="E236" s="84" t="s">
        <v>484</v>
      </c>
      <c r="F236" s="88" t="s">
        <v>454</v>
      </c>
      <c r="G236" s="84" t="s">
        <v>115</v>
      </c>
      <c r="H236" s="84" t="s">
        <v>115</v>
      </c>
      <c r="I236" s="85">
        <v>996</v>
      </c>
      <c r="J236" s="95" t="s">
        <v>383</v>
      </c>
      <c r="K236" s="147">
        <v>996</v>
      </c>
      <c r="L236" s="84" t="s">
        <v>495</v>
      </c>
      <c r="M236" s="87">
        <v>1956</v>
      </c>
      <c r="N236" s="119" t="s">
        <v>385</v>
      </c>
    </row>
    <row r="237" spans="1:14" ht="51" x14ac:dyDescent="0.25">
      <c r="A237" s="78">
        <v>52</v>
      </c>
      <c r="B237" s="83" t="s">
        <v>549</v>
      </c>
      <c r="C237" s="84" t="s">
        <v>550</v>
      </c>
      <c r="D237" s="84" t="s">
        <v>483</v>
      </c>
      <c r="E237" s="84" t="s">
        <v>484</v>
      </c>
      <c r="F237" s="88" t="s">
        <v>454</v>
      </c>
      <c r="G237" s="87" t="s">
        <v>115</v>
      </c>
      <c r="H237" s="84" t="s">
        <v>115</v>
      </c>
      <c r="I237" s="85">
        <v>912</v>
      </c>
      <c r="J237" s="95" t="s">
        <v>383</v>
      </c>
      <c r="K237" s="147">
        <v>912</v>
      </c>
      <c r="L237" s="84" t="s">
        <v>495</v>
      </c>
      <c r="M237" s="87">
        <v>1956</v>
      </c>
      <c r="N237" s="119" t="s">
        <v>385</v>
      </c>
    </row>
    <row r="238" spans="1:14" ht="38.25" x14ac:dyDescent="0.25">
      <c r="A238" s="78">
        <v>90</v>
      </c>
      <c r="B238" s="79" t="s">
        <v>683</v>
      </c>
      <c r="C238" s="84" t="s">
        <v>684</v>
      </c>
      <c r="D238" s="84" t="s">
        <v>650</v>
      </c>
      <c r="E238" s="115" t="s">
        <v>651</v>
      </c>
      <c r="F238" s="88" t="s">
        <v>454</v>
      </c>
      <c r="G238" s="109" t="s">
        <v>115</v>
      </c>
      <c r="H238" s="84" t="s">
        <v>115</v>
      </c>
      <c r="I238" s="85">
        <v>5661</v>
      </c>
      <c r="J238" s="92">
        <v>5661</v>
      </c>
      <c r="K238" s="147">
        <v>5661</v>
      </c>
      <c r="L238" s="84" t="s">
        <v>685</v>
      </c>
      <c r="M238" s="87">
        <v>1998</v>
      </c>
      <c r="N238" s="102">
        <v>36040</v>
      </c>
    </row>
    <row r="239" spans="1:14" ht="38.25" x14ac:dyDescent="0.25">
      <c r="A239" s="78">
        <v>299</v>
      </c>
      <c r="B239" s="79" t="s">
        <v>1331</v>
      </c>
      <c r="C239" s="158" t="s">
        <v>1332</v>
      </c>
      <c r="D239" s="84" t="s">
        <v>650</v>
      </c>
      <c r="E239" s="87" t="s">
        <v>651</v>
      </c>
      <c r="F239" s="88" t="s">
        <v>454</v>
      </c>
      <c r="G239" s="84" t="s">
        <v>118</v>
      </c>
      <c r="H239" s="88" t="s">
        <v>115</v>
      </c>
      <c r="I239" s="85">
        <v>63.45</v>
      </c>
      <c r="J239" s="92">
        <v>63.45</v>
      </c>
      <c r="K239" s="160">
        <v>63.45</v>
      </c>
      <c r="L239" s="84" t="s">
        <v>1333</v>
      </c>
      <c r="M239" s="87">
        <v>2012</v>
      </c>
      <c r="N239" s="124">
        <v>41234</v>
      </c>
    </row>
    <row r="240" spans="1:14" ht="51" x14ac:dyDescent="0.25">
      <c r="A240" s="78">
        <v>201</v>
      </c>
      <c r="B240" s="79" t="s">
        <v>1033</v>
      </c>
      <c r="C240" s="84" t="s">
        <v>1034</v>
      </c>
      <c r="D240" s="84" t="s">
        <v>650</v>
      </c>
      <c r="E240" s="84" t="s">
        <v>651</v>
      </c>
      <c r="F240" s="88" t="s">
        <v>454</v>
      </c>
      <c r="G240" s="84" t="s">
        <v>123</v>
      </c>
      <c r="H240" s="84" t="s">
        <v>115</v>
      </c>
      <c r="I240" s="93">
        <v>40.71</v>
      </c>
      <c r="J240" s="94">
        <v>40.71</v>
      </c>
      <c r="K240" s="147">
        <v>40.71</v>
      </c>
      <c r="L240" s="84" t="s">
        <v>1035</v>
      </c>
      <c r="M240" s="87">
        <v>2007</v>
      </c>
      <c r="N240" s="101">
        <v>39184</v>
      </c>
    </row>
    <row r="241" spans="1:14" ht="51" x14ac:dyDescent="0.25">
      <c r="A241" s="78">
        <v>38</v>
      </c>
      <c r="B241" s="83" t="s">
        <v>510</v>
      </c>
      <c r="C241" s="148" t="s">
        <v>511</v>
      </c>
      <c r="D241" s="84" t="s">
        <v>483</v>
      </c>
      <c r="E241" s="84" t="s">
        <v>484</v>
      </c>
      <c r="F241" s="88" t="s">
        <v>454</v>
      </c>
      <c r="G241" s="84" t="s">
        <v>126</v>
      </c>
      <c r="H241" s="84" t="s">
        <v>115</v>
      </c>
      <c r="I241" s="85">
        <v>496</v>
      </c>
      <c r="J241" s="92">
        <v>496</v>
      </c>
      <c r="K241" s="147">
        <v>496</v>
      </c>
      <c r="L241" s="84" t="s">
        <v>495</v>
      </c>
      <c r="M241" s="87">
        <v>1956</v>
      </c>
      <c r="N241" s="119" t="s">
        <v>385</v>
      </c>
    </row>
    <row r="242" spans="1:14" ht="38.25" x14ac:dyDescent="0.25">
      <c r="A242" s="78">
        <v>221</v>
      </c>
      <c r="B242" s="123" t="s">
        <v>1092</v>
      </c>
      <c r="C242" s="88" t="s">
        <v>1093</v>
      </c>
      <c r="D242" s="88" t="s">
        <v>616</v>
      </c>
      <c r="E242" s="88" t="s">
        <v>617</v>
      </c>
      <c r="F242" s="88" t="s">
        <v>454</v>
      </c>
      <c r="G242" s="88" t="s">
        <v>126</v>
      </c>
      <c r="H242" s="88" t="s">
        <v>115</v>
      </c>
      <c r="I242" s="85">
        <v>294</v>
      </c>
      <c r="J242" s="92">
        <v>294</v>
      </c>
      <c r="K242" s="147">
        <v>294</v>
      </c>
      <c r="L242" s="88" t="s">
        <v>1094</v>
      </c>
      <c r="M242" s="87">
        <v>2007</v>
      </c>
      <c r="N242" s="114">
        <v>39436</v>
      </c>
    </row>
    <row r="243" spans="1:14" ht="38.25" x14ac:dyDescent="0.25">
      <c r="A243" s="78">
        <v>82</v>
      </c>
      <c r="B243" s="123" t="s">
        <v>653</v>
      </c>
      <c r="C243" s="148" t="s">
        <v>130</v>
      </c>
      <c r="D243" s="84" t="s">
        <v>650</v>
      </c>
      <c r="E243" s="115" t="s">
        <v>651</v>
      </c>
      <c r="F243" s="88" t="s">
        <v>454</v>
      </c>
      <c r="G243" s="109" t="s">
        <v>130</v>
      </c>
      <c r="H243" s="84" t="s">
        <v>115</v>
      </c>
      <c r="I243" s="85">
        <v>4325</v>
      </c>
      <c r="J243" s="92">
        <v>4325</v>
      </c>
      <c r="K243" s="147">
        <v>4325</v>
      </c>
      <c r="L243" s="84" t="s">
        <v>654</v>
      </c>
      <c r="M243" s="87">
        <v>1996</v>
      </c>
      <c r="N243" s="98">
        <v>35178</v>
      </c>
    </row>
    <row r="244" spans="1:14" ht="51" x14ac:dyDescent="0.25">
      <c r="A244" s="78">
        <v>197</v>
      </c>
      <c r="B244" s="123" t="s">
        <v>1019</v>
      </c>
      <c r="C244" s="84" t="s">
        <v>1020</v>
      </c>
      <c r="D244" s="88" t="s">
        <v>616</v>
      </c>
      <c r="E244" s="84" t="s">
        <v>617</v>
      </c>
      <c r="F244" s="84" t="s">
        <v>583</v>
      </c>
      <c r="G244" s="84" t="s">
        <v>1021</v>
      </c>
      <c r="H244" s="84" t="s">
        <v>1022</v>
      </c>
      <c r="I244" s="85">
        <v>237.3</v>
      </c>
      <c r="J244" s="92">
        <v>237.3</v>
      </c>
      <c r="K244" s="147">
        <v>237.3</v>
      </c>
      <c r="L244" s="84" t="s">
        <v>1023</v>
      </c>
      <c r="M244" s="87">
        <v>2007</v>
      </c>
      <c r="N244" s="101">
        <v>39205</v>
      </c>
    </row>
    <row r="245" spans="1:14" ht="51" x14ac:dyDescent="0.25">
      <c r="A245" s="78">
        <v>60</v>
      </c>
      <c r="B245" s="123" t="s">
        <v>574</v>
      </c>
      <c r="C245" s="84" t="s">
        <v>575</v>
      </c>
      <c r="D245" s="84" t="s">
        <v>483</v>
      </c>
      <c r="E245" s="84" t="s">
        <v>484</v>
      </c>
      <c r="F245" s="88" t="s">
        <v>454</v>
      </c>
      <c r="G245" s="84" t="s">
        <v>576</v>
      </c>
      <c r="H245" s="84" t="s">
        <v>577</v>
      </c>
      <c r="I245" s="85">
        <v>1168</v>
      </c>
      <c r="J245" s="92">
        <v>1168</v>
      </c>
      <c r="K245" s="147">
        <v>1168</v>
      </c>
      <c r="L245" s="84" t="s">
        <v>495</v>
      </c>
      <c r="M245" s="87">
        <v>1956</v>
      </c>
      <c r="N245" s="119" t="s">
        <v>385</v>
      </c>
    </row>
    <row r="246" spans="1:14" ht="38.25" x14ac:dyDescent="0.25">
      <c r="A246" s="78">
        <v>88</v>
      </c>
      <c r="B246" s="123" t="s">
        <v>673</v>
      </c>
      <c r="C246" s="84" t="s">
        <v>674</v>
      </c>
      <c r="D246" s="84" t="s">
        <v>411</v>
      </c>
      <c r="E246" s="87" t="s">
        <v>412</v>
      </c>
      <c r="F246" s="88" t="s">
        <v>675</v>
      </c>
      <c r="G246" s="84" t="s">
        <v>676</v>
      </c>
      <c r="H246" s="84" t="s">
        <v>226</v>
      </c>
      <c r="I246" s="85">
        <v>45000</v>
      </c>
      <c r="J246" s="92">
        <v>45000</v>
      </c>
      <c r="K246" s="147">
        <v>45000</v>
      </c>
      <c r="L246" s="84" t="s">
        <v>677</v>
      </c>
      <c r="M246" s="87">
        <v>1997</v>
      </c>
      <c r="N246" s="119" t="s">
        <v>385</v>
      </c>
    </row>
    <row r="247" spans="1:14" ht="38.25" x14ac:dyDescent="0.25">
      <c r="A247" s="78">
        <v>213</v>
      </c>
      <c r="B247" s="123" t="s">
        <v>1068</v>
      </c>
      <c r="C247" s="84" t="s">
        <v>1069</v>
      </c>
      <c r="D247" s="88" t="s">
        <v>616</v>
      </c>
      <c r="E247" s="84" t="s">
        <v>617</v>
      </c>
      <c r="F247" s="88" t="s">
        <v>675</v>
      </c>
      <c r="G247" s="84" t="s">
        <v>245</v>
      </c>
      <c r="H247" s="84" t="s">
        <v>226</v>
      </c>
      <c r="I247" s="85">
        <v>23.88</v>
      </c>
      <c r="J247" s="92">
        <v>23.88</v>
      </c>
      <c r="K247" s="147">
        <v>23.88</v>
      </c>
      <c r="L247" s="84" t="s">
        <v>1070</v>
      </c>
      <c r="M247" s="87">
        <v>2007</v>
      </c>
      <c r="N247" s="106">
        <v>39339</v>
      </c>
    </row>
    <row r="248" spans="1:14" ht="38.25" x14ac:dyDescent="0.25">
      <c r="A248" s="78">
        <v>107</v>
      </c>
      <c r="B248" s="83" t="s">
        <v>739</v>
      </c>
      <c r="C248" s="84" t="s">
        <v>740</v>
      </c>
      <c r="D248" s="84" t="s">
        <v>650</v>
      </c>
      <c r="E248" s="115" t="s">
        <v>651</v>
      </c>
      <c r="F248" s="88" t="s">
        <v>675</v>
      </c>
      <c r="G248" s="109" t="s">
        <v>229</v>
      </c>
      <c r="H248" s="84" t="s">
        <v>226</v>
      </c>
      <c r="I248" s="85">
        <v>39</v>
      </c>
      <c r="J248" s="92">
        <v>39</v>
      </c>
      <c r="K248" s="147">
        <v>39</v>
      </c>
      <c r="L248" s="84" t="s">
        <v>741</v>
      </c>
      <c r="M248" s="87">
        <v>2001</v>
      </c>
      <c r="N248" s="101">
        <v>37007</v>
      </c>
    </row>
    <row r="249" spans="1:14" ht="51" x14ac:dyDescent="0.25">
      <c r="A249" s="78">
        <v>332</v>
      </c>
      <c r="B249" s="170" t="s">
        <v>1430</v>
      </c>
      <c r="C249" s="169" t="s">
        <v>1431</v>
      </c>
      <c r="D249" s="88" t="s">
        <v>616</v>
      </c>
      <c r="E249" s="88" t="s">
        <v>617</v>
      </c>
      <c r="F249" s="88" t="s">
        <v>462</v>
      </c>
      <c r="G249" s="88" t="s">
        <v>1432</v>
      </c>
      <c r="H249" s="87" t="s">
        <v>226</v>
      </c>
      <c r="I249" s="144">
        <v>21.91</v>
      </c>
      <c r="J249" s="139">
        <v>21.91</v>
      </c>
      <c r="K249" s="172">
        <v>21.91</v>
      </c>
      <c r="L249" s="88" t="s">
        <v>1433</v>
      </c>
      <c r="M249" s="88">
        <v>2015</v>
      </c>
      <c r="N249" s="88">
        <v>2015</v>
      </c>
    </row>
    <row r="250" spans="1:14" ht="38.25" x14ac:dyDescent="0.25">
      <c r="A250" s="78">
        <v>194</v>
      </c>
      <c r="B250" s="83" t="s">
        <v>1010</v>
      </c>
      <c r="C250" s="84" t="s">
        <v>1011</v>
      </c>
      <c r="D250" s="88" t="s">
        <v>616</v>
      </c>
      <c r="E250" s="84" t="s">
        <v>617</v>
      </c>
      <c r="F250" s="88" t="s">
        <v>675</v>
      </c>
      <c r="G250" s="84" t="s">
        <v>241</v>
      </c>
      <c r="H250" s="84" t="s">
        <v>226</v>
      </c>
      <c r="I250" s="85">
        <v>2000</v>
      </c>
      <c r="J250" s="92">
        <v>2000</v>
      </c>
      <c r="K250" s="147">
        <v>2000</v>
      </c>
      <c r="L250" s="84" t="s">
        <v>1012</v>
      </c>
      <c r="M250" s="87">
        <v>2007</v>
      </c>
      <c r="N250" s="101">
        <v>39160</v>
      </c>
    </row>
    <row r="251" spans="1:14" ht="38.25" x14ac:dyDescent="0.25">
      <c r="A251" s="78">
        <v>198</v>
      </c>
      <c r="B251" s="83" t="s">
        <v>1024</v>
      </c>
      <c r="C251" s="84" t="s">
        <v>1025</v>
      </c>
      <c r="D251" s="88" t="s">
        <v>616</v>
      </c>
      <c r="E251" s="84" t="s">
        <v>617</v>
      </c>
      <c r="F251" s="88" t="s">
        <v>675</v>
      </c>
      <c r="G251" s="84" t="s">
        <v>241</v>
      </c>
      <c r="H251" s="84" t="s">
        <v>226</v>
      </c>
      <c r="I251" s="85">
        <v>202.19800000000001</v>
      </c>
      <c r="J251" s="92">
        <v>202.19800000000001</v>
      </c>
      <c r="K251" s="147">
        <v>202.19800000000001</v>
      </c>
      <c r="L251" s="84" t="s">
        <v>1026</v>
      </c>
      <c r="M251" s="87">
        <v>2007</v>
      </c>
      <c r="N251" s="101">
        <v>39210</v>
      </c>
    </row>
    <row r="252" spans="1:14" ht="38.25" x14ac:dyDescent="0.25">
      <c r="A252" s="78">
        <v>84</v>
      </c>
      <c r="B252" s="123" t="s">
        <v>661</v>
      </c>
      <c r="C252" s="84" t="s">
        <v>662</v>
      </c>
      <c r="D252" s="84" t="s">
        <v>616</v>
      </c>
      <c r="E252" s="87" t="s">
        <v>617</v>
      </c>
      <c r="F252" s="84" t="s">
        <v>583</v>
      </c>
      <c r="G252" s="84" t="s">
        <v>168</v>
      </c>
      <c r="H252" s="84" t="s">
        <v>160</v>
      </c>
      <c r="I252" s="85">
        <v>67</v>
      </c>
      <c r="J252" s="92">
        <v>67</v>
      </c>
      <c r="K252" s="147">
        <v>67</v>
      </c>
      <c r="L252" s="84" t="s">
        <v>663</v>
      </c>
      <c r="M252" s="87">
        <v>1997</v>
      </c>
      <c r="N252" s="101">
        <v>35641</v>
      </c>
    </row>
    <row r="253" spans="1:14" ht="38.25" x14ac:dyDescent="0.25">
      <c r="A253" s="78">
        <v>120</v>
      </c>
      <c r="B253" s="123" t="s">
        <v>781</v>
      </c>
      <c r="C253" s="151" t="s">
        <v>782</v>
      </c>
      <c r="D253" s="84" t="s">
        <v>616</v>
      </c>
      <c r="E253" s="87" t="s">
        <v>617</v>
      </c>
      <c r="F253" s="84" t="s">
        <v>583</v>
      </c>
      <c r="G253" s="84" t="s">
        <v>168</v>
      </c>
      <c r="H253" s="84" t="s">
        <v>160</v>
      </c>
      <c r="I253" s="85">
        <v>73.64</v>
      </c>
      <c r="J253" s="92">
        <v>73.64</v>
      </c>
      <c r="K253" s="147">
        <v>73.64</v>
      </c>
      <c r="L253" s="84" t="s">
        <v>783</v>
      </c>
      <c r="M253" s="87">
        <v>2002</v>
      </c>
      <c r="N253" s="101">
        <v>37613</v>
      </c>
    </row>
    <row r="254" spans="1:14" ht="38.25" x14ac:dyDescent="0.25">
      <c r="A254" s="78">
        <v>256</v>
      </c>
      <c r="B254" s="83" t="s">
        <v>1196</v>
      </c>
      <c r="C254" s="88" t="s">
        <v>1111</v>
      </c>
      <c r="D254" s="84" t="s">
        <v>616</v>
      </c>
      <c r="E254" s="87" t="s">
        <v>617</v>
      </c>
      <c r="F254" s="88" t="s">
        <v>583</v>
      </c>
      <c r="G254" s="84" t="s">
        <v>167</v>
      </c>
      <c r="H254" s="88" t="s">
        <v>160</v>
      </c>
      <c r="I254" s="85">
        <v>640</v>
      </c>
      <c r="J254" s="92">
        <v>640</v>
      </c>
      <c r="K254" s="160">
        <v>640</v>
      </c>
      <c r="L254" s="84" t="s">
        <v>1197</v>
      </c>
      <c r="M254" s="87">
        <v>2009</v>
      </c>
      <c r="N254" s="124">
        <v>40155</v>
      </c>
    </row>
    <row r="255" spans="1:14" ht="51" x14ac:dyDescent="0.25">
      <c r="A255" s="78">
        <v>89</v>
      </c>
      <c r="B255" s="83" t="s">
        <v>678</v>
      </c>
      <c r="C255" s="84" t="s">
        <v>679</v>
      </c>
      <c r="D255" s="84" t="s">
        <v>616</v>
      </c>
      <c r="E255" s="87" t="s">
        <v>617</v>
      </c>
      <c r="F255" s="84" t="s">
        <v>583</v>
      </c>
      <c r="G255" s="84" t="s">
        <v>680</v>
      </c>
      <c r="H255" s="84" t="s">
        <v>681</v>
      </c>
      <c r="I255" s="85">
        <v>1243</v>
      </c>
      <c r="J255" s="92">
        <v>1243</v>
      </c>
      <c r="K255" s="147">
        <v>1243</v>
      </c>
      <c r="L255" s="84" t="s">
        <v>682</v>
      </c>
      <c r="M255" s="87">
        <v>1998</v>
      </c>
      <c r="N255" s="101">
        <v>36081</v>
      </c>
    </row>
    <row r="256" spans="1:14" ht="38.25" x14ac:dyDescent="0.25">
      <c r="A256" s="78">
        <v>125</v>
      </c>
      <c r="B256" s="83" t="s">
        <v>796</v>
      </c>
      <c r="C256" s="84" t="s">
        <v>797</v>
      </c>
      <c r="D256" s="84" t="s">
        <v>616</v>
      </c>
      <c r="E256" s="87" t="s">
        <v>617</v>
      </c>
      <c r="F256" s="88" t="s">
        <v>472</v>
      </c>
      <c r="G256" s="84" t="s">
        <v>31</v>
      </c>
      <c r="H256" s="84" t="s">
        <v>28</v>
      </c>
      <c r="I256" s="85">
        <v>45.12</v>
      </c>
      <c r="J256" s="92">
        <v>45.12</v>
      </c>
      <c r="K256" s="147">
        <v>45.12</v>
      </c>
      <c r="L256" s="84" t="s">
        <v>798</v>
      </c>
      <c r="M256" s="87">
        <v>2002</v>
      </c>
      <c r="N256" s="101">
        <v>37559</v>
      </c>
    </row>
    <row r="257" spans="1:14" ht="51" x14ac:dyDescent="0.25">
      <c r="A257" s="78">
        <v>224</v>
      </c>
      <c r="B257" s="83" t="s">
        <v>1101</v>
      </c>
      <c r="C257" s="121" t="s">
        <v>1102</v>
      </c>
      <c r="D257" s="84" t="s">
        <v>650</v>
      </c>
      <c r="E257" s="88" t="s">
        <v>651</v>
      </c>
      <c r="F257" s="88" t="s">
        <v>472</v>
      </c>
      <c r="G257" s="88" t="s">
        <v>31</v>
      </c>
      <c r="H257" s="88" t="s">
        <v>28</v>
      </c>
      <c r="I257" s="85">
        <v>135</v>
      </c>
      <c r="J257" s="92">
        <v>135</v>
      </c>
      <c r="K257" s="160">
        <v>135</v>
      </c>
      <c r="L257" s="88" t="s">
        <v>1103</v>
      </c>
      <c r="M257" s="87">
        <v>2007</v>
      </c>
      <c r="N257" s="114">
        <v>39406</v>
      </c>
    </row>
    <row r="258" spans="1:14" ht="38.25" x14ac:dyDescent="0.25">
      <c r="A258" s="78">
        <v>219</v>
      </c>
      <c r="B258" s="123" t="s">
        <v>1086</v>
      </c>
      <c r="C258" s="88" t="s">
        <v>1087</v>
      </c>
      <c r="D258" s="84" t="s">
        <v>650</v>
      </c>
      <c r="E258" s="88" t="s">
        <v>651</v>
      </c>
      <c r="F258" s="88" t="s">
        <v>472</v>
      </c>
      <c r="G258" s="88" t="s">
        <v>35</v>
      </c>
      <c r="H258" s="88" t="s">
        <v>28</v>
      </c>
      <c r="I258" s="85">
        <v>32.909999999999997</v>
      </c>
      <c r="J258" s="92">
        <v>32.909999999999997</v>
      </c>
      <c r="K258" s="147">
        <v>32.909999999999997</v>
      </c>
      <c r="L258" s="88" t="s">
        <v>1088</v>
      </c>
      <c r="M258" s="87">
        <v>2007</v>
      </c>
      <c r="N258" s="106">
        <v>39450</v>
      </c>
    </row>
    <row r="259" spans="1:14" ht="38.25" x14ac:dyDescent="0.25">
      <c r="A259" s="78">
        <v>260</v>
      </c>
      <c r="B259" s="83" t="s">
        <v>1207</v>
      </c>
      <c r="C259" s="88" t="s">
        <v>1208</v>
      </c>
      <c r="D259" s="84" t="s">
        <v>616</v>
      </c>
      <c r="E259" s="87" t="s">
        <v>617</v>
      </c>
      <c r="F259" s="84" t="s">
        <v>472</v>
      </c>
      <c r="G259" s="84" t="s">
        <v>1209</v>
      </c>
      <c r="H259" s="84" t="s">
        <v>28</v>
      </c>
      <c r="I259" s="85">
        <v>188.1</v>
      </c>
      <c r="J259" s="95" t="s">
        <v>383</v>
      </c>
      <c r="K259" s="160">
        <v>188.1</v>
      </c>
      <c r="L259" s="84" t="s">
        <v>1210</v>
      </c>
      <c r="M259" s="87">
        <v>2009</v>
      </c>
      <c r="N259" s="124">
        <v>40007</v>
      </c>
    </row>
    <row r="260" spans="1:14" ht="38.25" x14ac:dyDescent="0.25">
      <c r="A260" s="78">
        <v>289</v>
      </c>
      <c r="B260" s="123" t="s">
        <v>1300</v>
      </c>
      <c r="C260" s="88" t="s">
        <v>1301</v>
      </c>
      <c r="D260" s="84" t="s">
        <v>650</v>
      </c>
      <c r="E260" s="87" t="s">
        <v>651</v>
      </c>
      <c r="F260" s="88" t="s">
        <v>472</v>
      </c>
      <c r="G260" s="84" t="s">
        <v>1209</v>
      </c>
      <c r="H260" s="88" t="s">
        <v>28</v>
      </c>
      <c r="I260" s="85">
        <v>280.91000000000003</v>
      </c>
      <c r="J260" s="92">
        <v>280.91000000000003</v>
      </c>
      <c r="K260" s="160">
        <v>280.91000000000003</v>
      </c>
      <c r="L260" s="84" t="s">
        <v>1302</v>
      </c>
      <c r="M260" s="87">
        <v>2011</v>
      </c>
      <c r="N260" s="124">
        <v>40770</v>
      </c>
    </row>
    <row r="261" spans="1:14" ht="51" x14ac:dyDescent="0.25">
      <c r="A261" s="78">
        <v>185</v>
      </c>
      <c r="B261" s="123" t="s">
        <v>981</v>
      </c>
      <c r="C261" s="84" t="s">
        <v>982</v>
      </c>
      <c r="D261" s="88" t="s">
        <v>616</v>
      </c>
      <c r="E261" s="84" t="s">
        <v>617</v>
      </c>
      <c r="F261" s="88" t="s">
        <v>472</v>
      </c>
      <c r="G261" s="84" t="s">
        <v>983</v>
      </c>
      <c r="H261" s="84" t="s">
        <v>28</v>
      </c>
      <c r="I261" s="85">
        <v>56.72</v>
      </c>
      <c r="J261" s="92">
        <v>56.72</v>
      </c>
      <c r="K261" s="147">
        <v>56.72</v>
      </c>
      <c r="L261" s="84" t="s">
        <v>984</v>
      </c>
      <c r="M261" s="87">
        <v>2006</v>
      </c>
      <c r="N261" s="101">
        <v>39001</v>
      </c>
    </row>
    <row r="262" spans="1:14" ht="38.25" x14ac:dyDescent="0.25">
      <c r="A262" s="78">
        <v>196</v>
      </c>
      <c r="B262" s="83" t="s">
        <v>1016</v>
      </c>
      <c r="C262" s="84" t="s">
        <v>1017</v>
      </c>
      <c r="D262" s="88" t="s">
        <v>616</v>
      </c>
      <c r="E262" s="84" t="s">
        <v>617</v>
      </c>
      <c r="F262" s="88" t="s">
        <v>472</v>
      </c>
      <c r="G262" s="84" t="s">
        <v>983</v>
      </c>
      <c r="H262" s="84" t="s">
        <v>28</v>
      </c>
      <c r="I262" s="93">
        <v>103.27500000000001</v>
      </c>
      <c r="J262" s="92">
        <v>103.27500000000001</v>
      </c>
      <c r="K262" s="147">
        <v>103.27500000000001</v>
      </c>
      <c r="L262" s="84" t="s">
        <v>1018</v>
      </c>
      <c r="M262" s="87">
        <v>2007</v>
      </c>
      <c r="N262" s="101">
        <v>39189</v>
      </c>
    </row>
    <row r="263" spans="1:14" ht="38.25" x14ac:dyDescent="0.25">
      <c r="A263" s="78">
        <v>230</v>
      </c>
      <c r="B263" s="83" t="s">
        <v>1119</v>
      </c>
      <c r="C263" s="88" t="s">
        <v>161</v>
      </c>
      <c r="D263" s="88" t="s">
        <v>616</v>
      </c>
      <c r="E263" s="88" t="s">
        <v>617</v>
      </c>
      <c r="F263" s="88" t="s">
        <v>472</v>
      </c>
      <c r="G263" s="88" t="s">
        <v>983</v>
      </c>
      <c r="H263" s="88" t="s">
        <v>28</v>
      </c>
      <c r="I263" s="85">
        <v>1100</v>
      </c>
      <c r="J263" s="92">
        <v>1100</v>
      </c>
      <c r="K263" s="147">
        <v>1100</v>
      </c>
      <c r="L263" s="88" t="s">
        <v>1120</v>
      </c>
      <c r="M263" s="87">
        <v>2008</v>
      </c>
      <c r="N263" s="122">
        <v>39479</v>
      </c>
    </row>
    <row r="264" spans="1:14" ht="63.75" x14ac:dyDescent="0.25">
      <c r="A264" s="78">
        <v>326</v>
      </c>
      <c r="B264" s="167" t="s">
        <v>1411</v>
      </c>
      <c r="C264" s="166" t="s">
        <v>1412</v>
      </c>
      <c r="D264" s="84" t="s">
        <v>650</v>
      </c>
      <c r="E264" s="87" t="s">
        <v>651</v>
      </c>
      <c r="F264" s="88" t="s">
        <v>472</v>
      </c>
      <c r="G264" s="88" t="s">
        <v>44</v>
      </c>
      <c r="H264" s="84" t="s">
        <v>28</v>
      </c>
      <c r="I264" s="96">
        <v>100.17449999999999</v>
      </c>
      <c r="J264" s="97">
        <v>100.17449999999999</v>
      </c>
      <c r="K264" s="162">
        <v>100.17449999999999</v>
      </c>
      <c r="L264" s="84" t="s">
        <v>1413</v>
      </c>
      <c r="M264" s="87">
        <v>2014</v>
      </c>
      <c r="N264" s="124">
        <v>41816</v>
      </c>
    </row>
    <row r="265" spans="1:14" ht="38.25" x14ac:dyDescent="0.25">
      <c r="A265" s="78">
        <v>327</v>
      </c>
      <c r="B265" s="167" t="s">
        <v>1414</v>
      </c>
      <c r="C265" s="166" t="s">
        <v>1415</v>
      </c>
      <c r="D265" s="84" t="s">
        <v>650</v>
      </c>
      <c r="E265" s="87" t="s">
        <v>651</v>
      </c>
      <c r="F265" s="88" t="s">
        <v>472</v>
      </c>
      <c r="G265" s="84" t="s">
        <v>1416</v>
      </c>
      <c r="H265" s="88" t="s">
        <v>28</v>
      </c>
      <c r="I265" s="96">
        <v>18.767499999999998</v>
      </c>
      <c r="J265" s="97">
        <v>18.767499999999998</v>
      </c>
      <c r="K265" s="162">
        <v>18.767499999999998</v>
      </c>
      <c r="L265" s="84" t="s">
        <v>1417</v>
      </c>
      <c r="M265" s="87">
        <v>2014</v>
      </c>
      <c r="N265" s="124">
        <v>41817</v>
      </c>
    </row>
    <row r="266" spans="1:14" ht="38.25" x14ac:dyDescent="0.25">
      <c r="A266" s="78">
        <v>226</v>
      </c>
      <c r="B266" s="83" t="s">
        <v>1107</v>
      </c>
      <c r="C266" s="120" t="s">
        <v>1108</v>
      </c>
      <c r="D266" s="88" t="s">
        <v>616</v>
      </c>
      <c r="E266" s="107" t="s">
        <v>617</v>
      </c>
      <c r="F266" s="88" t="s">
        <v>472</v>
      </c>
      <c r="G266" s="88" t="s">
        <v>32</v>
      </c>
      <c r="H266" s="88" t="s">
        <v>28</v>
      </c>
      <c r="I266" s="85">
        <v>202.5</v>
      </c>
      <c r="J266" s="92">
        <v>202.5</v>
      </c>
      <c r="K266" s="147">
        <v>202.5</v>
      </c>
      <c r="L266" s="84" t="s">
        <v>1109</v>
      </c>
      <c r="M266" s="87">
        <v>2007</v>
      </c>
      <c r="N266" s="106">
        <v>39489</v>
      </c>
    </row>
    <row r="267" spans="1:14" ht="76.5" x14ac:dyDescent="0.25">
      <c r="A267" s="78">
        <v>232</v>
      </c>
      <c r="B267" s="83" t="s">
        <v>1124</v>
      </c>
      <c r="C267" s="88" t="s">
        <v>1125</v>
      </c>
      <c r="D267" s="84" t="s">
        <v>650</v>
      </c>
      <c r="E267" s="87" t="s">
        <v>651</v>
      </c>
      <c r="F267" s="88" t="s">
        <v>472</v>
      </c>
      <c r="G267" s="84" t="s">
        <v>32</v>
      </c>
      <c r="H267" s="88" t="s">
        <v>28</v>
      </c>
      <c r="I267" s="85">
        <v>126.47</v>
      </c>
      <c r="J267" s="92">
        <v>126.47</v>
      </c>
      <c r="K267" s="160">
        <v>126.47</v>
      </c>
      <c r="L267" s="84" t="s">
        <v>1126</v>
      </c>
      <c r="M267" s="87">
        <v>2008</v>
      </c>
      <c r="N267" s="122">
        <v>39598</v>
      </c>
    </row>
    <row r="268" spans="1:14" ht="51" x14ac:dyDescent="0.25">
      <c r="A268" s="78">
        <v>42</v>
      </c>
      <c r="B268" s="123" t="s">
        <v>520</v>
      </c>
      <c r="C268" s="84" t="s">
        <v>521</v>
      </c>
      <c r="D268" s="84" t="s">
        <v>483</v>
      </c>
      <c r="E268" s="84" t="s">
        <v>484</v>
      </c>
      <c r="F268" s="88" t="s">
        <v>472</v>
      </c>
      <c r="G268" s="84" t="s">
        <v>522</v>
      </c>
      <c r="H268" s="84" t="s">
        <v>523</v>
      </c>
      <c r="I268" s="85">
        <v>4150</v>
      </c>
      <c r="J268" s="92">
        <v>4150</v>
      </c>
      <c r="K268" s="147">
        <v>4150</v>
      </c>
      <c r="L268" s="84" t="s">
        <v>495</v>
      </c>
      <c r="M268" s="87">
        <v>1956</v>
      </c>
      <c r="N268" s="119" t="s">
        <v>385</v>
      </c>
    </row>
    <row r="269" spans="1:14" ht="48" x14ac:dyDescent="0.25">
      <c r="A269" s="78">
        <v>130</v>
      </c>
      <c r="B269" s="123" t="s">
        <v>811</v>
      </c>
      <c r="C269" s="84" t="s">
        <v>812</v>
      </c>
      <c r="D269" s="84" t="s">
        <v>616</v>
      </c>
      <c r="E269" s="87" t="s">
        <v>617</v>
      </c>
      <c r="F269" s="88" t="s">
        <v>454</v>
      </c>
      <c r="G269" s="84" t="s">
        <v>187</v>
      </c>
      <c r="H269" s="84" t="s">
        <v>169</v>
      </c>
      <c r="I269" s="103">
        <v>1857.59</v>
      </c>
      <c r="J269" s="104">
        <v>1857.59</v>
      </c>
      <c r="K269" s="156">
        <v>1857.59</v>
      </c>
      <c r="L269" s="105" t="s">
        <v>813</v>
      </c>
      <c r="M269" s="87">
        <v>2002</v>
      </c>
      <c r="N269" s="101">
        <v>37355</v>
      </c>
    </row>
    <row r="270" spans="1:14" ht="38.25" x14ac:dyDescent="0.25">
      <c r="A270" s="78">
        <v>287</v>
      </c>
      <c r="B270" s="123" t="s">
        <v>1294</v>
      </c>
      <c r="C270" s="88" t="s">
        <v>1295</v>
      </c>
      <c r="D270" s="84" t="s">
        <v>616</v>
      </c>
      <c r="E270" s="87" t="s">
        <v>617</v>
      </c>
      <c r="F270" s="88" t="s">
        <v>454</v>
      </c>
      <c r="G270" s="84" t="s">
        <v>180</v>
      </c>
      <c r="H270" s="88" t="s">
        <v>169</v>
      </c>
      <c r="I270" s="85">
        <v>700</v>
      </c>
      <c r="J270" s="92">
        <v>700</v>
      </c>
      <c r="K270" s="160">
        <v>700</v>
      </c>
      <c r="L270" s="84" t="s">
        <v>1296</v>
      </c>
      <c r="M270" s="87">
        <v>2011</v>
      </c>
      <c r="N270" s="124">
        <v>40678</v>
      </c>
    </row>
    <row r="271" spans="1:14" ht="38.25" x14ac:dyDescent="0.25">
      <c r="A271" s="78">
        <v>113</v>
      </c>
      <c r="B271" s="83" t="s">
        <v>758</v>
      </c>
      <c r="C271" s="84" t="s">
        <v>759</v>
      </c>
      <c r="D271" s="84" t="s">
        <v>616</v>
      </c>
      <c r="E271" s="87" t="s">
        <v>617</v>
      </c>
      <c r="F271" s="88" t="s">
        <v>454</v>
      </c>
      <c r="G271" s="84" t="s">
        <v>760</v>
      </c>
      <c r="H271" s="84" t="s">
        <v>169</v>
      </c>
      <c r="I271" s="85">
        <v>450</v>
      </c>
      <c r="J271" s="92">
        <v>450</v>
      </c>
      <c r="K271" s="147">
        <v>450</v>
      </c>
      <c r="L271" s="84" t="s">
        <v>761</v>
      </c>
      <c r="M271" s="87">
        <v>2001</v>
      </c>
      <c r="N271" s="101">
        <v>37064</v>
      </c>
    </row>
    <row r="272" spans="1:14" ht="51" x14ac:dyDescent="0.25">
      <c r="A272" s="78">
        <v>271</v>
      </c>
      <c r="B272" s="161" t="s">
        <v>1243</v>
      </c>
      <c r="C272" s="88" t="s">
        <v>1244</v>
      </c>
      <c r="D272" s="84" t="s">
        <v>650</v>
      </c>
      <c r="E272" s="87" t="s">
        <v>651</v>
      </c>
      <c r="F272" s="88" t="s">
        <v>454</v>
      </c>
      <c r="G272" s="84" t="s">
        <v>194</v>
      </c>
      <c r="H272" s="88" t="s">
        <v>169</v>
      </c>
      <c r="I272" s="85" t="s">
        <v>1245</v>
      </c>
      <c r="J272" s="92" t="s">
        <v>1245</v>
      </c>
      <c r="K272" s="160" t="s">
        <v>1245</v>
      </c>
      <c r="L272" s="84" t="s">
        <v>1246</v>
      </c>
      <c r="M272" s="87">
        <v>2010</v>
      </c>
      <c r="N272" s="124">
        <v>40434</v>
      </c>
    </row>
    <row r="273" spans="1:14" ht="38.25" x14ac:dyDescent="0.25">
      <c r="A273" s="78">
        <v>296</v>
      </c>
      <c r="B273" s="83" t="s">
        <v>1321</v>
      </c>
      <c r="C273" s="88" t="s">
        <v>1322</v>
      </c>
      <c r="D273" s="84" t="s">
        <v>616</v>
      </c>
      <c r="E273" s="87" t="s">
        <v>617</v>
      </c>
      <c r="F273" s="88" t="s">
        <v>454</v>
      </c>
      <c r="G273" s="84" t="s">
        <v>194</v>
      </c>
      <c r="H273" s="88" t="s">
        <v>169</v>
      </c>
      <c r="I273" s="133">
        <v>14.9</v>
      </c>
      <c r="J273" s="134">
        <v>14.9</v>
      </c>
      <c r="K273" s="163">
        <v>14.9</v>
      </c>
      <c r="L273" s="84" t="s">
        <v>1323</v>
      </c>
      <c r="M273" s="87">
        <v>2012</v>
      </c>
      <c r="N273" s="124">
        <v>41029</v>
      </c>
    </row>
    <row r="274" spans="1:14" ht="38.25" x14ac:dyDescent="0.25">
      <c r="A274" s="78">
        <v>329</v>
      </c>
      <c r="B274" s="168" t="s">
        <v>1421</v>
      </c>
      <c r="C274" s="169" t="s">
        <v>1422</v>
      </c>
      <c r="D274" s="88" t="s">
        <v>650</v>
      </c>
      <c r="E274" s="87" t="s">
        <v>651</v>
      </c>
      <c r="F274" s="87" t="s">
        <v>454</v>
      </c>
      <c r="G274" s="84" t="s">
        <v>194</v>
      </c>
      <c r="H274" s="87" t="s">
        <v>169</v>
      </c>
      <c r="I274" s="85">
        <v>45.3</v>
      </c>
      <c r="J274" s="92">
        <v>45.3</v>
      </c>
      <c r="K274" s="160">
        <v>45.3</v>
      </c>
      <c r="L274" s="84" t="s">
        <v>1423</v>
      </c>
      <c r="M274" s="84">
        <v>2015</v>
      </c>
      <c r="N274" s="84">
        <v>2015</v>
      </c>
    </row>
    <row r="275" spans="1:14" ht="38.25" x14ac:dyDescent="0.25">
      <c r="A275" s="78">
        <v>208</v>
      </c>
      <c r="B275" s="83" t="s">
        <v>1053</v>
      </c>
      <c r="C275" s="84" t="s">
        <v>1054</v>
      </c>
      <c r="D275" s="88" t="s">
        <v>616</v>
      </c>
      <c r="E275" s="107" t="s">
        <v>617</v>
      </c>
      <c r="F275" s="88" t="s">
        <v>454</v>
      </c>
      <c r="G275" s="88" t="s">
        <v>1054</v>
      </c>
      <c r="H275" s="84" t="s">
        <v>169</v>
      </c>
      <c r="I275" s="85">
        <v>254.8</v>
      </c>
      <c r="J275" s="92">
        <v>254.8</v>
      </c>
      <c r="K275" s="147">
        <v>254.8</v>
      </c>
      <c r="L275" s="84" t="s">
        <v>1055</v>
      </c>
      <c r="M275" s="87">
        <v>2007</v>
      </c>
      <c r="N275" s="114">
        <v>39324</v>
      </c>
    </row>
    <row r="276" spans="1:14" ht="38.25" x14ac:dyDescent="0.25">
      <c r="A276" s="78">
        <v>152</v>
      </c>
      <c r="B276" s="83" t="s">
        <v>881</v>
      </c>
      <c r="C276" s="88" t="s">
        <v>882</v>
      </c>
      <c r="D276" s="88" t="s">
        <v>616</v>
      </c>
      <c r="E276" s="84" t="s">
        <v>617</v>
      </c>
      <c r="F276" s="88" t="s">
        <v>454</v>
      </c>
      <c r="G276" s="84" t="s">
        <v>179</v>
      </c>
      <c r="H276" s="88" t="s">
        <v>169</v>
      </c>
      <c r="I276" s="85">
        <v>243.75</v>
      </c>
      <c r="J276" s="92">
        <v>243.75</v>
      </c>
      <c r="K276" s="147">
        <v>243.75</v>
      </c>
      <c r="L276" s="84" t="s">
        <v>883</v>
      </c>
      <c r="M276" s="87">
        <v>2005</v>
      </c>
      <c r="N276" s="101">
        <v>38595</v>
      </c>
    </row>
    <row r="277" spans="1:14" ht="89.25" x14ac:dyDescent="0.25">
      <c r="A277" s="78">
        <v>277</v>
      </c>
      <c r="B277" s="123" t="s">
        <v>1263</v>
      </c>
      <c r="C277" s="88" t="s">
        <v>1264</v>
      </c>
      <c r="D277" s="84" t="s">
        <v>650</v>
      </c>
      <c r="E277" s="87" t="s">
        <v>651</v>
      </c>
      <c r="F277" s="88" t="s">
        <v>454</v>
      </c>
      <c r="G277" s="84" t="s">
        <v>170</v>
      </c>
      <c r="H277" s="88" t="s">
        <v>169</v>
      </c>
      <c r="I277" s="85">
        <v>87</v>
      </c>
      <c r="J277" s="92">
        <v>87</v>
      </c>
      <c r="K277" s="160">
        <v>87</v>
      </c>
      <c r="L277" s="84" t="s">
        <v>1265</v>
      </c>
      <c r="M277" s="87">
        <v>2010</v>
      </c>
      <c r="N277" s="124">
        <v>40507</v>
      </c>
    </row>
    <row r="278" spans="1:14" ht="63.75" x14ac:dyDescent="0.25">
      <c r="A278" s="78">
        <v>269</v>
      </c>
      <c r="B278" s="123" t="s">
        <v>1236</v>
      </c>
      <c r="C278" s="88" t="s">
        <v>1237</v>
      </c>
      <c r="D278" s="84" t="s">
        <v>650</v>
      </c>
      <c r="E278" s="87" t="s">
        <v>651</v>
      </c>
      <c r="F278" s="88" t="s">
        <v>454</v>
      </c>
      <c r="G278" s="84" t="s">
        <v>1238</v>
      </c>
      <c r="H278" s="88" t="s">
        <v>169</v>
      </c>
      <c r="I278" s="85">
        <v>218.5</v>
      </c>
      <c r="J278" s="92">
        <v>218.5</v>
      </c>
      <c r="K278" s="160">
        <v>218.5</v>
      </c>
      <c r="L278" s="84" t="s">
        <v>1239</v>
      </c>
      <c r="M278" s="87">
        <v>2010</v>
      </c>
      <c r="N278" s="124">
        <v>40413</v>
      </c>
    </row>
    <row r="279" spans="1:14" ht="38.25" x14ac:dyDescent="0.25">
      <c r="A279" s="78">
        <v>166</v>
      </c>
      <c r="B279" s="83" t="s">
        <v>925</v>
      </c>
      <c r="C279" s="159" t="s">
        <v>926</v>
      </c>
      <c r="D279" s="84" t="s">
        <v>650</v>
      </c>
      <c r="E279" s="109" t="s">
        <v>651</v>
      </c>
      <c r="F279" s="88" t="s">
        <v>454</v>
      </c>
      <c r="G279" s="109" t="s">
        <v>169</v>
      </c>
      <c r="H279" s="88" t="s">
        <v>169</v>
      </c>
      <c r="I279" s="85">
        <v>860</v>
      </c>
      <c r="J279" s="91">
        <v>860</v>
      </c>
      <c r="K279" s="147">
        <v>860</v>
      </c>
      <c r="L279" s="88" t="s">
        <v>927</v>
      </c>
      <c r="M279" s="115">
        <v>2006</v>
      </c>
      <c r="N279" s="102">
        <v>38938</v>
      </c>
    </row>
    <row r="280" spans="1:14" ht="38.25" x14ac:dyDescent="0.25">
      <c r="A280" s="78">
        <v>301</v>
      </c>
      <c r="B280" s="123" t="s">
        <v>1337</v>
      </c>
      <c r="C280" s="88" t="s">
        <v>1054</v>
      </c>
      <c r="D280" s="84" t="s">
        <v>616</v>
      </c>
      <c r="E280" s="87" t="s">
        <v>617</v>
      </c>
      <c r="F280" s="88" t="s">
        <v>454</v>
      </c>
      <c r="G280" s="84" t="s">
        <v>186</v>
      </c>
      <c r="H280" s="88" t="s">
        <v>169</v>
      </c>
      <c r="I280" s="85">
        <v>21.28</v>
      </c>
      <c r="J280" s="92">
        <v>21.28</v>
      </c>
      <c r="K280" s="160">
        <v>21.28</v>
      </c>
      <c r="L280" s="84" t="s">
        <v>1338</v>
      </c>
      <c r="M280" s="87">
        <v>2012</v>
      </c>
      <c r="N280" s="124">
        <v>41232</v>
      </c>
    </row>
    <row r="281" spans="1:14" ht="76.5" x14ac:dyDescent="0.25">
      <c r="A281" s="78">
        <v>165</v>
      </c>
      <c r="B281" s="123" t="s">
        <v>922</v>
      </c>
      <c r="C281" s="158" t="s">
        <v>923</v>
      </c>
      <c r="D281" s="84" t="s">
        <v>650</v>
      </c>
      <c r="E281" s="109" t="s">
        <v>651</v>
      </c>
      <c r="F281" s="88" t="s">
        <v>454</v>
      </c>
      <c r="G281" s="109" t="s">
        <v>10</v>
      </c>
      <c r="H281" s="88" t="s">
        <v>169</v>
      </c>
      <c r="I281" s="85">
        <v>285</v>
      </c>
      <c r="J281" s="91">
        <v>285</v>
      </c>
      <c r="K281" s="147">
        <v>285</v>
      </c>
      <c r="L281" s="88" t="s">
        <v>924</v>
      </c>
      <c r="M281" s="115">
        <v>2006</v>
      </c>
      <c r="N281" s="102">
        <v>38936</v>
      </c>
    </row>
    <row r="282" spans="1:14" ht="76.5" x14ac:dyDescent="0.25">
      <c r="A282" s="78">
        <v>57</v>
      </c>
      <c r="B282" s="123" t="s">
        <v>565</v>
      </c>
      <c r="C282" s="128" t="s">
        <v>566</v>
      </c>
      <c r="D282" s="84" t="s">
        <v>483</v>
      </c>
      <c r="E282" s="128" t="s">
        <v>484</v>
      </c>
      <c r="F282" s="129" t="s">
        <v>454</v>
      </c>
      <c r="G282" s="128" t="s">
        <v>567</v>
      </c>
      <c r="H282" s="128" t="s">
        <v>169</v>
      </c>
      <c r="I282" s="130">
        <v>4472</v>
      </c>
      <c r="J282" s="131">
        <v>4472</v>
      </c>
      <c r="K282" s="210">
        <v>4472</v>
      </c>
      <c r="L282" s="128" t="s">
        <v>495</v>
      </c>
      <c r="M282" s="132">
        <v>1956</v>
      </c>
      <c r="N282" s="119" t="s">
        <v>385</v>
      </c>
    </row>
    <row r="283" spans="1:14" ht="63.75" x14ac:dyDescent="0.25">
      <c r="A283" s="78">
        <v>199</v>
      </c>
      <c r="B283" s="123" t="s">
        <v>1027</v>
      </c>
      <c r="C283" s="146" t="s">
        <v>1028</v>
      </c>
      <c r="D283" s="84" t="s">
        <v>650</v>
      </c>
      <c r="E283" s="84" t="s">
        <v>651</v>
      </c>
      <c r="F283" s="88" t="s">
        <v>454</v>
      </c>
      <c r="G283" s="84" t="s">
        <v>175</v>
      </c>
      <c r="H283" s="84" t="s">
        <v>169</v>
      </c>
      <c r="I283" s="85">
        <v>557.4</v>
      </c>
      <c r="J283" s="92">
        <v>557.4</v>
      </c>
      <c r="K283" s="147">
        <v>557.4</v>
      </c>
      <c r="L283" s="84" t="s">
        <v>1029</v>
      </c>
      <c r="M283" s="87">
        <v>2007</v>
      </c>
      <c r="N283" s="101">
        <v>39191</v>
      </c>
    </row>
    <row r="284" spans="1:14" ht="38.25" x14ac:dyDescent="0.25">
      <c r="A284" s="78">
        <v>81</v>
      </c>
      <c r="B284" s="83" t="s">
        <v>648</v>
      </c>
      <c r="C284" s="84" t="s">
        <v>649</v>
      </c>
      <c r="D284" s="84" t="s">
        <v>650</v>
      </c>
      <c r="E284" s="115" t="s">
        <v>651</v>
      </c>
      <c r="F284" s="88" t="s">
        <v>454</v>
      </c>
      <c r="G284" s="109" t="s">
        <v>174</v>
      </c>
      <c r="H284" s="84" t="s">
        <v>169</v>
      </c>
      <c r="I284" s="85">
        <v>353</v>
      </c>
      <c r="J284" s="92">
        <v>353</v>
      </c>
      <c r="K284" s="147">
        <v>353</v>
      </c>
      <c r="L284" s="84" t="s">
        <v>652</v>
      </c>
      <c r="M284" s="87">
        <v>1996</v>
      </c>
      <c r="N284" s="98">
        <v>35178</v>
      </c>
    </row>
    <row r="285" spans="1:14" ht="51" x14ac:dyDescent="0.25">
      <c r="A285" s="78">
        <v>55</v>
      </c>
      <c r="B285" s="123" t="s">
        <v>558</v>
      </c>
      <c r="C285" s="84" t="s">
        <v>559</v>
      </c>
      <c r="D285" s="84" t="s">
        <v>483</v>
      </c>
      <c r="E285" s="84" t="s">
        <v>484</v>
      </c>
      <c r="F285" s="88" t="s">
        <v>454</v>
      </c>
      <c r="G285" s="84" t="s">
        <v>560</v>
      </c>
      <c r="H285" s="84" t="s">
        <v>169</v>
      </c>
      <c r="I285" s="85">
        <v>964</v>
      </c>
      <c r="J285" s="92">
        <v>964</v>
      </c>
      <c r="K285" s="147">
        <v>964</v>
      </c>
      <c r="L285" s="84" t="s">
        <v>495</v>
      </c>
      <c r="M285" s="87">
        <v>1956</v>
      </c>
      <c r="N285" s="119" t="s">
        <v>385</v>
      </c>
    </row>
    <row r="286" spans="1:14" ht="51" x14ac:dyDescent="0.25">
      <c r="A286" s="78">
        <v>37</v>
      </c>
      <c r="B286" s="123" t="s">
        <v>508</v>
      </c>
      <c r="C286" s="128" t="s">
        <v>509</v>
      </c>
      <c r="D286" s="128" t="s">
        <v>483</v>
      </c>
      <c r="E286" s="128" t="s">
        <v>484</v>
      </c>
      <c r="F286" s="128" t="s">
        <v>465</v>
      </c>
      <c r="G286" s="128" t="s">
        <v>75</v>
      </c>
      <c r="H286" s="128" t="s">
        <v>73</v>
      </c>
      <c r="I286" s="130">
        <v>36</v>
      </c>
      <c r="J286" s="131">
        <v>36</v>
      </c>
      <c r="K286" s="210">
        <v>36</v>
      </c>
      <c r="L286" s="128" t="s">
        <v>495</v>
      </c>
      <c r="M286" s="132">
        <v>1956</v>
      </c>
      <c r="N286" s="119" t="s">
        <v>385</v>
      </c>
    </row>
    <row r="287" spans="1:14" ht="38.25" x14ac:dyDescent="0.25">
      <c r="A287" s="78">
        <v>85</v>
      </c>
      <c r="B287" s="83" t="s">
        <v>664</v>
      </c>
      <c r="C287" s="84" t="s">
        <v>665</v>
      </c>
      <c r="D287" s="84" t="s">
        <v>616</v>
      </c>
      <c r="E287" s="87" t="s">
        <v>617</v>
      </c>
      <c r="F287" s="84" t="s">
        <v>465</v>
      </c>
      <c r="G287" s="84" t="s">
        <v>75</v>
      </c>
      <c r="H287" s="84" t="s">
        <v>73</v>
      </c>
      <c r="I287" s="85">
        <v>81</v>
      </c>
      <c r="J287" s="92">
        <v>81</v>
      </c>
      <c r="K287" s="147">
        <v>81</v>
      </c>
      <c r="L287" s="84" t="s">
        <v>666</v>
      </c>
      <c r="M287" s="87">
        <v>1997</v>
      </c>
      <c r="N287" s="101">
        <v>35633</v>
      </c>
    </row>
    <row r="288" spans="1:14" ht="38.25" x14ac:dyDescent="0.25">
      <c r="A288" s="78">
        <v>24</v>
      </c>
      <c r="B288" s="123" t="s">
        <v>463</v>
      </c>
      <c r="C288" s="148" t="s">
        <v>464</v>
      </c>
      <c r="D288" s="84" t="s">
        <v>380</v>
      </c>
      <c r="E288" s="87" t="s">
        <v>381</v>
      </c>
      <c r="F288" s="84" t="s">
        <v>465</v>
      </c>
      <c r="G288" s="84" t="s">
        <v>466</v>
      </c>
      <c r="H288" s="84" t="s">
        <v>73</v>
      </c>
      <c r="I288" s="85">
        <v>73</v>
      </c>
      <c r="J288" s="91">
        <v>73</v>
      </c>
      <c r="K288" s="147">
        <v>73</v>
      </c>
      <c r="L288" s="84" t="s">
        <v>459</v>
      </c>
      <c r="M288" s="87">
        <v>1955</v>
      </c>
      <c r="N288" s="119" t="s">
        <v>385</v>
      </c>
    </row>
    <row r="289" spans="1:14" ht="38.25" x14ac:dyDescent="0.25">
      <c r="A289" s="78">
        <v>207</v>
      </c>
      <c r="B289" s="123" t="s">
        <v>1050</v>
      </c>
      <c r="C289" s="84" t="s">
        <v>1051</v>
      </c>
      <c r="D289" s="88" t="s">
        <v>616</v>
      </c>
      <c r="E289" s="107" t="s">
        <v>617</v>
      </c>
      <c r="F289" s="84" t="s">
        <v>465</v>
      </c>
      <c r="G289" s="88" t="s">
        <v>81</v>
      </c>
      <c r="H289" s="84" t="s">
        <v>73</v>
      </c>
      <c r="I289" s="85">
        <v>28</v>
      </c>
      <c r="J289" s="92">
        <v>28</v>
      </c>
      <c r="K289" s="147">
        <v>28</v>
      </c>
      <c r="L289" s="84" t="s">
        <v>1052</v>
      </c>
      <c r="M289" s="87">
        <v>2007</v>
      </c>
      <c r="N289" s="114">
        <v>39265</v>
      </c>
    </row>
    <row r="290" spans="1:14" ht="25.5" x14ac:dyDescent="0.25">
      <c r="A290" s="78">
        <v>334</v>
      </c>
      <c r="B290" s="170" t="s">
        <v>1438</v>
      </c>
      <c r="C290" s="158" t="s">
        <v>1439</v>
      </c>
      <c r="D290" s="88" t="s">
        <v>1440</v>
      </c>
      <c r="E290" s="88" t="s">
        <v>423</v>
      </c>
      <c r="F290" s="88" t="s">
        <v>583</v>
      </c>
      <c r="G290" s="88" t="s">
        <v>81</v>
      </c>
      <c r="H290" s="87" t="s">
        <v>73</v>
      </c>
      <c r="I290" s="144">
        <v>7231.66</v>
      </c>
      <c r="J290" s="200">
        <v>7231.66</v>
      </c>
      <c r="K290" s="172">
        <v>7231.66</v>
      </c>
      <c r="L290" s="84" t="s">
        <v>1441</v>
      </c>
      <c r="M290" s="88">
        <v>2016</v>
      </c>
      <c r="N290" s="88">
        <v>2015</v>
      </c>
    </row>
    <row r="291" spans="1:14" ht="51" x14ac:dyDescent="0.25">
      <c r="A291" s="78">
        <v>65</v>
      </c>
      <c r="B291" s="83" t="s">
        <v>592</v>
      </c>
      <c r="C291" s="84" t="s">
        <v>593</v>
      </c>
      <c r="D291" s="84" t="s">
        <v>447</v>
      </c>
      <c r="E291" s="87" t="s">
        <v>423</v>
      </c>
      <c r="F291" s="84" t="s">
        <v>465</v>
      </c>
      <c r="G291" s="84" t="s">
        <v>594</v>
      </c>
      <c r="H291" s="84" t="s">
        <v>73</v>
      </c>
      <c r="I291" s="85">
        <v>2800</v>
      </c>
      <c r="J291" s="92">
        <v>2800</v>
      </c>
      <c r="K291" s="147">
        <v>2800</v>
      </c>
      <c r="L291" s="84" t="s">
        <v>595</v>
      </c>
      <c r="M291" s="87">
        <v>1977</v>
      </c>
      <c r="N291" s="119" t="s">
        <v>385</v>
      </c>
    </row>
    <row r="292" spans="1:14" ht="51" x14ac:dyDescent="0.25">
      <c r="A292" s="78">
        <v>45</v>
      </c>
      <c r="B292" s="83" t="s">
        <v>529</v>
      </c>
      <c r="C292" s="84" t="s">
        <v>530</v>
      </c>
      <c r="D292" s="84" t="s">
        <v>483</v>
      </c>
      <c r="E292" s="84" t="s">
        <v>484</v>
      </c>
      <c r="F292" s="84" t="s">
        <v>465</v>
      </c>
      <c r="G292" s="84" t="s">
        <v>87</v>
      </c>
      <c r="H292" s="84" t="s">
        <v>73</v>
      </c>
      <c r="I292" s="85">
        <v>124</v>
      </c>
      <c r="J292" s="92">
        <v>124</v>
      </c>
      <c r="K292" s="147">
        <v>124</v>
      </c>
      <c r="L292" s="84" t="s">
        <v>495</v>
      </c>
      <c r="M292" s="87">
        <v>1956</v>
      </c>
      <c r="N292" s="119" t="s">
        <v>385</v>
      </c>
    </row>
    <row r="293" spans="1:14" ht="38.25" x14ac:dyDescent="0.25">
      <c r="A293" s="78">
        <v>97</v>
      </c>
      <c r="B293" s="83" t="s">
        <v>708</v>
      </c>
      <c r="C293" s="84" t="s">
        <v>709</v>
      </c>
      <c r="D293" s="84" t="s">
        <v>616</v>
      </c>
      <c r="E293" s="87" t="s">
        <v>617</v>
      </c>
      <c r="F293" s="84" t="s">
        <v>465</v>
      </c>
      <c r="G293" s="84" t="s">
        <v>86</v>
      </c>
      <c r="H293" s="84" t="s">
        <v>73</v>
      </c>
      <c r="I293" s="85">
        <v>475</v>
      </c>
      <c r="J293" s="92">
        <v>475</v>
      </c>
      <c r="K293" s="147">
        <v>475</v>
      </c>
      <c r="L293" s="84" t="s">
        <v>710</v>
      </c>
      <c r="M293" s="87">
        <v>2000</v>
      </c>
      <c r="N293" s="101">
        <v>36626</v>
      </c>
    </row>
    <row r="294" spans="1:14" ht="38.25" x14ac:dyDescent="0.25">
      <c r="A294" s="78">
        <v>195</v>
      </c>
      <c r="B294" s="123" t="s">
        <v>1013</v>
      </c>
      <c r="C294" s="84" t="s">
        <v>1014</v>
      </c>
      <c r="D294" s="88" t="s">
        <v>616</v>
      </c>
      <c r="E294" s="84" t="s">
        <v>617</v>
      </c>
      <c r="F294" s="84" t="s">
        <v>583</v>
      </c>
      <c r="G294" s="84" t="s">
        <v>86</v>
      </c>
      <c r="H294" s="84" t="s">
        <v>73</v>
      </c>
      <c r="I294" s="85">
        <v>126.02</v>
      </c>
      <c r="J294" s="92">
        <v>126.02</v>
      </c>
      <c r="K294" s="147">
        <v>126.02</v>
      </c>
      <c r="L294" s="84" t="s">
        <v>1015</v>
      </c>
      <c r="M294" s="87">
        <v>2007</v>
      </c>
      <c r="N294" s="101">
        <v>39168</v>
      </c>
    </row>
    <row r="295" spans="1:14" ht="38.25" x14ac:dyDescent="0.25">
      <c r="A295" s="78">
        <v>231</v>
      </c>
      <c r="B295" s="123" t="s">
        <v>1121</v>
      </c>
      <c r="C295" s="88" t="s">
        <v>1122</v>
      </c>
      <c r="D295" s="84" t="s">
        <v>616</v>
      </c>
      <c r="E295" s="87" t="s">
        <v>617</v>
      </c>
      <c r="F295" s="88" t="s">
        <v>465</v>
      </c>
      <c r="G295" s="84" t="s">
        <v>86</v>
      </c>
      <c r="H295" s="88" t="s">
        <v>73</v>
      </c>
      <c r="I295" s="85">
        <v>216</v>
      </c>
      <c r="J295" s="92">
        <v>216</v>
      </c>
      <c r="K295" s="160">
        <v>216</v>
      </c>
      <c r="L295" s="84" t="s">
        <v>1123</v>
      </c>
      <c r="M295" s="87">
        <v>2008</v>
      </c>
      <c r="N295" s="122">
        <v>39541</v>
      </c>
    </row>
    <row r="296" spans="1:14" ht="51" x14ac:dyDescent="0.25">
      <c r="A296" s="78">
        <v>40</v>
      </c>
      <c r="B296" s="123" t="s">
        <v>515</v>
      </c>
      <c r="C296" s="84" t="s">
        <v>516</v>
      </c>
      <c r="D296" s="84" t="s">
        <v>483</v>
      </c>
      <c r="E296" s="84" t="s">
        <v>484</v>
      </c>
      <c r="F296" s="84" t="s">
        <v>465</v>
      </c>
      <c r="G296" s="84" t="s">
        <v>517</v>
      </c>
      <c r="H296" s="84" t="s">
        <v>73</v>
      </c>
      <c r="I296" s="85">
        <v>136</v>
      </c>
      <c r="J296" s="92">
        <v>136</v>
      </c>
      <c r="K296" s="147">
        <v>136</v>
      </c>
      <c r="L296" s="84" t="s">
        <v>495</v>
      </c>
      <c r="M296" s="87">
        <v>1956</v>
      </c>
      <c r="N296" s="119" t="s">
        <v>385</v>
      </c>
    </row>
    <row r="297" spans="1:14" ht="76.5" x14ac:dyDescent="0.25">
      <c r="A297" s="78">
        <v>139</v>
      </c>
      <c r="B297" s="83" t="s">
        <v>837</v>
      </c>
      <c r="C297" s="84" t="s">
        <v>838</v>
      </c>
      <c r="D297" s="84" t="s">
        <v>616</v>
      </c>
      <c r="E297" s="87" t="s">
        <v>617</v>
      </c>
      <c r="F297" s="84" t="s">
        <v>465</v>
      </c>
      <c r="G297" s="84" t="s">
        <v>82</v>
      </c>
      <c r="H297" s="84" t="s">
        <v>73</v>
      </c>
      <c r="I297" s="85">
        <v>735.8</v>
      </c>
      <c r="J297" s="92">
        <v>735.8</v>
      </c>
      <c r="K297" s="147">
        <v>735.8</v>
      </c>
      <c r="L297" s="84" t="s">
        <v>839</v>
      </c>
      <c r="M297" s="87">
        <v>2004</v>
      </c>
      <c r="N297" s="101">
        <v>38257</v>
      </c>
    </row>
    <row r="298" spans="1:14" ht="76.5" x14ac:dyDescent="0.25">
      <c r="A298" s="78">
        <v>58</v>
      </c>
      <c r="B298" s="83" t="s">
        <v>568</v>
      </c>
      <c r="C298" s="84" t="s">
        <v>569</v>
      </c>
      <c r="D298" s="84" t="s">
        <v>483</v>
      </c>
      <c r="E298" s="84" t="s">
        <v>484</v>
      </c>
      <c r="F298" s="84" t="s">
        <v>465</v>
      </c>
      <c r="G298" s="84" t="s">
        <v>570</v>
      </c>
      <c r="H298" s="84" t="s">
        <v>73</v>
      </c>
      <c r="I298" s="85">
        <v>1600</v>
      </c>
      <c r="J298" s="92">
        <v>1600</v>
      </c>
      <c r="K298" s="147">
        <v>1600</v>
      </c>
      <c r="L298" s="84" t="s">
        <v>495</v>
      </c>
      <c r="M298" s="87">
        <v>1956</v>
      </c>
      <c r="N298" s="119" t="s">
        <v>385</v>
      </c>
    </row>
    <row r="299" spans="1:14" ht="38.25" x14ac:dyDescent="0.25">
      <c r="A299" s="78">
        <v>291</v>
      </c>
      <c r="B299" s="123" t="s">
        <v>1306</v>
      </c>
      <c r="C299" s="88" t="s">
        <v>1307</v>
      </c>
      <c r="D299" s="84" t="s">
        <v>650</v>
      </c>
      <c r="E299" s="87" t="s">
        <v>651</v>
      </c>
      <c r="F299" s="88" t="s">
        <v>448</v>
      </c>
      <c r="G299" s="84" t="s">
        <v>104</v>
      </c>
      <c r="H299" s="88" t="s">
        <v>88</v>
      </c>
      <c r="I299" s="85">
        <v>69.78</v>
      </c>
      <c r="J299" s="92">
        <v>69.78</v>
      </c>
      <c r="K299" s="160">
        <v>69.78</v>
      </c>
      <c r="L299" s="84" t="s">
        <v>1308</v>
      </c>
      <c r="M299" s="87">
        <v>2011</v>
      </c>
      <c r="N299" s="124">
        <v>40906</v>
      </c>
    </row>
    <row r="300" spans="1:14" ht="51" x14ac:dyDescent="0.25">
      <c r="A300" s="78">
        <v>305</v>
      </c>
      <c r="B300" s="123" t="s">
        <v>1348</v>
      </c>
      <c r="C300" s="88" t="s">
        <v>1349</v>
      </c>
      <c r="D300" s="84" t="s">
        <v>650</v>
      </c>
      <c r="E300" s="87" t="s">
        <v>651</v>
      </c>
      <c r="F300" s="88" t="s">
        <v>448</v>
      </c>
      <c r="G300" s="84" t="s">
        <v>104</v>
      </c>
      <c r="H300" s="88" t="s">
        <v>88</v>
      </c>
      <c r="I300" s="96">
        <v>760.46870000000001</v>
      </c>
      <c r="J300" s="137" t="s">
        <v>383</v>
      </c>
      <c r="K300" s="162">
        <v>760.46870000000001</v>
      </c>
      <c r="L300" s="84" t="s">
        <v>1350</v>
      </c>
      <c r="M300" s="87">
        <v>2010</v>
      </c>
      <c r="N300" s="124">
        <v>41512</v>
      </c>
    </row>
    <row r="301" spans="1:14" ht="38.25" x14ac:dyDescent="0.25">
      <c r="A301" s="78">
        <v>80</v>
      </c>
      <c r="B301" s="123" t="s">
        <v>645</v>
      </c>
      <c r="C301" s="84" t="s">
        <v>646</v>
      </c>
      <c r="D301" s="84" t="s">
        <v>616</v>
      </c>
      <c r="E301" s="87" t="s">
        <v>617</v>
      </c>
      <c r="F301" s="88" t="s">
        <v>448</v>
      </c>
      <c r="G301" s="84" t="s">
        <v>100</v>
      </c>
      <c r="H301" s="84" t="s">
        <v>88</v>
      </c>
      <c r="I301" s="85">
        <v>250</v>
      </c>
      <c r="J301" s="95" t="s">
        <v>383</v>
      </c>
      <c r="K301" s="147">
        <v>250</v>
      </c>
      <c r="L301" s="84" t="s">
        <v>647</v>
      </c>
      <c r="M301" s="87">
        <v>1996</v>
      </c>
      <c r="N301" s="101">
        <v>35222</v>
      </c>
    </row>
    <row r="302" spans="1:14" ht="38.25" x14ac:dyDescent="0.25">
      <c r="A302" s="78">
        <v>93</v>
      </c>
      <c r="B302" s="83" t="s">
        <v>694</v>
      </c>
      <c r="C302" s="84" t="s">
        <v>695</v>
      </c>
      <c r="D302" s="84" t="s">
        <v>616</v>
      </c>
      <c r="E302" s="87" t="s">
        <v>617</v>
      </c>
      <c r="F302" s="88" t="s">
        <v>448</v>
      </c>
      <c r="G302" s="84" t="s">
        <v>100</v>
      </c>
      <c r="H302" s="84" t="s">
        <v>88</v>
      </c>
      <c r="I302" s="85">
        <v>205.6</v>
      </c>
      <c r="J302" s="95" t="s">
        <v>383</v>
      </c>
      <c r="K302" s="147">
        <v>205.6</v>
      </c>
      <c r="L302" s="84" t="s">
        <v>696</v>
      </c>
      <c r="M302" s="87">
        <v>1999</v>
      </c>
      <c r="N302" s="99" t="s">
        <v>697</v>
      </c>
    </row>
    <row r="303" spans="1:14" ht="38.25" x14ac:dyDescent="0.25">
      <c r="A303" s="78">
        <v>267</v>
      </c>
      <c r="B303" s="123" t="s">
        <v>1230</v>
      </c>
      <c r="C303" s="88" t="s">
        <v>1231</v>
      </c>
      <c r="D303" s="84" t="s">
        <v>616</v>
      </c>
      <c r="E303" s="87" t="s">
        <v>617</v>
      </c>
      <c r="F303" s="88" t="s">
        <v>448</v>
      </c>
      <c r="G303" s="84" t="s">
        <v>100</v>
      </c>
      <c r="H303" s="88" t="s">
        <v>88</v>
      </c>
      <c r="I303" s="85">
        <v>163.42179999999999</v>
      </c>
      <c r="J303" s="95" t="s">
        <v>383</v>
      </c>
      <c r="K303" s="160">
        <v>163.41999999999999</v>
      </c>
      <c r="L303" s="84" t="s">
        <v>1232</v>
      </c>
      <c r="M303" s="87">
        <v>2009</v>
      </c>
      <c r="N303" s="124">
        <v>40242</v>
      </c>
    </row>
    <row r="304" spans="1:14" ht="38.25" x14ac:dyDescent="0.25">
      <c r="A304" s="78">
        <v>276</v>
      </c>
      <c r="B304" s="83" t="s">
        <v>1260</v>
      </c>
      <c r="C304" s="88" t="s">
        <v>1261</v>
      </c>
      <c r="D304" s="84" t="s">
        <v>650</v>
      </c>
      <c r="E304" s="87" t="s">
        <v>651</v>
      </c>
      <c r="F304" s="88" t="s">
        <v>448</v>
      </c>
      <c r="G304" s="84" t="s">
        <v>103</v>
      </c>
      <c r="H304" s="88" t="s">
        <v>88</v>
      </c>
      <c r="I304" s="85">
        <v>210.09</v>
      </c>
      <c r="J304" s="95" t="s">
        <v>383</v>
      </c>
      <c r="K304" s="160">
        <v>210.09</v>
      </c>
      <c r="L304" s="84" t="s">
        <v>1262</v>
      </c>
      <c r="M304" s="87">
        <v>2010</v>
      </c>
      <c r="N304" s="124">
        <v>40487</v>
      </c>
    </row>
    <row r="305" spans="1:14" ht="38.25" x14ac:dyDescent="0.25">
      <c r="A305" s="78">
        <v>294</v>
      </c>
      <c r="B305" s="83" t="s">
        <v>1315</v>
      </c>
      <c r="C305" s="88" t="s">
        <v>1316</v>
      </c>
      <c r="D305" s="84" t="s">
        <v>650</v>
      </c>
      <c r="E305" s="87" t="s">
        <v>651</v>
      </c>
      <c r="F305" s="88" t="s">
        <v>448</v>
      </c>
      <c r="G305" s="84" t="s">
        <v>94</v>
      </c>
      <c r="H305" s="88" t="s">
        <v>88</v>
      </c>
      <c r="I305" s="85">
        <v>173.94</v>
      </c>
      <c r="J305" s="95" t="s">
        <v>383</v>
      </c>
      <c r="K305" s="160">
        <v>173.94</v>
      </c>
      <c r="L305" s="84" t="s">
        <v>1317</v>
      </c>
      <c r="M305" s="87">
        <v>2010</v>
      </c>
      <c r="N305" s="124">
        <v>40973</v>
      </c>
    </row>
    <row r="306" spans="1:14" ht="102" x14ac:dyDescent="0.25">
      <c r="A306" s="78">
        <v>333</v>
      </c>
      <c r="B306" s="170" t="s">
        <v>1434</v>
      </c>
      <c r="C306" s="158" t="s">
        <v>1435</v>
      </c>
      <c r="D306" s="88" t="s">
        <v>616</v>
      </c>
      <c r="E306" s="88" t="s">
        <v>617</v>
      </c>
      <c r="F306" s="88" t="s">
        <v>448</v>
      </c>
      <c r="G306" s="88" t="s">
        <v>1436</v>
      </c>
      <c r="H306" s="87" t="s">
        <v>88</v>
      </c>
      <c r="I306" s="144">
        <v>8.94</v>
      </c>
      <c r="J306" s="140" t="s">
        <v>383</v>
      </c>
      <c r="K306" s="172">
        <v>8.94</v>
      </c>
      <c r="L306" s="88" t="s">
        <v>1437</v>
      </c>
      <c r="M306" s="88">
        <v>2015</v>
      </c>
      <c r="N306" s="88">
        <v>2015</v>
      </c>
    </row>
    <row r="307" spans="1:14" ht="38.25" x14ac:dyDescent="0.25">
      <c r="A307" s="78">
        <v>324</v>
      </c>
      <c r="B307" s="167" t="s">
        <v>1406</v>
      </c>
      <c r="C307" s="166" t="s">
        <v>1407</v>
      </c>
      <c r="D307" s="84" t="s">
        <v>616</v>
      </c>
      <c r="E307" s="87" t="s">
        <v>617</v>
      </c>
      <c r="F307" s="88" t="s">
        <v>448</v>
      </c>
      <c r="G307" s="84" t="s">
        <v>106</v>
      </c>
      <c r="H307" s="88" t="s">
        <v>88</v>
      </c>
      <c r="I307" s="85">
        <v>915.54</v>
      </c>
      <c r="J307" s="137" t="s">
        <v>383</v>
      </c>
      <c r="K307" s="160">
        <v>915.54</v>
      </c>
      <c r="L307" s="84" t="s">
        <v>1408</v>
      </c>
      <c r="M307" s="87">
        <v>2014</v>
      </c>
      <c r="N307" s="124">
        <v>41814</v>
      </c>
    </row>
    <row r="308" spans="1:14" ht="102" x14ac:dyDescent="0.25">
      <c r="A308" s="78">
        <v>114</v>
      </c>
      <c r="B308" s="123" t="s">
        <v>762</v>
      </c>
      <c r="C308" s="84" t="s">
        <v>763</v>
      </c>
      <c r="D308" s="84" t="s">
        <v>616</v>
      </c>
      <c r="E308" s="87" t="s">
        <v>617</v>
      </c>
      <c r="F308" s="84" t="s">
        <v>583</v>
      </c>
      <c r="G308" s="84" t="s">
        <v>764</v>
      </c>
      <c r="H308" s="84" t="s">
        <v>88</v>
      </c>
      <c r="I308" s="85">
        <v>841.41</v>
      </c>
      <c r="J308" s="95" t="s">
        <v>383</v>
      </c>
      <c r="K308" s="147">
        <v>841.41</v>
      </c>
      <c r="L308" s="84" t="s">
        <v>765</v>
      </c>
      <c r="M308" s="87">
        <v>2001</v>
      </c>
      <c r="N308" s="101">
        <v>37007</v>
      </c>
    </row>
    <row r="309" spans="1:14" ht="76.5" x14ac:dyDescent="0.25">
      <c r="A309" s="78">
        <v>53</v>
      </c>
      <c r="B309" s="123" t="s">
        <v>551</v>
      </c>
      <c r="C309" s="84" t="s">
        <v>552</v>
      </c>
      <c r="D309" s="84" t="s">
        <v>483</v>
      </c>
      <c r="E309" s="84" t="s">
        <v>484</v>
      </c>
      <c r="F309" s="88" t="s">
        <v>454</v>
      </c>
      <c r="G309" s="84" t="s">
        <v>553</v>
      </c>
      <c r="H309" s="84" t="s">
        <v>554</v>
      </c>
      <c r="I309" s="85">
        <v>3220</v>
      </c>
      <c r="J309" s="92">
        <v>3220</v>
      </c>
      <c r="K309" s="147">
        <v>3220</v>
      </c>
      <c r="L309" s="84" t="s">
        <v>495</v>
      </c>
      <c r="M309" s="87">
        <v>1956</v>
      </c>
      <c r="N309" s="119" t="s">
        <v>385</v>
      </c>
    </row>
    <row r="310" spans="1:14" ht="38.25" x14ac:dyDescent="0.25">
      <c r="A310" s="78">
        <v>108</v>
      </c>
      <c r="B310" s="123" t="s">
        <v>742</v>
      </c>
      <c r="C310" s="84" t="s">
        <v>743</v>
      </c>
      <c r="D310" s="84" t="s">
        <v>616</v>
      </c>
      <c r="E310" s="87" t="s">
        <v>617</v>
      </c>
      <c r="F310" s="84" t="s">
        <v>583</v>
      </c>
      <c r="G310" s="84" t="s">
        <v>152</v>
      </c>
      <c r="H310" s="84" t="s">
        <v>139</v>
      </c>
      <c r="I310" s="85">
        <v>30.5</v>
      </c>
      <c r="J310" s="92">
        <v>30.5</v>
      </c>
      <c r="K310" s="147">
        <v>30.5</v>
      </c>
      <c r="L310" s="84" t="s">
        <v>744</v>
      </c>
      <c r="M310" s="87">
        <v>2001</v>
      </c>
      <c r="N310" s="101">
        <v>37007</v>
      </c>
    </row>
    <row r="311" spans="1:14" ht="38.25" x14ac:dyDescent="0.25">
      <c r="A311" s="78">
        <v>110</v>
      </c>
      <c r="B311" s="123" t="s">
        <v>749</v>
      </c>
      <c r="C311" s="84" t="s">
        <v>750</v>
      </c>
      <c r="D311" s="84" t="s">
        <v>616</v>
      </c>
      <c r="E311" s="87" t="s">
        <v>617</v>
      </c>
      <c r="F311" s="84" t="s">
        <v>583</v>
      </c>
      <c r="G311" s="84" t="s">
        <v>152</v>
      </c>
      <c r="H311" s="84" t="s">
        <v>139</v>
      </c>
      <c r="I311" s="85">
        <v>45</v>
      </c>
      <c r="J311" s="95" t="s">
        <v>383</v>
      </c>
      <c r="K311" s="147">
        <v>45</v>
      </c>
      <c r="L311" s="84" t="s">
        <v>751</v>
      </c>
      <c r="M311" s="87">
        <v>2001</v>
      </c>
      <c r="N311" s="101">
        <v>37076</v>
      </c>
    </row>
    <row r="312" spans="1:14" ht="38.25" x14ac:dyDescent="0.25">
      <c r="A312" s="78">
        <v>112</v>
      </c>
      <c r="B312" s="123" t="s">
        <v>755</v>
      </c>
      <c r="C312" s="84" t="s">
        <v>756</v>
      </c>
      <c r="D312" s="84" t="s">
        <v>616</v>
      </c>
      <c r="E312" s="87" t="s">
        <v>617</v>
      </c>
      <c r="F312" s="84" t="s">
        <v>583</v>
      </c>
      <c r="G312" s="84" t="s">
        <v>152</v>
      </c>
      <c r="H312" s="84" t="s">
        <v>139</v>
      </c>
      <c r="I312" s="85">
        <v>112.5</v>
      </c>
      <c r="J312" s="92">
        <v>112.5</v>
      </c>
      <c r="K312" s="147">
        <v>112.5</v>
      </c>
      <c r="L312" s="84" t="s">
        <v>757</v>
      </c>
      <c r="M312" s="87">
        <v>2001</v>
      </c>
      <c r="N312" s="101">
        <v>37076</v>
      </c>
    </row>
    <row r="313" spans="1:14" ht="38.25" x14ac:dyDescent="0.25">
      <c r="A313" s="78">
        <v>101</v>
      </c>
      <c r="B313" s="83" t="s">
        <v>720</v>
      </c>
      <c r="C313" s="84" t="s">
        <v>721</v>
      </c>
      <c r="D313" s="84" t="s">
        <v>616</v>
      </c>
      <c r="E313" s="87" t="s">
        <v>617</v>
      </c>
      <c r="F313" s="84" t="s">
        <v>583</v>
      </c>
      <c r="G313" s="84" t="s">
        <v>153</v>
      </c>
      <c r="H313" s="84" t="s">
        <v>139</v>
      </c>
      <c r="I313" s="85">
        <v>76.709999999999994</v>
      </c>
      <c r="J313" s="95" t="s">
        <v>383</v>
      </c>
      <c r="K313" s="147">
        <v>76.709999999999994</v>
      </c>
      <c r="L313" s="84" t="s">
        <v>722</v>
      </c>
      <c r="M313" s="87">
        <v>2001</v>
      </c>
      <c r="N313" s="101">
        <v>37095</v>
      </c>
    </row>
    <row r="314" spans="1:14" ht="38.25" x14ac:dyDescent="0.25">
      <c r="A314" s="78">
        <v>104</v>
      </c>
      <c r="B314" s="123" t="s">
        <v>730</v>
      </c>
      <c r="C314" s="84" t="s">
        <v>731</v>
      </c>
      <c r="D314" s="84" t="s">
        <v>616</v>
      </c>
      <c r="E314" s="87" t="s">
        <v>617</v>
      </c>
      <c r="F314" s="84" t="s">
        <v>583</v>
      </c>
      <c r="G314" s="84" t="s">
        <v>153</v>
      </c>
      <c r="H314" s="84" t="s">
        <v>139</v>
      </c>
      <c r="I314" s="85">
        <v>418.01</v>
      </c>
      <c r="J314" s="95" t="s">
        <v>383</v>
      </c>
      <c r="K314" s="147">
        <v>418.01</v>
      </c>
      <c r="L314" s="84" t="s">
        <v>732</v>
      </c>
      <c r="M314" s="87">
        <v>2001</v>
      </c>
      <c r="N314" s="101">
        <v>37089</v>
      </c>
    </row>
    <row r="315" spans="1:14" ht="38.25" x14ac:dyDescent="0.25">
      <c r="A315" s="78">
        <v>111</v>
      </c>
      <c r="B315" s="83" t="s">
        <v>752</v>
      </c>
      <c r="C315" s="84" t="s">
        <v>753</v>
      </c>
      <c r="D315" s="84" t="s">
        <v>616</v>
      </c>
      <c r="E315" s="87" t="s">
        <v>617</v>
      </c>
      <c r="F315" s="84" t="s">
        <v>583</v>
      </c>
      <c r="G315" s="84" t="s">
        <v>153</v>
      </c>
      <c r="H315" s="84" t="s">
        <v>139</v>
      </c>
      <c r="I315" s="85">
        <v>781.8</v>
      </c>
      <c r="J315" s="95" t="s">
        <v>383</v>
      </c>
      <c r="K315" s="147">
        <v>781.8</v>
      </c>
      <c r="L315" s="84" t="s">
        <v>754</v>
      </c>
      <c r="M315" s="87">
        <v>2001</v>
      </c>
      <c r="N315" s="101">
        <v>37089</v>
      </c>
    </row>
    <row r="316" spans="1:14" ht="38.25" x14ac:dyDescent="0.25">
      <c r="A316" s="78">
        <v>109</v>
      </c>
      <c r="B316" s="83" t="s">
        <v>745</v>
      </c>
      <c r="C316" s="84" t="s">
        <v>746</v>
      </c>
      <c r="D316" s="84" t="s">
        <v>616</v>
      </c>
      <c r="E316" s="87" t="s">
        <v>617</v>
      </c>
      <c r="F316" s="84" t="s">
        <v>583</v>
      </c>
      <c r="G316" s="84" t="s">
        <v>747</v>
      </c>
      <c r="H316" s="84" t="s">
        <v>139</v>
      </c>
      <c r="I316" s="85">
        <v>609.20000000000005</v>
      </c>
      <c r="J316" s="95" t="s">
        <v>383</v>
      </c>
      <c r="K316" s="147">
        <v>609.20000000000005</v>
      </c>
      <c r="L316" s="84" t="s">
        <v>748</v>
      </c>
      <c r="M316" s="87">
        <v>2001</v>
      </c>
      <c r="N316" s="101">
        <v>37089</v>
      </c>
    </row>
    <row r="317" spans="1:14" ht="38.25" x14ac:dyDescent="0.25">
      <c r="A317" s="78">
        <v>141</v>
      </c>
      <c r="B317" s="83" t="s">
        <v>843</v>
      </c>
      <c r="C317" s="84" t="s">
        <v>844</v>
      </c>
      <c r="D317" s="84" t="s">
        <v>616</v>
      </c>
      <c r="E317" s="87" t="s">
        <v>617</v>
      </c>
      <c r="F317" s="84" t="s">
        <v>583</v>
      </c>
      <c r="G317" s="84" t="s">
        <v>142</v>
      </c>
      <c r="H317" s="84" t="s">
        <v>139</v>
      </c>
      <c r="I317" s="85">
        <v>945</v>
      </c>
      <c r="J317" s="92">
        <v>945</v>
      </c>
      <c r="K317" s="147">
        <v>945</v>
      </c>
      <c r="L317" s="84" t="s">
        <v>845</v>
      </c>
      <c r="M317" s="87">
        <v>2004</v>
      </c>
      <c r="N317" s="101">
        <v>38205</v>
      </c>
    </row>
    <row r="318" spans="1:14" ht="38.25" x14ac:dyDescent="0.25">
      <c r="A318" s="78">
        <v>319</v>
      </c>
      <c r="B318" s="167" t="s">
        <v>1391</v>
      </c>
      <c r="C318" s="166" t="s">
        <v>1392</v>
      </c>
      <c r="D318" s="84" t="s">
        <v>616</v>
      </c>
      <c r="E318" s="87" t="s">
        <v>617</v>
      </c>
      <c r="F318" s="88" t="s">
        <v>583</v>
      </c>
      <c r="G318" s="84" t="s">
        <v>142</v>
      </c>
      <c r="H318" s="88" t="s">
        <v>139</v>
      </c>
      <c r="I318" s="85">
        <v>440.29</v>
      </c>
      <c r="J318" s="92">
        <v>189.81</v>
      </c>
      <c r="K318" s="160">
        <v>440.29</v>
      </c>
      <c r="L318" s="84" t="s">
        <v>1393</v>
      </c>
      <c r="M318" s="87">
        <v>2014</v>
      </c>
      <c r="N318" s="124">
        <v>41799</v>
      </c>
    </row>
    <row r="319" spans="1:14" ht="76.5" x14ac:dyDescent="0.25">
      <c r="A319" s="78">
        <v>307</v>
      </c>
      <c r="B319" s="123" t="s">
        <v>1354</v>
      </c>
      <c r="C319" s="88" t="s">
        <v>1355</v>
      </c>
      <c r="D319" s="84" t="s">
        <v>616</v>
      </c>
      <c r="E319" s="87" t="s">
        <v>617</v>
      </c>
      <c r="F319" s="88" t="s">
        <v>448</v>
      </c>
      <c r="G319" s="84" t="s">
        <v>1356</v>
      </c>
      <c r="H319" s="88" t="s">
        <v>139</v>
      </c>
      <c r="I319" s="85">
        <v>1009.83</v>
      </c>
      <c r="J319" s="137" t="s">
        <v>383</v>
      </c>
      <c r="K319" s="160">
        <v>1009.83</v>
      </c>
      <c r="L319" s="84" t="s">
        <v>1357</v>
      </c>
      <c r="M319" s="87">
        <v>2013</v>
      </c>
      <c r="N319" s="124">
        <v>41324</v>
      </c>
    </row>
    <row r="320" spans="1:14" ht="38.25" x14ac:dyDescent="0.25">
      <c r="A320" s="78">
        <v>28</v>
      </c>
      <c r="B320" s="123" t="s">
        <v>479</v>
      </c>
      <c r="C320" s="84" t="s">
        <v>480</v>
      </c>
      <c r="D320" s="84" t="s">
        <v>380</v>
      </c>
      <c r="E320" s="87" t="s">
        <v>381</v>
      </c>
      <c r="F320" s="88" t="s">
        <v>454</v>
      </c>
      <c r="G320" s="84" t="s">
        <v>111</v>
      </c>
      <c r="H320" s="84" t="s">
        <v>107</v>
      </c>
      <c r="I320" s="85">
        <v>240</v>
      </c>
      <c r="J320" s="92">
        <v>240</v>
      </c>
      <c r="K320" s="154">
        <v>240</v>
      </c>
      <c r="L320" s="84" t="s">
        <v>459</v>
      </c>
      <c r="M320" s="87">
        <v>1955</v>
      </c>
      <c r="N320" s="119" t="s">
        <v>385</v>
      </c>
    </row>
    <row r="321" spans="1:14" ht="38.25" x14ac:dyDescent="0.25">
      <c r="A321" s="78">
        <v>86</v>
      </c>
      <c r="B321" s="123" t="s">
        <v>667</v>
      </c>
      <c r="C321" s="84" t="s">
        <v>668</v>
      </c>
      <c r="D321" s="84" t="s">
        <v>650</v>
      </c>
      <c r="E321" s="115" t="s">
        <v>651</v>
      </c>
      <c r="F321" s="88" t="s">
        <v>454</v>
      </c>
      <c r="G321" s="109" t="s">
        <v>107</v>
      </c>
      <c r="H321" s="84" t="s">
        <v>107</v>
      </c>
      <c r="I321" s="85">
        <v>11377</v>
      </c>
      <c r="J321" s="92">
        <v>11377</v>
      </c>
      <c r="K321" s="147">
        <v>11377</v>
      </c>
      <c r="L321" s="84" t="s">
        <v>669</v>
      </c>
      <c r="M321" s="87">
        <v>1997</v>
      </c>
      <c r="N321" s="102">
        <v>35681</v>
      </c>
    </row>
    <row r="322" spans="1:14" ht="38.25" x14ac:dyDescent="0.25">
      <c r="A322" s="78">
        <v>138</v>
      </c>
      <c r="B322" s="123" t="s">
        <v>834</v>
      </c>
      <c r="C322" s="84" t="s">
        <v>835</v>
      </c>
      <c r="D322" s="84" t="s">
        <v>650</v>
      </c>
      <c r="E322" s="115" t="s">
        <v>651</v>
      </c>
      <c r="F322" s="84" t="s">
        <v>458</v>
      </c>
      <c r="G322" s="109" t="s">
        <v>298</v>
      </c>
      <c r="H322" s="84" t="s">
        <v>292</v>
      </c>
      <c r="I322" s="85">
        <v>180</v>
      </c>
      <c r="J322" s="92">
        <v>180</v>
      </c>
      <c r="K322" s="147">
        <v>180</v>
      </c>
      <c r="L322" s="84" t="s">
        <v>836</v>
      </c>
      <c r="M322" s="87">
        <v>2003</v>
      </c>
      <c r="N322" s="99">
        <v>38009</v>
      </c>
    </row>
    <row r="323" spans="1:14" ht="38.25" x14ac:dyDescent="0.25">
      <c r="A323" s="78">
        <v>220</v>
      </c>
      <c r="B323" s="83" t="s">
        <v>1089</v>
      </c>
      <c r="C323" s="88" t="s">
        <v>1090</v>
      </c>
      <c r="D323" s="88" t="s">
        <v>616</v>
      </c>
      <c r="E323" s="88" t="s">
        <v>617</v>
      </c>
      <c r="F323" s="88" t="s">
        <v>458</v>
      </c>
      <c r="G323" s="88" t="s">
        <v>295</v>
      </c>
      <c r="H323" s="88" t="s">
        <v>292</v>
      </c>
      <c r="I323" s="85">
        <v>100.69</v>
      </c>
      <c r="J323" s="92">
        <v>100.69</v>
      </c>
      <c r="K323" s="160">
        <v>100.69</v>
      </c>
      <c r="L323" s="88" t="s">
        <v>1091</v>
      </c>
      <c r="M323" s="87">
        <v>2007</v>
      </c>
      <c r="N323" s="114">
        <v>39435</v>
      </c>
    </row>
    <row r="324" spans="1:14" ht="38.25" x14ac:dyDescent="0.25">
      <c r="A324" s="78">
        <v>234</v>
      </c>
      <c r="B324" s="83" t="s">
        <v>1130</v>
      </c>
      <c r="C324" s="88" t="s">
        <v>1131</v>
      </c>
      <c r="D324" s="84" t="s">
        <v>616</v>
      </c>
      <c r="E324" s="87" t="s">
        <v>617</v>
      </c>
      <c r="F324" s="88" t="s">
        <v>458</v>
      </c>
      <c r="G324" s="84" t="s">
        <v>295</v>
      </c>
      <c r="H324" s="88" t="s">
        <v>292</v>
      </c>
      <c r="I324" s="85">
        <v>308</v>
      </c>
      <c r="J324" s="95" t="s">
        <v>383</v>
      </c>
      <c r="K324" s="160">
        <v>308</v>
      </c>
      <c r="L324" s="84" t="s">
        <v>1132</v>
      </c>
      <c r="M324" s="87">
        <v>2008</v>
      </c>
      <c r="N324" s="122">
        <v>39686</v>
      </c>
    </row>
    <row r="325" spans="1:14" ht="38.25" x14ac:dyDescent="0.25">
      <c r="A325" s="78">
        <v>206</v>
      </c>
      <c r="B325" s="83" t="s">
        <v>1048</v>
      </c>
      <c r="C325" s="84" t="s">
        <v>300</v>
      </c>
      <c r="D325" s="84" t="s">
        <v>650</v>
      </c>
      <c r="E325" s="107" t="s">
        <v>651</v>
      </c>
      <c r="F325" s="84" t="s">
        <v>458</v>
      </c>
      <c r="G325" s="88" t="s">
        <v>300</v>
      </c>
      <c r="H325" s="84" t="s">
        <v>292</v>
      </c>
      <c r="I325" s="85">
        <v>3627</v>
      </c>
      <c r="J325" s="92">
        <v>3627</v>
      </c>
      <c r="K325" s="147">
        <v>3627</v>
      </c>
      <c r="L325" s="84" t="s">
        <v>1049</v>
      </c>
      <c r="M325" s="87">
        <v>2007</v>
      </c>
      <c r="N325" s="106" t="s">
        <v>697</v>
      </c>
    </row>
    <row r="326" spans="1:14" ht="38.25" x14ac:dyDescent="0.25">
      <c r="A326" s="78">
        <v>140</v>
      </c>
      <c r="B326" s="123" t="s">
        <v>840</v>
      </c>
      <c r="C326" s="84" t="s">
        <v>841</v>
      </c>
      <c r="D326" s="84" t="s">
        <v>616</v>
      </c>
      <c r="E326" s="87" t="s">
        <v>617</v>
      </c>
      <c r="F326" s="84" t="s">
        <v>458</v>
      </c>
      <c r="G326" s="84" t="s">
        <v>294</v>
      </c>
      <c r="H326" s="84" t="s">
        <v>292</v>
      </c>
      <c r="I326" s="85">
        <v>43.9</v>
      </c>
      <c r="J326" s="92">
        <v>43.9</v>
      </c>
      <c r="K326" s="147">
        <v>43.9</v>
      </c>
      <c r="L326" s="84" t="s">
        <v>842</v>
      </c>
      <c r="M326" s="87">
        <v>2004</v>
      </c>
      <c r="N326" s="101">
        <v>38223</v>
      </c>
    </row>
    <row r="327" spans="1:14" ht="38.25" x14ac:dyDescent="0.25">
      <c r="A327" s="78">
        <v>179</v>
      </c>
      <c r="B327" s="123" t="s">
        <v>963</v>
      </c>
      <c r="C327" s="84" t="s">
        <v>964</v>
      </c>
      <c r="D327" s="88" t="s">
        <v>616</v>
      </c>
      <c r="E327" s="84" t="s">
        <v>617</v>
      </c>
      <c r="F327" s="84" t="s">
        <v>458</v>
      </c>
      <c r="G327" s="84" t="s">
        <v>294</v>
      </c>
      <c r="H327" s="84" t="s">
        <v>292</v>
      </c>
      <c r="I327" s="89">
        <v>730</v>
      </c>
      <c r="J327" s="95" t="s">
        <v>383</v>
      </c>
      <c r="K327" s="150">
        <v>730</v>
      </c>
      <c r="L327" s="84" t="s">
        <v>965</v>
      </c>
      <c r="M327" s="115">
        <v>2006</v>
      </c>
      <c r="N327" s="118">
        <v>39027</v>
      </c>
    </row>
    <row r="328" spans="1:14" ht="38.25" x14ac:dyDescent="0.25">
      <c r="A328" s="78">
        <v>328</v>
      </c>
      <c r="B328" s="168" t="s">
        <v>1418</v>
      </c>
      <c r="C328" s="169" t="s">
        <v>1419</v>
      </c>
      <c r="D328" s="88" t="s">
        <v>616</v>
      </c>
      <c r="E328" s="87" t="s">
        <v>617</v>
      </c>
      <c r="F328" s="87" t="s">
        <v>458</v>
      </c>
      <c r="G328" s="87" t="s">
        <v>294</v>
      </c>
      <c r="H328" s="87" t="s">
        <v>292</v>
      </c>
      <c r="I328" s="85">
        <v>22.6</v>
      </c>
      <c r="J328" s="92">
        <v>22.6</v>
      </c>
      <c r="K328" s="160">
        <v>22.6</v>
      </c>
      <c r="L328" s="84" t="s">
        <v>1420</v>
      </c>
      <c r="M328" s="84">
        <v>2015</v>
      </c>
      <c r="N328" s="84">
        <v>2015</v>
      </c>
    </row>
    <row r="329" spans="1:14" ht="25.5" x14ac:dyDescent="0.25">
      <c r="A329" s="78">
        <v>31</v>
      </c>
      <c r="B329" s="83" t="s">
        <v>488</v>
      </c>
      <c r="C329" s="84" t="s">
        <v>489</v>
      </c>
      <c r="D329" s="84" t="s">
        <v>483</v>
      </c>
      <c r="E329" s="84" t="s">
        <v>484</v>
      </c>
      <c r="F329" s="84" t="s">
        <v>458</v>
      </c>
      <c r="G329" s="84" t="s">
        <v>490</v>
      </c>
      <c r="H329" s="84" t="s">
        <v>292</v>
      </c>
      <c r="I329" s="85">
        <v>4061</v>
      </c>
      <c r="J329" s="95" t="s">
        <v>383</v>
      </c>
      <c r="K329" s="147">
        <v>4061</v>
      </c>
      <c r="L329" s="84" t="s">
        <v>485</v>
      </c>
      <c r="M329" s="87">
        <v>1956</v>
      </c>
      <c r="N329" s="119" t="s">
        <v>385</v>
      </c>
    </row>
    <row r="330" spans="1:14" ht="38.25" x14ac:dyDescent="0.25">
      <c r="A330" s="78">
        <v>330</v>
      </c>
      <c r="B330" s="170" t="s">
        <v>1424</v>
      </c>
      <c r="C330" s="169" t="s">
        <v>1425</v>
      </c>
      <c r="D330" s="88" t="s">
        <v>616</v>
      </c>
      <c r="E330" s="88" t="s">
        <v>617</v>
      </c>
      <c r="F330" s="88" t="s">
        <v>458</v>
      </c>
      <c r="G330" s="88" t="s">
        <v>296</v>
      </c>
      <c r="H330" s="88" t="s">
        <v>292</v>
      </c>
      <c r="I330" s="171">
        <v>18.850000000000001</v>
      </c>
      <c r="J330" s="138">
        <v>18.850000000000001</v>
      </c>
      <c r="K330" s="172">
        <v>18.850000000000001</v>
      </c>
      <c r="L330" s="88" t="s">
        <v>1426</v>
      </c>
      <c r="M330" s="88">
        <v>2015</v>
      </c>
      <c r="N330" s="88">
        <v>2015</v>
      </c>
    </row>
    <row r="331" spans="1:14" ht="25.5" x14ac:dyDescent="0.25">
      <c r="A331" s="78">
        <v>30</v>
      </c>
      <c r="B331" s="123" t="s">
        <v>486</v>
      </c>
      <c r="C331" s="84" t="s">
        <v>487</v>
      </c>
      <c r="D331" s="84" t="s">
        <v>380</v>
      </c>
      <c r="E331" s="87" t="s">
        <v>381</v>
      </c>
      <c r="F331" s="84" t="s">
        <v>458</v>
      </c>
      <c r="G331" s="84" t="s">
        <v>292</v>
      </c>
      <c r="H331" s="84" t="s">
        <v>292</v>
      </c>
      <c r="I331" s="85">
        <v>902</v>
      </c>
      <c r="J331" s="92">
        <v>902</v>
      </c>
      <c r="K331" s="150">
        <v>902</v>
      </c>
      <c r="L331" s="84" t="s">
        <v>485</v>
      </c>
      <c r="M331" s="87">
        <v>1956</v>
      </c>
      <c r="N331" s="119" t="s">
        <v>385</v>
      </c>
    </row>
    <row r="332" spans="1:14" ht="38.25" x14ac:dyDescent="0.25">
      <c r="A332" s="78">
        <v>317</v>
      </c>
      <c r="B332" s="167" t="s">
        <v>1385</v>
      </c>
      <c r="C332" s="166" t="s">
        <v>1386</v>
      </c>
      <c r="D332" s="84" t="s">
        <v>616</v>
      </c>
      <c r="E332" s="87" t="s">
        <v>617</v>
      </c>
      <c r="F332" s="88" t="s">
        <v>458</v>
      </c>
      <c r="G332" s="84" t="s">
        <v>292</v>
      </c>
      <c r="H332" s="88" t="s">
        <v>292</v>
      </c>
      <c r="I332" s="85">
        <v>14.55</v>
      </c>
      <c r="J332" s="92">
        <v>14.55</v>
      </c>
      <c r="K332" s="160">
        <v>14.55</v>
      </c>
      <c r="L332" s="84" t="s">
        <v>1387</v>
      </c>
      <c r="M332" s="87">
        <v>2014</v>
      </c>
      <c r="N332" s="124">
        <v>41794</v>
      </c>
    </row>
    <row r="333" spans="1:14" ht="38.25" x14ac:dyDescent="0.25">
      <c r="A333" s="78">
        <v>318</v>
      </c>
      <c r="B333" s="165" t="s">
        <v>1388</v>
      </c>
      <c r="C333" s="166" t="s">
        <v>1389</v>
      </c>
      <c r="D333" s="84" t="s">
        <v>616</v>
      </c>
      <c r="E333" s="87" t="s">
        <v>617</v>
      </c>
      <c r="F333" s="88" t="s">
        <v>458</v>
      </c>
      <c r="G333" s="84" t="s">
        <v>292</v>
      </c>
      <c r="H333" s="88" t="s">
        <v>292</v>
      </c>
      <c r="I333" s="135">
        <v>92.241</v>
      </c>
      <c r="J333" s="136">
        <v>92.241</v>
      </c>
      <c r="K333" s="164">
        <v>92.241</v>
      </c>
      <c r="L333" s="84" t="s">
        <v>1390</v>
      </c>
      <c r="M333" s="87">
        <v>2014</v>
      </c>
      <c r="N333" s="124">
        <v>41795</v>
      </c>
    </row>
    <row r="334" spans="1:14" ht="38.25" x14ac:dyDescent="0.25">
      <c r="A334" s="78">
        <v>321</v>
      </c>
      <c r="B334" s="165" t="s">
        <v>1398</v>
      </c>
      <c r="C334" s="166" t="s">
        <v>133</v>
      </c>
      <c r="D334" s="84" t="s">
        <v>616</v>
      </c>
      <c r="E334" s="87" t="s">
        <v>617</v>
      </c>
      <c r="F334" s="88" t="s">
        <v>458</v>
      </c>
      <c r="G334" s="84" t="s">
        <v>292</v>
      </c>
      <c r="H334" s="88" t="s">
        <v>292</v>
      </c>
      <c r="I334" s="85">
        <v>32.6</v>
      </c>
      <c r="J334" s="92">
        <v>32.6</v>
      </c>
      <c r="K334" s="160">
        <v>32.6</v>
      </c>
      <c r="L334" s="84" t="s">
        <v>1399</v>
      </c>
      <c r="M334" s="87">
        <v>2014</v>
      </c>
      <c r="N334" s="124">
        <v>41807</v>
      </c>
    </row>
    <row r="335" spans="1:14" ht="38.25" x14ac:dyDescent="0.25">
      <c r="A335" s="78">
        <v>322</v>
      </c>
      <c r="B335" s="167" t="s">
        <v>1400</v>
      </c>
      <c r="C335" s="166" t="s">
        <v>1401</v>
      </c>
      <c r="D335" s="84" t="s">
        <v>616</v>
      </c>
      <c r="E335" s="87" t="s">
        <v>617</v>
      </c>
      <c r="F335" s="88" t="s">
        <v>458</v>
      </c>
      <c r="G335" s="84" t="s">
        <v>292</v>
      </c>
      <c r="H335" s="88" t="s">
        <v>292</v>
      </c>
      <c r="I335" s="96">
        <v>27.8644</v>
      </c>
      <c r="J335" s="97">
        <v>27.8644</v>
      </c>
      <c r="K335" s="162">
        <v>27.8644</v>
      </c>
      <c r="L335" s="84" t="s">
        <v>1402</v>
      </c>
      <c r="M335" s="87">
        <v>2014</v>
      </c>
      <c r="N335" s="124">
        <v>41807</v>
      </c>
    </row>
    <row r="336" spans="1:14" x14ac:dyDescent="0.25">
      <c r="B336" s="141"/>
      <c r="C336" s="142"/>
      <c r="D336" s="143"/>
      <c r="E336" s="142"/>
      <c r="F336" s="142"/>
      <c r="G336" s="71"/>
      <c r="H336" s="175"/>
      <c r="I336" s="176">
        <v>4136642.236296</v>
      </c>
      <c r="J336" s="177">
        <v>3447535.5247959988</v>
      </c>
      <c r="K336" s="178">
        <v>4302601.2394959982</v>
      </c>
      <c r="L336" s="71"/>
      <c r="M336" s="71"/>
      <c r="N336" s="179"/>
    </row>
    <row r="337" spans="2:14" ht="25.5" x14ac:dyDescent="0.25">
      <c r="B337" s="141"/>
      <c r="C337" s="142"/>
      <c r="D337" s="143" t="s">
        <v>1442</v>
      </c>
      <c r="E337" s="142"/>
      <c r="F337" s="142"/>
      <c r="G337" s="71"/>
      <c r="H337" s="175"/>
      <c r="I337" s="181">
        <v>4136642.236296</v>
      </c>
      <c r="J337" s="182">
        <v>3447535.5247959988</v>
      </c>
      <c r="K337" s="183">
        <v>4302601.2394959982</v>
      </c>
      <c r="L337" s="71"/>
      <c r="M337" s="71"/>
      <c r="N337" s="179"/>
    </row>
    <row r="338" spans="2:14" ht="15.75" thickBot="1" x14ac:dyDescent="0.3">
      <c r="B338" s="184"/>
      <c r="C338" s="71"/>
      <c r="D338" s="185"/>
      <c r="E338" s="142"/>
      <c r="F338" s="142"/>
      <c r="G338" s="71"/>
      <c r="H338" s="71"/>
      <c r="I338" s="186"/>
      <c r="J338" s="187"/>
      <c r="K338" s="188"/>
      <c r="L338" s="71"/>
      <c r="M338" s="71"/>
      <c r="N338" s="179"/>
    </row>
    <row r="339" spans="2:14" ht="16.5" thickBot="1" x14ac:dyDescent="0.3">
      <c r="B339" s="184"/>
      <c r="C339" s="326" t="s">
        <v>1443</v>
      </c>
      <c r="D339" s="327"/>
      <c r="E339" s="327"/>
      <c r="F339" s="328"/>
      <c r="G339" s="71"/>
      <c r="H339" s="71"/>
      <c r="I339" s="329" t="s">
        <v>1444</v>
      </c>
      <c r="J339" s="330"/>
      <c r="K339" s="331"/>
      <c r="L339" s="71"/>
      <c r="M339" s="71"/>
      <c r="N339" s="100"/>
    </row>
    <row r="340" spans="2:14" ht="15.75" thickBot="1" x14ac:dyDescent="0.3">
      <c r="B340" s="184"/>
      <c r="C340" s="320" t="s">
        <v>1445</v>
      </c>
      <c r="D340" s="321"/>
      <c r="E340" s="321"/>
      <c r="F340" s="322"/>
      <c r="G340" s="71"/>
      <c r="H340" s="71"/>
      <c r="I340" s="323" t="s">
        <v>1446</v>
      </c>
      <c r="J340" s="324"/>
      <c r="K340" s="325"/>
      <c r="L340" s="71"/>
      <c r="M340" s="180"/>
      <c r="N340" s="180"/>
    </row>
    <row r="341" spans="2:14" ht="15.75" thickBot="1" x14ac:dyDescent="0.3">
      <c r="B341" s="184"/>
      <c r="C341" s="338" t="s">
        <v>1447</v>
      </c>
      <c r="D341" s="339"/>
      <c r="E341" s="339"/>
      <c r="F341" s="340"/>
      <c r="G341" s="71"/>
      <c r="H341" s="71"/>
      <c r="I341" s="341" t="s">
        <v>1448</v>
      </c>
      <c r="J341" s="342"/>
      <c r="K341" s="189">
        <v>334</v>
      </c>
      <c r="L341" s="71"/>
      <c r="M341" s="180"/>
      <c r="N341" s="180"/>
    </row>
    <row r="342" spans="2:14" ht="15.75" thickBot="1" x14ac:dyDescent="0.3">
      <c r="B342" s="184"/>
      <c r="C342" s="343" t="s">
        <v>1449</v>
      </c>
      <c r="D342" s="344"/>
      <c r="E342" s="344"/>
      <c r="F342" s="345"/>
      <c r="G342" s="71"/>
      <c r="H342" s="71"/>
      <c r="I342" s="346" t="s">
        <v>1450</v>
      </c>
      <c r="J342" s="347"/>
      <c r="K342" s="190">
        <v>3447535.5247959988</v>
      </c>
      <c r="L342" s="191" t="s">
        <v>1451</v>
      </c>
      <c r="M342" s="71"/>
      <c r="N342" s="100"/>
    </row>
    <row r="343" spans="2:14" x14ac:dyDescent="0.25">
      <c r="B343" s="184"/>
      <c r="C343" s="348"/>
      <c r="D343" s="348"/>
      <c r="E343" s="348"/>
      <c r="F343" s="348"/>
      <c r="G343" s="71"/>
      <c r="H343" s="192"/>
      <c r="I343" s="349" t="s">
        <v>1452</v>
      </c>
      <c r="J343" s="350"/>
      <c r="K343" s="193">
        <v>3344946.5247959988</v>
      </c>
      <c r="L343" s="187"/>
      <c r="M343" s="143"/>
      <c r="N343" s="71"/>
    </row>
    <row r="344" spans="2:14" ht="15.75" thickBot="1" x14ac:dyDescent="0.3">
      <c r="B344" s="71"/>
      <c r="C344" s="71"/>
      <c r="D344" s="194"/>
      <c r="E344" s="194"/>
      <c r="F344" s="194"/>
      <c r="G344" s="194"/>
      <c r="H344" s="192"/>
      <c r="I344" s="332" t="s">
        <v>1453</v>
      </c>
      <c r="J344" s="333"/>
      <c r="K344" s="195">
        <v>102589</v>
      </c>
      <c r="L344" s="142"/>
      <c r="M344" s="143"/>
      <c r="N344" s="71"/>
    </row>
    <row r="345" spans="2:14" ht="15.75" thickBot="1" x14ac:dyDescent="0.3">
      <c r="B345" s="71"/>
      <c r="C345" s="196" t="s">
        <v>1451</v>
      </c>
      <c r="D345" s="194"/>
      <c r="E345" s="194"/>
      <c r="F345" s="194"/>
      <c r="G345" s="194"/>
      <c r="H345" s="192"/>
      <c r="I345" s="334" t="s">
        <v>1454</v>
      </c>
      <c r="J345" s="335"/>
      <c r="K345" s="197">
        <v>0.30718865310508858</v>
      </c>
      <c r="L345" s="142"/>
      <c r="M345" s="143"/>
      <c r="N345" s="71"/>
    </row>
    <row r="346" spans="2:14" x14ac:dyDescent="0.25">
      <c r="B346" s="71"/>
      <c r="C346" s="71"/>
      <c r="D346" s="198"/>
      <c r="E346" s="199"/>
      <c r="F346" s="71"/>
      <c r="G346" s="71"/>
      <c r="H346" s="192"/>
      <c r="I346" s="336" t="s">
        <v>1455</v>
      </c>
      <c r="J346" s="337"/>
      <c r="K346" s="337"/>
      <c r="L346" s="142"/>
      <c r="M346" s="143"/>
      <c r="N346" s="71"/>
    </row>
    <row r="347" spans="2:14" x14ac:dyDescent="0.25">
      <c r="B347" s="71"/>
      <c r="C347" s="71"/>
      <c r="D347" s="71"/>
      <c r="E347" s="71"/>
      <c r="F347" s="71"/>
      <c r="G347" s="192"/>
      <c r="H347" s="71"/>
      <c r="I347" s="71"/>
      <c r="J347" s="71"/>
      <c r="K347" s="71"/>
      <c r="L347" s="143"/>
      <c r="M347" s="143"/>
      <c r="N347" s="179"/>
    </row>
    <row r="348" spans="2:14" x14ac:dyDescent="0.25">
      <c r="B348" s="77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100"/>
    </row>
    <row r="349" spans="2:14" x14ac:dyDescent="0.25">
      <c r="B349" s="77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100"/>
    </row>
    <row r="350" spans="2:14" x14ac:dyDescent="0.25">
      <c r="B350" s="77"/>
      <c r="C350" s="142"/>
      <c r="D350" s="143"/>
      <c r="E350" s="142"/>
      <c r="F350" s="142"/>
      <c r="G350" s="71"/>
      <c r="H350" s="71"/>
      <c r="I350" s="71"/>
      <c r="J350" s="71"/>
      <c r="K350" s="71"/>
      <c r="L350" s="71"/>
      <c r="M350" s="71"/>
      <c r="N350" s="71"/>
    </row>
    <row r="351" spans="2:14" x14ac:dyDescent="0.25">
      <c r="B351" s="77"/>
      <c r="C351" s="142"/>
      <c r="D351" s="143"/>
      <c r="E351" s="142"/>
      <c r="F351" s="142"/>
      <c r="G351" s="71"/>
      <c r="H351" s="71"/>
      <c r="I351" s="71"/>
      <c r="J351" s="71"/>
      <c r="K351" s="71"/>
      <c r="L351" s="71"/>
      <c r="M351" s="71"/>
      <c r="N351" s="71"/>
    </row>
    <row r="353" spans="2:6" x14ac:dyDescent="0.25">
      <c r="B353" s="77"/>
      <c r="C353" s="142"/>
      <c r="D353" s="143"/>
      <c r="E353" s="142"/>
      <c r="F353" s="142"/>
    </row>
  </sheetData>
  <sortState ref="A2:N337">
    <sortCondition ref="H2:H337"/>
    <sortCondition ref="G2:G337"/>
  </sortState>
  <mergeCells count="13">
    <mergeCell ref="I345:J345"/>
    <mergeCell ref="I346:K346"/>
    <mergeCell ref="C341:F341"/>
    <mergeCell ref="I341:J341"/>
    <mergeCell ref="C342:F342"/>
    <mergeCell ref="I342:J342"/>
    <mergeCell ref="C343:F343"/>
    <mergeCell ref="I343:J343"/>
    <mergeCell ref="C340:F340"/>
    <mergeCell ref="I340:K340"/>
    <mergeCell ref="C339:F339"/>
    <mergeCell ref="I339:K339"/>
    <mergeCell ref="I344:J3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85</vt:lpstr>
      <vt:lpstr>335</vt:lpstr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2016-07-18T18:41:33Z</dcterms:created>
  <dcterms:modified xsi:type="dcterms:W3CDTF">2016-11-09T18:50:58Z</dcterms:modified>
</cp:coreProperties>
</file>