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xr:revisionPtr revIDLastSave="0" documentId="8_{C16C4004-24C8-4649-9D5C-6253D2DEAC0F}" xr6:coauthVersionLast="44" xr6:coauthVersionMax="44" xr10:uidLastSave="{00000000-0000-0000-0000-000000000000}"/>
  <bookViews>
    <workbookView xWindow="4800" yWindow="-18300" windowWidth="17280" windowHeight="8970" activeTab="1" xr2:uid="{287162BA-0774-479D-B098-846670BF201C}"/>
  </bookViews>
  <sheets>
    <sheet name="Sheet1" sheetId="1" r:id="rId1"/>
    <sheet name="Sheet2" sheetId="2" r:id="rId2"/>
  </sheet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6" i="2" l="1"/>
  <c r="K36" i="2" s="1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C11" i="2"/>
  <c r="D11" i="2" s="1"/>
  <c r="B11" i="2"/>
  <c r="K10" i="2"/>
  <c r="K9" i="2"/>
  <c r="D9" i="2"/>
  <c r="K8" i="2"/>
  <c r="D8" i="2"/>
  <c r="K7" i="2"/>
  <c r="D7" i="2"/>
  <c r="K6" i="2"/>
  <c r="D6" i="2"/>
  <c r="K5" i="2"/>
  <c r="D5" i="2"/>
  <c r="K4" i="2"/>
  <c r="D4" i="2"/>
  <c r="K3" i="2"/>
  <c r="D3" i="2"/>
  <c r="K2" i="2"/>
  <c r="D2" i="2"/>
</calcChain>
</file>

<file path=xl/sharedStrings.xml><?xml version="1.0" encoding="utf-8"?>
<sst xmlns="http://schemas.openxmlformats.org/spreadsheetml/2006/main" count="232" uniqueCount="86">
  <si>
    <t>State</t>
  </si>
  <si>
    <t>County</t>
  </si>
  <si>
    <t>Location of Flooding</t>
  </si>
  <si>
    <t>Month Flood Incident</t>
  </si>
  <si>
    <t>County Pop</t>
  </si>
  <si>
    <t>Affected People</t>
  </si>
  <si>
    <t>Central Equatoria</t>
  </si>
  <si>
    <t>Juba</t>
  </si>
  <si>
    <t>Jonglei</t>
  </si>
  <si>
    <t>Fangak</t>
  </si>
  <si>
    <t>Phom</t>
  </si>
  <si>
    <t>Pigi / Canal</t>
  </si>
  <si>
    <t>Ayod</t>
  </si>
  <si>
    <t>Ayod Islands</t>
  </si>
  <si>
    <t>Haat</t>
  </si>
  <si>
    <t>Bor</t>
  </si>
  <si>
    <t>Baidit</t>
  </si>
  <si>
    <t>Duk</t>
  </si>
  <si>
    <t>Twic East</t>
  </si>
  <si>
    <t>Nyuak</t>
  </si>
  <si>
    <t>Akobo</t>
  </si>
  <si>
    <t>Pibor</t>
  </si>
  <si>
    <t>Lekwangole,Pibor Town,Kondako</t>
  </si>
  <si>
    <t>-</t>
  </si>
  <si>
    <t>Old Fangak</t>
  </si>
  <si>
    <t>Lakes</t>
  </si>
  <si>
    <t>Cueibet</t>
  </si>
  <si>
    <t>Rumbek East</t>
  </si>
  <si>
    <t>Rumbek North</t>
  </si>
  <si>
    <t>Yirol East</t>
  </si>
  <si>
    <t>18/10/2021</t>
  </si>
  <si>
    <t>Northern Bahr el Ghazal</t>
  </si>
  <si>
    <t>Aweil South</t>
  </si>
  <si>
    <t>Aweil Centre</t>
  </si>
  <si>
    <t>August</t>
  </si>
  <si>
    <t>Unity</t>
  </si>
  <si>
    <t>Aweil East</t>
  </si>
  <si>
    <t>Mayendit</t>
  </si>
  <si>
    <t>Tharjiath bor, Jaguar, Rubkuai</t>
  </si>
  <si>
    <t>Rubkona</t>
  </si>
  <si>
    <t>Guit</t>
  </si>
  <si>
    <t>Koch</t>
  </si>
  <si>
    <t>Leer</t>
  </si>
  <si>
    <t>Panyijar</t>
  </si>
  <si>
    <t>All payams</t>
  </si>
  <si>
    <t>Mayom</t>
  </si>
  <si>
    <t>Upper Nile</t>
  </si>
  <si>
    <t>Fashoda</t>
  </si>
  <si>
    <t>Dethwok, Kodok, Lul</t>
  </si>
  <si>
    <t>3 - 5 Sep</t>
  </si>
  <si>
    <t>Panyikang</t>
  </si>
  <si>
    <t>Maiwut</t>
  </si>
  <si>
    <t>Urieng
Pile
Kigile
Turu
Jotome
Uleng
Maiwut
Khot-Nyaruei
Dopdop
Jiok
Turu
Pagak</t>
  </si>
  <si>
    <t>Nasir</t>
  </si>
  <si>
    <t>Renk</t>
  </si>
  <si>
    <t>Malakal</t>
  </si>
  <si>
    <t>July</t>
  </si>
  <si>
    <t>Longochuk</t>
  </si>
  <si>
    <t>Mathiang, Belwang, Jangok, Malual, Jongjith, Udier, Pamach, Dajo, Warweng</t>
  </si>
  <si>
    <t>Melut</t>
  </si>
  <si>
    <t>Thiangrial, Melut and Paloich</t>
  </si>
  <si>
    <t>Warrap</t>
  </si>
  <si>
    <t>Gogrial West</t>
  </si>
  <si>
    <t>Akon South Payam,</t>
  </si>
  <si>
    <t>Tonj East</t>
  </si>
  <si>
    <t>Paweng, Makuach, Paliang Payam</t>
  </si>
  <si>
    <t>Western Bahr el Ghazal</t>
  </si>
  <si>
    <t>Jur</t>
  </si>
  <si>
    <t>5 payams reported flooded by</t>
  </si>
  <si>
    <t>Row Labels</t>
  </si>
  <si>
    <t>Grand Total</t>
  </si>
  <si>
    <t>Sum of Affected People</t>
  </si>
  <si>
    <t>NBeG</t>
  </si>
  <si>
    <t>WBeG</t>
  </si>
  <si>
    <t>CE</t>
  </si>
  <si>
    <t>JS</t>
  </si>
  <si>
    <t>LS</t>
  </si>
  <si>
    <t>UNS</t>
  </si>
  <si>
    <t>Mogok and Haat</t>
  </si>
  <si>
    <t>Sum of County Pop</t>
  </si>
  <si>
    <t>% Proplr affected</t>
  </si>
  <si>
    <t>WS</t>
  </si>
  <si>
    <t>Population</t>
  </si>
  <si>
    <t>% prople affected</t>
  </si>
  <si>
    <t>Total</t>
  </si>
  <si>
    <t># of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</si>
</sst>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B7E1C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6B26B"/>
        <bgColor indexed="64"/>
      </patternFill>
    </fill>
    <fill>
      <patternFill patternType="solid">
        <fgColor rgb="FFBCCB75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E67C73"/>
        <bgColor indexed="64"/>
      </patternFill>
    </fill>
    <fill>
      <patternFill patternType="solid">
        <fgColor rgb="FFF6B56A"/>
        <bgColor indexed="64"/>
      </patternFill>
    </fill>
    <fill>
      <patternFill patternType="solid">
        <fgColor rgb="FFF1A46D"/>
        <bgColor indexed="64"/>
      </patternFill>
    </fill>
    <fill>
      <patternFill patternType="solid">
        <fgColor rgb="FFF3A96C"/>
        <bgColor indexed="64"/>
      </patternFill>
    </fill>
    <fill>
      <patternFill patternType="solid">
        <fgColor rgb="FFEB8D70"/>
        <bgColor indexed="64"/>
      </patternFill>
    </fill>
    <fill>
      <patternFill patternType="solid">
        <fgColor rgb="FFE5D16C"/>
        <bgColor indexed="64"/>
      </patternFill>
    </fill>
    <fill>
      <patternFill patternType="solid">
        <fgColor rgb="FF57BB8A"/>
        <bgColor indexed="64"/>
      </patternFill>
    </fill>
    <fill>
      <patternFill patternType="solid">
        <fgColor rgb="FF94C47D"/>
        <bgColor indexed="64"/>
      </patternFill>
    </fill>
    <fill>
      <patternFill patternType="solid">
        <fgColor rgb="FFF7B96A"/>
        <bgColor indexed="64"/>
      </patternFill>
    </fill>
    <fill>
      <patternFill patternType="solid">
        <fgColor rgb="FFEFD36A"/>
        <bgColor indexed="64"/>
      </patternFill>
    </fill>
    <fill>
      <patternFill patternType="solid">
        <fgColor rgb="FFD1CE70"/>
        <bgColor indexed="64"/>
      </patternFill>
    </fill>
    <fill>
      <patternFill patternType="solid">
        <fgColor rgb="FF65BD87"/>
        <bgColor indexed="64"/>
      </patternFill>
    </fill>
    <fill>
      <patternFill patternType="solid">
        <fgColor rgb="FFFCCB67"/>
        <bgColor indexed="64"/>
      </patternFill>
    </fill>
    <fill>
      <patternFill patternType="solid">
        <fgColor rgb="FF69BD87"/>
        <bgColor indexed="64"/>
      </patternFill>
    </fill>
    <fill>
      <patternFill patternType="solid">
        <fgColor rgb="FFF4AD6C"/>
        <bgColor indexed="64"/>
      </patternFill>
    </fill>
    <fill>
      <patternFill patternType="solid">
        <fgColor rgb="FFF8BD69"/>
        <bgColor indexed="64"/>
      </patternFill>
    </fill>
    <fill>
      <patternFill patternType="solid">
        <fgColor rgb="FFF8BA6A"/>
        <bgColor indexed="64"/>
      </patternFill>
    </fill>
    <fill>
      <patternFill patternType="solid">
        <fgColor rgb="FFA8C879"/>
        <bgColor indexed="64"/>
      </patternFill>
    </fill>
    <fill>
      <patternFill patternType="solid">
        <fgColor rgb="FF74BF84"/>
        <bgColor indexed="64"/>
      </patternFill>
    </fill>
    <fill>
      <patternFill patternType="solid">
        <fgColor rgb="FFF3AB6C"/>
        <bgColor indexed="64"/>
      </patternFill>
    </fill>
    <fill>
      <patternFill patternType="solid">
        <fgColor rgb="FFF2A46D"/>
        <bgColor indexed="64"/>
      </patternFill>
    </fill>
    <fill>
      <patternFill patternType="solid">
        <fgColor rgb="FFEA8971"/>
        <bgColor indexed="64"/>
      </patternFill>
    </fill>
    <fill>
      <patternFill patternType="solid">
        <fgColor rgb="FFE0D16D"/>
        <bgColor indexed="64"/>
      </patternFill>
    </fill>
    <fill>
      <patternFill patternType="solid">
        <fgColor rgb="FFFFD466"/>
        <bgColor indexed="64"/>
      </patternFill>
    </fill>
    <fill>
      <patternFill patternType="solid">
        <fgColor rgb="FFFED066"/>
        <bgColor indexed="64"/>
      </patternFill>
    </fill>
    <fill>
      <patternFill patternType="solid">
        <fgColor rgb="FF89C380"/>
        <bgColor indexed="64"/>
      </patternFill>
    </fill>
    <fill>
      <patternFill patternType="solid">
        <fgColor rgb="FFEED36A"/>
        <bgColor indexed="64"/>
      </patternFill>
    </fill>
    <fill>
      <patternFill patternType="solid">
        <fgColor rgb="FFDBD06E"/>
        <bgColor indexed="64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wrapText="1"/>
    </xf>
    <xf numFmtId="0" fontId="4" fillId="4" borderId="5" xfId="0" applyFont="1" applyFill="1" applyBorder="1" applyAlignment="1">
      <alignment wrapText="1"/>
    </xf>
    <xf numFmtId="0" fontId="0" fillId="3" borderId="5" xfId="0" applyFill="1" applyBorder="1" applyAlignment="1">
      <alignment wrapText="1"/>
    </xf>
    <xf numFmtId="3" fontId="4" fillId="3" borderId="5" xfId="0" applyNumberFormat="1" applyFont="1" applyFill="1" applyBorder="1" applyAlignment="1">
      <alignment wrapText="1"/>
    </xf>
    <xf numFmtId="3" fontId="4" fillId="5" borderId="5" xfId="0" applyNumberFormat="1" applyFont="1" applyFill="1" applyBorder="1" applyAlignment="1">
      <alignment horizontal="right" wrapText="1"/>
    </xf>
    <xf numFmtId="0" fontId="4" fillId="3" borderId="5" xfId="0" applyFont="1" applyFill="1" applyBorder="1" applyAlignment="1">
      <alignment wrapText="1"/>
    </xf>
    <xf numFmtId="0" fontId="0" fillId="0" borderId="5" xfId="0" applyBorder="1" applyAlignment="1">
      <alignment wrapText="1"/>
    </xf>
    <xf numFmtId="0" fontId="4" fillId="6" borderId="5" xfId="0" applyFont="1" applyFill="1" applyBorder="1" applyAlignment="1">
      <alignment wrapText="1"/>
    </xf>
    <xf numFmtId="3" fontId="4" fillId="3" borderId="5" xfId="0" applyNumberFormat="1" applyFont="1" applyFill="1" applyBorder="1" applyAlignment="1">
      <alignment horizontal="right" wrapText="1"/>
    </xf>
    <xf numFmtId="3" fontId="4" fillId="7" borderId="6" xfId="0" applyNumberFormat="1" applyFont="1" applyFill="1" applyBorder="1" applyAlignment="1">
      <alignment horizontal="right" wrapText="1"/>
    </xf>
    <xf numFmtId="16" fontId="4" fillId="3" borderId="5" xfId="0" applyNumberFormat="1" applyFont="1" applyFill="1" applyBorder="1" applyAlignment="1">
      <alignment horizontal="center" wrapText="1"/>
    </xf>
    <xf numFmtId="3" fontId="4" fillId="8" borderId="7" xfId="0" applyNumberFormat="1" applyFont="1" applyFill="1" applyBorder="1" applyAlignment="1">
      <alignment horizontal="right" wrapText="1"/>
    </xf>
    <xf numFmtId="3" fontId="4" fillId="9" borderId="5" xfId="0" applyNumberFormat="1" applyFont="1" applyFill="1" applyBorder="1" applyAlignment="1">
      <alignment horizontal="right" wrapText="1"/>
    </xf>
    <xf numFmtId="16" fontId="4" fillId="0" borderId="5" xfId="0" applyNumberFormat="1" applyFont="1" applyBorder="1" applyAlignment="1">
      <alignment horizontal="center" wrapText="1"/>
    </xf>
    <xf numFmtId="3" fontId="4" fillId="10" borderId="5" xfId="0" applyNumberFormat="1" applyFont="1" applyFill="1" applyBorder="1" applyAlignment="1">
      <alignment horizontal="right" wrapText="1"/>
    </xf>
    <xf numFmtId="3" fontId="4" fillId="11" borderId="6" xfId="0" applyNumberFormat="1" applyFont="1" applyFill="1" applyBorder="1" applyAlignment="1">
      <alignment horizontal="right" wrapText="1"/>
    </xf>
    <xf numFmtId="3" fontId="4" fillId="12" borderId="5" xfId="0" applyNumberFormat="1" applyFont="1" applyFill="1" applyBorder="1" applyAlignment="1">
      <alignment horizontal="right" wrapText="1"/>
    </xf>
    <xf numFmtId="0" fontId="4" fillId="13" borderId="5" xfId="0" applyFont="1" applyFill="1" applyBorder="1" applyAlignment="1">
      <alignment horizontal="right" wrapText="1"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3" fontId="4" fillId="0" borderId="5" xfId="0" applyNumberFormat="1" applyFont="1" applyBorder="1" applyAlignment="1">
      <alignment wrapText="1"/>
    </xf>
    <xf numFmtId="3" fontId="4" fillId="14" borderId="5" xfId="0" applyNumberFormat="1" applyFont="1" applyFill="1" applyBorder="1" applyAlignment="1">
      <alignment horizontal="right" wrapText="1"/>
    </xf>
    <xf numFmtId="3" fontId="4" fillId="15" borderId="5" xfId="0" applyNumberFormat="1" applyFont="1" applyFill="1" applyBorder="1" applyAlignment="1">
      <alignment horizontal="right" wrapText="1"/>
    </xf>
    <xf numFmtId="3" fontId="4" fillId="16" borderId="5" xfId="0" applyNumberFormat="1" applyFont="1" applyFill="1" applyBorder="1" applyAlignment="1">
      <alignment horizontal="right" wrapText="1"/>
    </xf>
    <xf numFmtId="0" fontId="0" fillId="0" borderId="7" xfId="0" applyBorder="1" applyAlignment="1">
      <alignment wrapText="1"/>
    </xf>
    <xf numFmtId="3" fontId="4" fillId="17" borderId="5" xfId="0" applyNumberFormat="1" applyFont="1" applyFill="1" applyBorder="1" applyAlignment="1">
      <alignment horizontal="right" wrapText="1"/>
    </xf>
    <xf numFmtId="0" fontId="4" fillId="0" borderId="5" xfId="0" applyFont="1" applyBorder="1" applyAlignment="1">
      <alignment horizontal="center" wrapText="1"/>
    </xf>
    <xf numFmtId="3" fontId="4" fillId="18" borderId="5" xfId="0" applyNumberFormat="1" applyFont="1" applyFill="1" applyBorder="1" applyAlignment="1">
      <alignment horizontal="right" wrapText="1"/>
    </xf>
    <xf numFmtId="3" fontId="4" fillId="19" borderId="5" xfId="0" applyNumberFormat="1" applyFont="1" applyFill="1" applyBorder="1" applyAlignment="1">
      <alignment horizontal="right" wrapText="1"/>
    </xf>
    <xf numFmtId="0" fontId="4" fillId="3" borderId="5" xfId="0" applyFont="1" applyFill="1" applyBorder="1" applyAlignment="1">
      <alignment horizontal="center" wrapText="1"/>
    </xf>
    <xf numFmtId="3" fontId="4" fillId="20" borderId="5" xfId="0" applyNumberFormat="1" applyFont="1" applyFill="1" applyBorder="1" applyAlignment="1">
      <alignment horizontal="right" wrapText="1"/>
    </xf>
    <xf numFmtId="0" fontId="4" fillId="21" borderId="5" xfId="0" applyFont="1" applyFill="1" applyBorder="1" applyAlignment="1">
      <alignment horizontal="right" wrapText="1"/>
    </xf>
    <xf numFmtId="3" fontId="4" fillId="22" borderId="5" xfId="0" applyNumberFormat="1" applyFont="1" applyFill="1" applyBorder="1" applyAlignment="1">
      <alignment horizontal="right" wrapText="1"/>
    </xf>
    <xf numFmtId="3" fontId="4" fillId="23" borderId="5" xfId="0" applyNumberFormat="1" applyFont="1" applyFill="1" applyBorder="1" applyAlignment="1">
      <alignment horizontal="right" wrapText="1"/>
    </xf>
    <xf numFmtId="3" fontId="4" fillId="24" borderId="5" xfId="0" applyNumberFormat="1" applyFont="1" applyFill="1" applyBorder="1" applyAlignment="1">
      <alignment horizontal="right" wrapText="1"/>
    </xf>
    <xf numFmtId="3" fontId="4" fillId="25" borderId="5" xfId="0" applyNumberFormat="1" applyFont="1" applyFill="1" applyBorder="1" applyAlignment="1">
      <alignment horizontal="right" wrapText="1"/>
    </xf>
    <xf numFmtId="3" fontId="4" fillId="26" borderId="5" xfId="0" applyNumberFormat="1" applyFont="1" applyFill="1" applyBorder="1" applyAlignment="1">
      <alignment horizontal="right" wrapText="1"/>
    </xf>
    <xf numFmtId="3" fontId="4" fillId="27" borderId="5" xfId="0" applyNumberFormat="1" applyFont="1" applyFill="1" applyBorder="1" applyAlignment="1">
      <alignment horizontal="right" wrapText="1"/>
    </xf>
    <xf numFmtId="3" fontId="4" fillId="28" borderId="5" xfId="0" applyNumberFormat="1" applyFont="1" applyFill="1" applyBorder="1" applyAlignment="1">
      <alignment horizontal="right" wrapText="1"/>
    </xf>
    <xf numFmtId="3" fontId="4" fillId="29" borderId="5" xfId="0" applyNumberFormat="1" applyFont="1" applyFill="1" applyBorder="1" applyAlignment="1">
      <alignment horizontal="right" wrapText="1"/>
    </xf>
    <xf numFmtId="3" fontId="4" fillId="30" borderId="5" xfId="0" applyNumberFormat="1" applyFont="1" applyFill="1" applyBorder="1" applyAlignment="1">
      <alignment horizontal="right" wrapText="1"/>
    </xf>
    <xf numFmtId="17" fontId="4" fillId="3" borderId="5" xfId="0" applyNumberFormat="1" applyFont="1" applyFill="1" applyBorder="1" applyAlignment="1">
      <alignment horizontal="center" wrapText="1"/>
    </xf>
    <xf numFmtId="3" fontId="4" fillId="31" borderId="5" xfId="0" applyNumberFormat="1" applyFont="1" applyFill="1" applyBorder="1" applyAlignment="1">
      <alignment horizontal="right" wrapText="1"/>
    </xf>
    <xf numFmtId="3" fontId="4" fillId="32" borderId="5" xfId="0" applyNumberFormat="1" applyFont="1" applyFill="1" applyBorder="1" applyAlignment="1">
      <alignment horizontal="right" wrapText="1"/>
    </xf>
    <xf numFmtId="3" fontId="4" fillId="33" borderId="5" xfId="0" applyNumberFormat="1" applyFont="1" applyFill="1" applyBorder="1" applyAlignment="1">
      <alignment horizontal="right" wrapText="1"/>
    </xf>
    <xf numFmtId="3" fontId="4" fillId="34" borderId="5" xfId="0" applyNumberFormat="1" applyFont="1" applyFill="1" applyBorder="1" applyAlignment="1">
      <alignment horizontal="right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2" fillId="0" borderId="0" xfId="0" applyFont="1"/>
    <xf numFmtId="164" fontId="0" fillId="0" borderId="0" xfId="1" applyNumberFormat="1" applyFont="1"/>
    <xf numFmtId="164" fontId="2" fillId="0" borderId="0" xfId="1" applyNumberFormat="1" applyFont="1"/>
    <xf numFmtId="9" fontId="0" fillId="0" borderId="0" xfId="2" applyFont="1"/>
    <xf numFmtId="9" fontId="2" fillId="0" borderId="0" xfId="2" applyFont="1"/>
  </cellXfs>
  <cellStyles count="3">
    <cellStyle name="Comma" xfId="1" builtinId="3"/>
    <cellStyle name="Normal" xfId="0" builtinId="0"/>
    <cellStyle name="Percent" xfId="2" builtinId="5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oseph Ad Abeya" refreshedDate="44525.451348842595" createdVersion="6" refreshedVersion="6" minRefreshableVersion="3" recordCount="36" xr:uid="{A66D3F47-06AD-4AAC-BBF7-0DD81A8A16DA}">
  <cacheSource type="worksheet">
    <worksheetSource ref="A1:F37" sheet="Sheet1"/>
  </cacheSource>
  <cacheFields count="6">
    <cacheField name="State" numFmtId="0">
      <sharedItems count="8">
        <s v="Central Equatoria"/>
        <s v="Jonglei"/>
        <s v="Lakes"/>
        <s v="Northern Bahr el Ghazal"/>
        <s v="Unity"/>
        <s v="Upper Nile"/>
        <s v="Warrap"/>
        <s v="Western Bahr el Ghazal"/>
      </sharedItems>
    </cacheField>
    <cacheField name="County" numFmtId="0">
      <sharedItems count="35">
        <s v="Juba"/>
        <s v="Fangak"/>
        <s v="Pigi / Canal"/>
        <s v="Ayod"/>
        <s v="Ayod Islands"/>
        <s v="Bor"/>
        <s v="Duk"/>
        <s v="Twic East"/>
        <s v="Akobo"/>
        <s v="Pibor"/>
        <s v="Cueibet"/>
        <s v="Rumbek East"/>
        <s v="Rumbek North"/>
        <s v="Yirol East"/>
        <s v="Aweil South"/>
        <s v="Aweil Centre"/>
        <s v="Aweil East"/>
        <s v="Mayendit"/>
        <s v="Rubkona"/>
        <s v="Guit"/>
        <s v="Koch"/>
        <s v="Leer"/>
        <s v="Panyijar"/>
        <s v="Mayom"/>
        <s v="Fashoda"/>
        <s v="Panyikang"/>
        <s v="Maiwut"/>
        <s v="Nasir"/>
        <s v="Renk"/>
        <s v="Malakal"/>
        <s v="Longochuk"/>
        <s v="Melut"/>
        <s v="Gogrial West"/>
        <s v="Tonj East"/>
        <s v="Jur"/>
      </sharedItems>
    </cacheField>
    <cacheField name="Location of Flooding" numFmtId="0">
      <sharedItems containsBlank="1"/>
    </cacheField>
    <cacheField name="Month Flood Incident" numFmtId="0">
      <sharedItems containsDate="1" containsBlank="1" containsMixedTypes="1" minDate="2021-04-21T00:00:00" maxDate="2021-10-22T00:00:00"/>
    </cacheField>
    <cacheField name="County Pop" numFmtId="0">
      <sharedItems containsString="0" containsBlank="1" containsNumber="1" containsInteger="1" minValue="65294" maxValue="509958"/>
    </cacheField>
    <cacheField name="Affected People" numFmtId="0">
      <sharedItems containsBlank="1" containsMixedTypes="1" containsNumber="1" containsInteger="1" minValue="1398" maxValue="6719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6">
  <r>
    <x v="0"/>
    <x v="0"/>
    <m/>
    <m/>
    <n v="509958"/>
    <n v="10000"/>
  </r>
  <r>
    <x v="1"/>
    <x v="1"/>
    <s v="Phom"/>
    <m/>
    <n v="191782"/>
    <n v="67191"/>
  </r>
  <r>
    <x v="1"/>
    <x v="2"/>
    <m/>
    <d v="2021-08-21T00:00:00"/>
    <n v="103828"/>
    <n v="35462"/>
  </r>
  <r>
    <x v="1"/>
    <x v="3"/>
    <s v="Mogok and Haat"/>
    <d v="2021-04-21T00:00:00"/>
    <n v="189295"/>
    <n v="55000"/>
  </r>
  <r>
    <x v="1"/>
    <x v="4"/>
    <s v="Haat"/>
    <d v="2021-09-21T00:00:00"/>
    <m/>
    <m/>
  </r>
  <r>
    <x v="1"/>
    <x v="5"/>
    <s v="Baidit"/>
    <d v="2021-09-21T00:00:00"/>
    <n v="331333"/>
    <n v="42051"/>
  </r>
  <r>
    <x v="1"/>
    <x v="6"/>
    <m/>
    <m/>
    <n v="194183"/>
    <n v="45000"/>
  </r>
  <r>
    <x v="1"/>
    <x v="7"/>
    <s v="Nyuak"/>
    <m/>
    <n v="121089"/>
    <n v="58069"/>
  </r>
  <r>
    <x v="1"/>
    <x v="8"/>
    <m/>
    <m/>
    <n v="221022"/>
    <n v="13986"/>
  </r>
  <r>
    <x v="1"/>
    <x v="9"/>
    <s v="Lekwangole,Pibor Town,Kondako"/>
    <d v="2021-09-21T00:00:00"/>
    <m/>
    <s v="-"/>
  </r>
  <r>
    <x v="1"/>
    <x v="1"/>
    <s v="Old Fangak"/>
    <d v="2021-10-21T00:00:00"/>
    <n v="126691"/>
    <n v="6000"/>
  </r>
  <r>
    <x v="2"/>
    <x v="10"/>
    <m/>
    <m/>
    <n v="178855"/>
    <n v="33000"/>
  </r>
  <r>
    <x v="2"/>
    <x v="11"/>
    <m/>
    <m/>
    <n v="170302"/>
    <n v="15000"/>
  </r>
  <r>
    <x v="2"/>
    <x v="12"/>
    <m/>
    <d v="2021-09-21T00:00:00"/>
    <n v="156459"/>
    <n v="12000"/>
  </r>
  <r>
    <x v="2"/>
    <x v="13"/>
    <m/>
    <s v="18/10/2021"/>
    <n v="156459"/>
    <n v="1398"/>
  </r>
  <r>
    <x v="3"/>
    <x v="14"/>
    <m/>
    <d v="2021-07-21T00:00:00"/>
    <n v="138000"/>
    <n v="23000"/>
  </r>
  <r>
    <x v="3"/>
    <x v="15"/>
    <m/>
    <s v="August"/>
    <n v="74120"/>
    <n v="1800"/>
  </r>
  <r>
    <x v="3"/>
    <x v="16"/>
    <m/>
    <d v="2021-10-21T00:00:00"/>
    <n v="336473"/>
    <n v="40000"/>
  </r>
  <r>
    <x v="4"/>
    <x v="17"/>
    <s v="Tharjiath bor, Jaguar, Rubkuai"/>
    <d v="2021-07-21T00:00:00"/>
    <n v="69075"/>
    <n v="31000"/>
  </r>
  <r>
    <x v="4"/>
    <x v="18"/>
    <m/>
    <m/>
    <n v="333412"/>
    <n v="32648"/>
  </r>
  <r>
    <x v="4"/>
    <x v="19"/>
    <m/>
    <m/>
    <n v="68179"/>
    <n v="8000"/>
  </r>
  <r>
    <x v="4"/>
    <x v="20"/>
    <m/>
    <m/>
    <n v="96257"/>
    <n v="2898"/>
  </r>
  <r>
    <x v="4"/>
    <x v="21"/>
    <m/>
    <m/>
    <n v="75769"/>
    <n v="41000"/>
  </r>
  <r>
    <x v="4"/>
    <x v="22"/>
    <s v="All payams"/>
    <m/>
    <n v="117105"/>
    <n v="44836"/>
  </r>
  <r>
    <x v="4"/>
    <x v="23"/>
    <m/>
    <m/>
    <n v="152879"/>
    <n v="60000"/>
  </r>
  <r>
    <x v="5"/>
    <x v="24"/>
    <s v="Dethwok, Kodok, Lul"/>
    <s v="3 - 5 Sep"/>
    <n v="74772"/>
    <n v="13476"/>
  </r>
  <r>
    <x v="5"/>
    <x v="25"/>
    <m/>
    <m/>
    <n v="65294"/>
    <n v="31000"/>
  </r>
  <r>
    <x v="5"/>
    <x v="26"/>
    <s v="Urieng_x000a_Pile_x000a_Kigile_x000a_Turu_x000a_Jotome_x000a_Uleng_x000a_Maiwut_x000a_Khot-Nyaruei_x000a_Dopdop_x000a_Jiok_x000a_Turu_x000a_Pagak"/>
    <d v="2021-07-21T00:00:00"/>
    <n v="128913"/>
    <n v="18000"/>
  </r>
  <r>
    <x v="5"/>
    <x v="27"/>
    <m/>
    <d v="2021-08-01T00:00:00"/>
    <n v="286628"/>
    <n v="20000"/>
  </r>
  <r>
    <x v="5"/>
    <x v="28"/>
    <m/>
    <d v="2021-07-21T00:00:00"/>
    <n v="189061"/>
    <n v="8000"/>
  </r>
  <r>
    <x v="5"/>
    <x v="29"/>
    <m/>
    <s v="July"/>
    <n v="128913"/>
    <n v="5000"/>
  </r>
  <r>
    <x v="5"/>
    <x v="30"/>
    <s v="Mathiang, Belwang, Jangok, Malual, Jongjith, Udier, Pamach, Dajo, Warweng"/>
    <d v="2021-09-21T00:00:00"/>
    <n v="72633"/>
    <n v="31000"/>
  </r>
  <r>
    <x v="5"/>
    <x v="31"/>
    <s v="Thiangrial, Melut and Paloich"/>
    <d v="2021-10-21T00:00:00"/>
    <n v="126691"/>
    <n v="14872"/>
  </r>
  <r>
    <x v="6"/>
    <x v="32"/>
    <s v="Akon South Payam,"/>
    <d v="2021-07-21T00:00:00"/>
    <n v="317972"/>
    <n v="13000"/>
  </r>
  <r>
    <x v="6"/>
    <x v="33"/>
    <s v="Paweng, Makuach, Paliang Payam"/>
    <d v="2021-07-21T00:00:00"/>
    <n v="179909"/>
    <n v="10000"/>
  </r>
  <r>
    <x v="7"/>
    <x v="34"/>
    <s v="5 payams reported flooded by"/>
    <d v="2021-09-21T00:00:00"/>
    <n v="276320"/>
    <n v="10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94B0B68-A340-47AB-99C1-367C836A80D3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N1:P45" firstHeaderRow="0" firstDataRow="1" firstDataCol="1"/>
  <pivotFields count="6">
    <pivotField axis="axisRow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Row" showAll="0">
      <items count="36">
        <item x="8"/>
        <item x="15"/>
        <item x="16"/>
        <item x="14"/>
        <item x="3"/>
        <item x="4"/>
        <item x="5"/>
        <item x="10"/>
        <item x="6"/>
        <item x="1"/>
        <item x="24"/>
        <item x="32"/>
        <item x="19"/>
        <item x="0"/>
        <item x="34"/>
        <item x="20"/>
        <item x="21"/>
        <item x="30"/>
        <item x="26"/>
        <item x="29"/>
        <item x="17"/>
        <item x="23"/>
        <item x="31"/>
        <item x="27"/>
        <item x="22"/>
        <item x="25"/>
        <item x="9"/>
        <item x="2"/>
        <item x="28"/>
        <item x="18"/>
        <item x="11"/>
        <item x="12"/>
        <item x="33"/>
        <item x="7"/>
        <item x="13"/>
        <item t="default"/>
      </items>
    </pivotField>
    <pivotField showAll="0"/>
    <pivotField showAll="0"/>
    <pivotField dataField="1" showAll="0"/>
    <pivotField dataField="1" showAll="0"/>
  </pivotFields>
  <rowFields count="2">
    <field x="0"/>
    <field x="1"/>
  </rowFields>
  <rowItems count="44">
    <i>
      <x/>
    </i>
    <i r="1">
      <x v="13"/>
    </i>
    <i>
      <x v="1"/>
    </i>
    <i r="1">
      <x/>
    </i>
    <i r="1">
      <x v="4"/>
    </i>
    <i r="1">
      <x v="5"/>
    </i>
    <i r="1">
      <x v="6"/>
    </i>
    <i r="1">
      <x v="8"/>
    </i>
    <i r="1">
      <x v="9"/>
    </i>
    <i r="1">
      <x v="26"/>
    </i>
    <i r="1">
      <x v="27"/>
    </i>
    <i r="1">
      <x v="33"/>
    </i>
    <i>
      <x v="2"/>
    </i>
    <i r="1">
      <x v="7"/>
    </i>
    <i r="1">
      <x v="30"/>
    </i>
    <i r="1">
      <x v="31"/>
    </i>
    <i r="1">
      <x v="34"/>
    </i>
    <i>
      <x v="3"/>
    </i>
    <i r="1">
      <x v="1"/>
    </i>
    <i r="1">
      <x v="2"/>
    </i>
    <i r="1">
      <x v="3"/>
    </i>
    <i>
      <x v="4"/>
    </i>
    <i r="1">
      <x v="12"/>
    </i>
    <i r="1">
      <x v="15"/>
    </i>
    <i r="1">
      <x v="16"/>
    </i>
    <i r="1">
      <x v="20"/>
    </i>
    <i r="1">
      <x v="21"/>
    </i>
    <i r="1">
      <x v="24"/>
    </i>
    <i r="1">
      <x v="29"/>
    </i>
    <i>
      <x v="5"/>
    </i>
    <i r="1">
      <x v="10"/>
    </i>
    <i r="1">
      <x v="17"/>
    </i>
    <i r="1">
      <x v="18"/>
    </i>
    <i r="1">
      <x v="19"/>
    </i>
    <i r="1">
      <x v="22"/>
    </i>
    <i r="1">
      <x v="23"/>
    </i>
    <i r="1">
      <x v="25"/>
    </i>
    <i r="1">
      <x v="28"/>
    </i>
    <i>
      <x v="6"/>
    </i>
    <i r="1">
      <x v="11"/>
    </i>
    <i r="1">
      <x v="32"/>
    </i>
    <i>
      <x v="7"/>
    </i>
    <i r="1">
      <x v="14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County Pop" fld="4" baseField="0" baseItem="0"/>
    <dataField name="Sum of Affected People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B7F78A8-F295-46AC-8178-E66AFA9DFDF0}" name="Table2" displayName="Table2" ref="G1:K36" totalsRowShown="0" headerRowDxfId="7">
  <tableColumns count="5">
    <tableColumn id="1" xr3:uid="{7DCB201B-7B6A-402C-8BFE-908B3320DB20}" name="State"/>
    <tableColumn id="2" xr3:uid="{31EED3DD-4F33-4211-95FA-BD63ECF1F6F0}" name="County"/>
    <tableColumn id="3" xr3:uid="{BFBC8F05-305D-4E99-B014-BA5882456BD9}" name="County Pop" dataDxfId="6" dataCellStyle="Comma"/>
    <tableColumn id="4" xr3:uid="{F5304407-3341-4769-B621-15885F9B8025}" name="Affected People" dataDxfId="5" dataCellStyle="Comma"/>
    <tableColumn id="5" xr3:uid="{0DDFE963-4F12-4971-B434-0030A83F4BB1}" name="% Proplr affected" dataDxfId="4" dataCellStyle="Percent">
      <calculatedColumnFormula>J2/I2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6859E43-4A38-4370-B805-561A06FCEBB2}" name="Table3" displayName="Table3" ref="A1:E11" totalsRowShown="0" headerRowDxfId="3">
  <tableColumns count="5">
    <tableColumn id="1" xr3:uid="{C1FE9609-FCB5-4818-8FE8-F4DE0F8E6229}" name="State"/>
    <tableColumn id="2" xr3:uid="{61FAE06F-AECA-480A-9E3C-142A4A5872BF}" name="Population" dataDxfId="2" dataCellStyle="Comma"/>
    <tableColumn id="3" xr3:uid="{97317352-724C-4770-B2EA-5176D7ECDAA5}" name="Affected People" dataDxfId="1" dataCellStyle="Comma"/>
    <tableColumn id="4" xr3:uid="{0707F497-085A-4DE8-A5E0-368DC10B0E7A}" name="% prople affected" dataDxfId="0" dataCellStyle="Percent">
      <calculatedColumnFormula>C2/B2</calculatedColumnFormula>
    </tableColumn>
    <tableColumn id="5" xr3:uid="{635D3F71-8E50-4A33-84CF-3C55BAC016C1}" name="# of County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749E9-148E-4CD0-9BDA-3B48666B8856}">
  <dimension ref="A1:P45"/>
  <sheetViews>
    <sheetView topLeftCell="B1" workbookViewId="0">
      <selection activeCell="N1" sqref="N1:P45"/>
    </sheetView>
  </sheetViews>
  <sheetFormatPr defaultRowHeight="14.4" x14ac:dyDescent="0.3"/>
  <cols>
    <col min="1" max="6" width="33.44140625" customWidth="1"/>
    <col min="14" max="14" width="23.6640625" bestFit="1" customWidth="1"/>
    <col min="15" max="15" width="17.5546875" bestFit="1" customWidth="1"/>
    <col min="16" max="16" width="21.77734375" bestFit="1" customWidth="1"/>
  </cols>
  <sheetData>
    <row r="1" spans="1:16" ht="15" thickBot="1" x14ac:dyDescent="0.3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N1" s="50" t="s">
        <v>69</v>
      </c>
      <c r="O1" t="s">
        <v>79</v>
      </c>
      <c r="P1" t="s">
        <v>71</v>
      </c>
    </row>
    <row r="2" spans="1:16" ht="15" thickBot="1" x14ac:dyDescent="0.35">
      <c r="A2" s="4" t="s">
        <v>6</v>
      </c>
      <c r="B2" s="5" t="s">
        <v>7</v>
      </c>
      <c r="C2" s="6"/>
      <c r="D2" s="6"/>
      <c r="E2" s="7">
        <v>509958</v>
      </c>
      <c r="F2" s="8">
        <v>10000</v>
      </c>
      <c r="N2" s="51" t="s">
        <v>6</v>
      </c>
      <c r="O2" s="53">
        <v>509958</v>
      </c>
      <c r="P2" s="53">
        <v>10000</v>
      </c>
    </row>
    <row r="3" spans="1:16" ht="15" thickBot="1" x14ac:dyDescent="0.35">
      <c r="A3" s="4" t="s">
        <v>8</v>
      </c>
      <c r="B3" s="11" t="s">
        <v>9</v>
      </c>
      <c r="C3" s="9" t="s">
        <v>10</v>
      </c>
      <c r="D3" s="6"/>
      <c r="E3" s="12">
        <v>191782</v>
      </c>
      <c r="F3" s="13">
        <v>67191</v>
      </c>
      <c r="N3" s="52" t="s">
        <v>7</v>
      </c>
      <c r="O3" s="53">
        <v>509958</v>
      </c>
      <c r="P3" s="53">
        <v>10000</v>
      </c>
    </row>
    <row r="4" spans="1:16" ht="15" thickBot="1" x14ac:dyDescent="0.35">
      <c r="A4" s="4" t="s">
        <v>8</v>
      </c>
      <c r="B4" s="11" t="s">
        <v>11</v>
      </c>
      <c r="C4" s="6"/>
      <c r="D4" s="14">
        <v>44429</v>
      </c>
      <c r="E4" s="12">
        <v>103828</v>
      </c>
      <c r="F4" s="15">
        <v>35462</v>
      </c>
      <c r="N4" s="51" t="s">
        <v>8</v>
      </c>
      <c r="O4" s="53">
        <v>1479223</v>
      </c>
      <c r="P4" s="53">
        <v>322759</v>
      </c>
    </row>
    <row r="5" spans="1:16" ht="15" thickBot="1" x14ac:dyDescent="0.35">
      <c r="A5" s="4" t="s">
        <v>8</v>
      </c>
      <c r="B5" s="11" t="s">
        <v>12</v>
      </c>
      <c r="C5" s="9" t="s">
        <v>78</v>
      </c>
      <c r="D5" s="14">
        <v>44307</v>
      </c>
      <c r="E5" s="12">
        <v>189295</v>
      </c>
      <c r="F5" s="16">
        <v>55000</v>
      </c>
      <c r="N5" s="52" t="s">
        <v>20</v>
      </c>
      <c r="O5" s="53">
        <v>221022</v>
      </c>
      <c r="P5" s="53">
        <v>13986</v>
      </c>
    </row>
    <row r="6" spans="1:16" ht="15" thickBot="1" x14ac:dyDescent="0.35">
      <c r="A6" s="4" t="s">
        <v>8</v>
      </c>
      <c r="B6" s="9" t="s">
        <v>13</v>
      </c>
      <c r="C6" s="9" t="s">
        <v>14</v>
      </c>
      <c r="D6" s="14">
        <v>44460</v>
      </c>
      <c r="E6" s="6"/>
      <c r="F6" s="8"/>
      <c r="N6" s="52" t="s">
        <v>12</v>
      </c>
      <c r="O6" s="53">
        <v>189295</v>
      </c>
      <c r="P6" s="53">
        <v>55000</v>
      </c>
    </row>
    <row r="7" spans="1:16" ht="15" thickBot="1" x14ac:dyDescent="0.35">
      <c r="A7" s="4" t="s">
        <v>8</v>
      </c>
      <c r="B7" s="9" t="s">
        <v>15</v>
      </c>
      <c r="C7" s="9" t="s">
        <v>16</v>
      </c>
      <c r="D7" s="17">
        <v>44460</v>
      </c>
      <c r="E7" s="7">
        <v>331333</v>
      </c>
      <c r="F7" s="18">
        <v>42051</v>
      </c>
      <c r="N7" s="52" t="s">
        <v>13</v>
      </c>
      <c r="O7" s="53"/>
      <c r="P7" s="53"/>
    </row>
    <row r="8" spans="1:16" ht="15" thickBot="1" x14ac:dyDescent="0.35">
      <c r="A8" s="4" t="s">
        <v>8</v>
      </c>
      <c r="B8" s="9" t="s">
        <v>17</v>
      </c>
      <c r="C8" s="6"/>
      <c r="D8" s="6"/>
      <c r="E8" s="7">
        <v>194183</v>
      </c>
      <c r="F8" s="16">
        <v>45000</v>
      </c>
      <c r="N8" s="52" t="s">
        <v>15</v>
      </c>
      <c r="O8" s="53">
        <v>331333</v>
      </c>
      <c r="P8" s="53">
        <v>42051</v>
      </c>
    </row>
    <row r="9" spans="1:16" ht="15" thickBot="1" x14ac:dyDescent="0.35">
      <c r="A9" s="4" t="s">
        <v>8</v>
      </c>
      <c r="B9" s="9" t="s">
        <v>18</v>
      </c>
      <c r="C9" s="9" t="s">
        <v>19</v>
      </c>
      <c r="D9" s="6"/>
      <c r="E9" s="7">
        <v>121089</v>
      </c>
      <c r="F9" s="19">
        <v>58069</v>
      </c>
      <c r="N9" s="52" t="s">
        <v>17</v>
      </c>
      <c r="O9" s="53">
        <v>194183</v>
      </c>
      <c r="P9" s="53">
        <v>45000</v>
      </c>
    </row>
    <row r="10" spans="1:16" ht="15" thickBot="1" x14ac:dyDescent="0.35">
      <c r="A10" s="4" t="s">
        <v>8</v>
      </c>
      <c r="B10" s="9" t="s">
        <v>20</v>
      </c>
      <c r="C10" s="6"/>
      <c r="D10" s="6"/>
      <c r="E10" s="7">
        <v>221022</v>
      </c>
      <c r="F10" s="20">
        <v>13986</v>
      </c>
      <c r="N10" s="52" t="s">
        <v>9</v>
      </c>
      <c r="O10" s="53">
        <v>318473</v>
      </c>
      <c r="P10" s="53">
        <v>73191</v>
      </c>
    </row>
    <row r="11" spans="1:16" ht="15" thickBot="1" x14ac:dyDescent="0.35">
      <c r="A11" s="4" t="s">
        <v>8</v>
      </c>
      <c r="B11" s="9" t="s">
        <v>21</v>
      </c>
      <c r="C11" s="9" t="s">
        <v>22</v>
      </c>
      <c r="D11" s="14">
        <v>44460</v>
      </c>
      <c r="E11" s="7"/>
      <c r="F11" s="21" t="s">
        <v>23</v>
      </c>
      <c r="N11" s="52" t="s">
        <v>21</v>
      </c>
      <c r="O11" s="53"/>
      <c r="P11" s="53">
        <v>0</v>
      </c>
    </row>
    <row r="12" spans="1:16" ht="15" thickBot="1" x14ac:dyDescent="0.35">
      <c r="A12" s="22" t="s">
        <v>8</v>
      </c>
      <c r="B12" s="23" t="s">
        <v>9</v>
      </c>
      <c r="C12" s="23" t="s">
        <v>24</v>
      </c>
      <c r="D12" s="17">
        <v>44490</v>
      </c>
      <c r="E12" s="24">
        <v>126691</v>
      </c>
      <c r="F12" s="25">
        <v>6000</v>
      </c>
      <c r="N12" s="52" t="s">
        <v>11</v>
      </c>
      <c r="O12" s="53">
        <v>103828</v>
      </c>
      <c r="P12" s="53">
        <v>35462</v>
      </c>
    </row>
    <row r="13" spans="1:16" ht="15" thickBot="1" x14ac:dyDescent="0.35">
      <c r="A13" s="4" t="s">
        <v>25</v>
      </c>
      <c r="B13" s="9" t="s">
        <v>26</v>
      </c>
      <c r="C13" s="9"/>
      <c r="D13" s="6"/>
      <c r="E13" s="7">
        <v>178855</v>
      </c>
      <c r="F13" s="26">
        <v>33000</v>
      </c>
      <c r="N13" s="52" t="s">
        <v>18</v>
      </c>
      <c r="O13" s="53">
        <v>121089</v>
      </c>
      <c r="P13" s="53">
        <v>58069</v>
      </c>
    </row>
    <row r="14" spans="1:16" ht="15" thickBot="1" x14ac:dyDescent="0.35">
      <c r="A14" s="4" t="s">
        <v>25</v>
      </c>
      <c r="B14" s="5" t="s">
        <v>27</v>
      </c>
      <c r="C14" s="9"/>
      <c r="D14" s="6"/>
      <c r="E14" s="7">
        <v>170302</v>
      </c>
      <c r="F14" s="27">
        <v>15000</v>
      </c>
      <c r="N14" s="51" t="s">
        <v>25</v>
      </c>
      <c r="O14" s="53">
        <v>662075</v>
      </c>
      <c r="P14" s="53">
        <v>61398</v>
      </c>
    </row>
    <row r="15" spans="1:16" ht="15" thickBot="1" x14ac:dyDescent="0.35">
      <c r="A15" s="22" t="s">
        <v>25</v>
      </c>
      <c r="B15" s="23" t="s">
        <v>28</v>
      </c>
      <c r="C15" s="28"/>
      <c r="D15" s="14">
        <v>44460</v>
      </c>
      <c r="E15" s="24">
        <v>156459</v>
      </c>
      <c r="F15" s="29">
        <v>12000</v>
      </c>
      <c r="N15" s="52" t="s">
        <v>26</v>
      </c>
      <c r="O15" s="53">
        <v>178855</v>
      </c>
      <c r="P15" s="53">
        <v>33000</v>
      </c>
    </row>
    <row r="16" spans="1:16" ht="15" thickBot="1" x14ac:dyDescent="0.35">
      <c r="A16" s="22" t="s">
        <v>25</v>
      </c>
      <c r="B16" s="23" t="s">
        <v>29</v>
      </c>
      <c r="C16" s="10"/>
      <c r="D16" s="30" t="s">
        <v>30</v>
      </c>
      <c r="E16" s="24">
        <v>156459</v>
      </c>
      <c r="F16" s="31">
        <v>1398</v>
      </c>
      <c r="N16" s="52" t="s">
        <v>27</v>
      </c>
      <c r="O16" s="53">
        <v>170302</v>
      </c>
      <c r="P16" s="53">
        <v>15000</v>
      </c>
    </row>
    <row r="17" spans="1:16" ht="15" thickBot="1" x14ac:dyDescent="0.35">
      <c r="A17" s="4" t="s">
        <v>31</v>
      </c>
      <c r="B17" s="11" t="s">
        <v>32</v>
      </c>
      <c r="C17" s="6"/>
      <c r="D17" s="14">
        <v>44398</v>
      </c>
      <c r="E17" s="12">
        <v>138000</v>
      </c>
      <c r="F17" s="32">
        <v>23000</v>
      </c>
      <c r="N17" s="52" t="s">
        <v>28</v>
      </c>
      <c r="O17" s="53">
        <v>156459</v>
      </c>
      <c r="P17" s="53">
        <v>12000</v>
      </c>
    </row>
    <row r="18" spans="1:16" ht="15" thickBot="1" x14ac:dyDescent="0.35">
      <c r="A18" s="4" t="s">
        <v>31</v>
      </c>
      <c r="B18" s="9" t="s">
        <v>33</v>
      </c>
      <c r="C18" s="6"/>
      <c r="D18" s="33" t="s">
        <v>34</v>
      </c>
      <c r="E18" s="7">
        <v>74120</v>
      </c>
      <c r="F18" s="34">
        <v>1800</v>
      </c>
      <c r="N18" s="52" t="s">
        <v>29</v>
      </c>
      <c r="O18" s="53">
        <v>156459</v>
      </c>
      <c r="P18" s="53">
        <v>1398</v>
      </c>
    </row>
    <row r="19" spans="1:16" ht="15" thickBot="1" x14ac:dyDescent="0.35">
      <c r="A19" s="4" t="s">
        <v>31</v>
      </c>
      <c r="B19" s="23" t="s">
        <v>36</v>
      </c>
      <c r="C19" s="10"/>
      <c r="D19" s="17">
        <v>44490</v>
      </c>
      <c r="E19" s="24">
        <v>336473</v>
      </c>
      <c r="F19" s="35">
        <v>40000</v>
      </c>
      <c r="N19" s="51" t="s">
        <v>31</v>
      </c>
      <c r="O19" s="53">
        <v>548593</v>
      </c>
      <c r="P19" s="53">
        <v>64800</v>
      </c>
    </row>
    <row r="20" spans="1:16" ht="15" thickBot="1" x14ac:dyDescent="0.35">
      <c r="A20" s="4" t="s">
        <v>35</v>
      </c>
      <c r="B20" s="11" t="s">
        <v>37</v>
      </c>
      <c r="C20" s="9" t="s">
        <v>38</v>
      </c>
      <c r="D20" s="14">
        <v>44398</v>
      </c>
      <c r="E20" s="7">
        <v>69075</v>
      </c>
      <c r="F20" s="36">
        <v>31000</v>
      </c>
      <c r="N20" s="52" t="s">
        <v>33</v>
      </c>
      <c r="O20" s="53">
        <v>74120</v>
      </c>
      <c r="P20" s="53">
        <v>1800</v>
      </c>
    </row>
    <row r="21" spans="1:16" ht="15" thickBot="1" x14ac:dyDescent="0.35">
      <c r="A21" s="4" t="s">
        <v>35</v>
      </c>
      <c r="B21" s="11" t="s">
        <v>39</v>
      </c>
      <c r="C21" s="9"/>
      <c r="D21" s="33"/>
      <c r="E21" s="7">
        <v>333412</v>
      </c>
      <c r="F21" s="37">
        <v>32648</v>
      </c>
      <c r="N21" s="52" t="s">
        <v>36</v>
      </c>
      <c r="O21" s="53">
        <v>336473</v>
      </c>
      <c r="P21" s="53">
        <v>40000</v>
      </c>
    </row>
    <row r="22" spans="1:16" ht="15" thickBot="1" x14ac:dyDescent="0.35">
      <c r="A22" s="4" t="s">
        <v>35</v>
      </c>
      <c r="B22" s="11" t="s">
        <v>40</v>
      </c>
      <c r="C22" s="9"/>
      <c r="D22" s="33"/>
      <c r="E22" s="7">
        <v>68179</v>
      </c>
      <c r="F22" s="38">
        <v>8000</v>
      </c>
      <c r="N22" s="52" t="s">
        <v>32</v>
      </c>
      <c r="O22" s="53">
        <v>138000</v>
      </c>
      <c r="P22" s="53">
        <v>23000</v>
      </c>
    </row>
    <row r="23" spans="1:16" ht="15" thickBot="1" x14ac:dyDescent="0.35">
      <c r="A23" s="4" t="s">
        <v>35</v>
      </c>
      <c r="B23" s="11" t="s">
        <v>41</v>
      </c>
      <c r="C23" s="9"/>
      <c r="D23" s="33"/>
      <c r="E23" s="7">
        <v>96257</v>
      </c>
      <c r="F23" s="39">
        <v>2898</v>
      </c>
      <c r="N23" s="51" t="s">
        <v>35</v>
      </c>
      <c r="O23" s="53">
        <v>912676</v>
      </c>
      <c r="P23" s="53">
        <v>220382</v>
      </c>
    </row>
    <row r="24" spans="1:16" ht="15" thickBot="1" x14ac:dyDescent="0.35">
      <c r="A24" s="4" t="s">
        <v>35</v>
      </c>
      <c r="B24" s="11" t="s">
        <v>42</v>
      </c>
      <c r="C24" s="9"/>
      <c r="D24" s="33"/>
      <c r="E24" s="7">
        <v>75769</v>
      </c>
      <c r="F24" s="40">
        <v>41000</v>
      </c>
      <c r="N24" s="52" t="s">
        <v>40</v>
      </c>
      <c r="O24" s="53">
        <v>68179</v>
      </c>
      <c r="P24" s="53">
        <v>8000</v>
      </c>
    </row>
    <row r="25" spans="1:16" ht="15" thickBot="1" x14ac:dyDescent="0.35">
      <c r="A25" s="4" t="s">
        <v>35</v>
      </c>
      <c r="B25" s="11" t="s">
        <v>43</v>
      </c>
      <c r="C25" s="9" t="s">
        <v>44</v>
      </c>
      <c r="D25" s="33"/>
      <c r="E25" s="7">
        <v>117105</v>
      </c>
      <c r="F25" s="41">
        <v>44836</v>
      </c>
      <c r="N25" s="52" t="s">
        <v>41</v>
      </c>
      <c r="O25" s="53">
        <v>96257</v>
      </c>
      <c r="P25" s="53">
        <v>2898</v>
      </c>
    </row>
    <row r="26" spans="1:16" ht="15" thickBot="1" x14ac:dyDescent="0.35">
      <c r="A26" s="4" t="s">
        <v>35</v>
      </c>
      <c r="B26" s="11" t="s">
        <v>45</v>
      </c>
      <c r="C26" s="9"/>
      <c r="D26" s="33"/>
      <c r="E26" s="7">
        <v>152879</v>
      </c>
      <c r="F26" s="42">
        <v>60000</v>
      </c>
      <c r="N26" s="52" t="s">
        <v>42</v>
      </c>
      <c r="O26" s="53">
        <v>75769</v>
      </c>
      <c r="P26" s="53">
        <v>41000</v>
      </c>
    </row>
    <row r="27" spans="1:16" ht="15" thickBot="1" x14ac:dyDescent="0.35">
      <c r="A27" s="4" t="s">
        <v>46</v>
      </c>
      <c r="B27" s="11" t="s">
        <v>47</v>
      </c>
      <c r="C27" s="9" t="s">
        <v>48</v>
      </c>
      <c r="D27" s="6" t="s">
        <v>49</v>
      </c>
      <c r="E27" s="7">
        <v>74772</v>
      </c>
      <c r="F27" s="43">
        <v>13476</v>
      </c>
      <c r="N27" s="52" t="s">
        <v>37</v>
      </c>
      <c r="O27" s="53">
        <v>69075</v>
      </c>
      <c r="P27" s="53">
        <v>31000</v>
      </c>
    </row>
    <row r="28" spans="1:16" ht="15" thickBot="1" x14ac:dyDescent="0.35">
      <c r="A28" s="4" t="s">
        <v>46</v>
      </c>
      <c r="B28" s="5" t="s">
        <v>50</v>
      </c>
      <c r="C28" s="9"/>
      <c r="D28" s="33"/>
      <c r="E28" s="7">
        <v>65294</v>
      </c>
      <c r="F28" s="36">
        <v>31000</v>
      </c>
      <c r="N28" s="52" t="s">
        <v>45</v>
      </c>
      <c r="O28" s="53">
        <v>152879</v>
      </c>
      <c r="P28" s="53">
        <v>60000</v>
      </c>
    </row>
    <row r="29" spans="1:16" ht="33" customHeight="1" thickBot="1" x14ac:dyDescent="0.35">
      <c r="A29" s="4" t="s">
        <v>46</v>
      </c>
      <c r="B29" s="11" t="s">
        <v>51</v>
      </c>
      <c r="C29" s="9" t="s">
        <v>52</v>
      </c>
      <c r="D29" s="14">
        <v>44398</v>
      </c>
      <c r="E29" s="7">
        <v>128913</v>
      </c>
      <c r="F29" s="44">
        <v>18000</v>
      </c>
      <c r="N29" s="52" t="s">
        <v>43</v>
      </c>
      <c r="O29" s="53">
        <v>117105</v>
      </c>
      <c r="P29" s="53">
        <v>44836</v>
      </c>
    </row>
    <row r="30" spans="1:16" ht="15" thickBot="1" x14ac:dyDescent="0.35">
      <c r="A30" s="4" t="s">
        <v>46</v>
      </c>
      <c r="B30" s="9" t="s">
        <v>53</v>
      </c>
      <c r="C30" s="6"/>
      <c r="D30" s="45">
        <v>44409</v>
      </c>
      <c r="E30" s="24">
        <v>286628</v>
      </c>
      <c r="F30" s="46">
        <v>20000</v>
      </c>
      <c r="N30" s="52" t="s">
        <v>39</v>
      </c>
      <c r="O30" s="53">
        <v>333412</v>
      </c>
      <c r="P30" s="53">
        <v>32648</v>
      </c>
    </row>
    <row r="31" spans="1:16" ht="15" thickBot="1" x14ac:dyDescent="0.35">
      <c r="A31" s="4" t="s">
        <v>46</v>
      </c>
      <c r="B31" s="9" t="s">
        <v>54</v>
      </c>
      <c r="C31" s="6"/>
      <c r="D31" s="14">
        <v>44398</v>
      </c>
      <c r="E31" s="7">
        <v>189061</v>
      </c>
      <c r="F31" s="38">
        <v>8000</v>
      </c>
      <c r="N31" s="51" t="s">
        <v>46</v>
      </c>
      <c r="O31" s="53">
        <v>1072905</v>
      </c>
      <c r="P31" s="53">
        <v>141348</v>
      </c>
    </row>
    <row r="32" spans="1:16" ht="15" thickBot="1" x14ac:dyDescent="0.35">
      <c r="A32" s="4" t="s">
        <v>46</v>
      </c>
      <c r="B32" s="11" t="s">
        <v>55</v>
      </c>
      <c r="C32" s="6"/>
      <c r="D32" s="6" t="s">
        <v>56</v>
      </c>
      <c r="E32" s="7">
        <v>128913</v>
      </c>
      <c r="F32" s="47">
        <v>5000</v>
      </c>
      <c r="N32" s="52" t="s">
        <v>47</v>
      </c>
      <c r="O32" s="53">
        <v>74772</v>
      </c>
      <c r="P32" s="53">
        <v>13476</v>
      </c>
    </row>
    <row r="33" spans="1:16" ht="24.6" thickBot="1" x14ac:dyDescent="0.35">
      <c r="A33" s="4" t="s">
        <v>46</v>
      </c>
      <c r="B33" s="11" t="s">
        <v>57</v>
      </c>
      <c r="C33" s="9" t="s">
        <v>58</v>
      </c>
      <c r="D33" s="14">
        <v>44460</v>
      </c>
      <c r="E33" s="12">
        <v>72633</v>
      </c>
      <c r="F33" s="36">
        <v>31000</v>
      </c>
      <c r="N33" s="52" t="s">
        <v>57</v>
      </c>
      <c r="O33" s="53">
        <v>72633</v>
      </c>
      <c r="P33" s="53">
        <v>31000</v>
      </c>
    </row>
    <row r="34" spans="1:16" ht="15" thickBot="1" x14ac:dyDescent="0.35">
      <c r="A34" s="22" t="s">
        <v>46</v>
      </c>
      <c r="B34" s="11" t="s">
        <v>59</v>
      </c>
      <c r="C34" s="23" t="s">
        <v>60</v>
      </c>
      <c r="D34" s="17">
        <v>44490</v>
      </c>
      <c r="E34" s="24">
        <v>126691</v>
      </c>
      <c r="F34" s="48">
        <v>14872</v>
      </c>
      <c r="N34" s="52" t="s">
        <v>51</v>
      </c>
      <c r="O34" s="53">
        <v>128913</v>
      </c>
      <c r="P34" s="53">
        <v>18000</v>
      </c>
    </row>
    <row r="35" spans="1:16" ht="15" thickBot="1" x14ac:dyDescent="0.35">
      <c r="A35" s="22" t="s">
        <v>61</v>
      </c>
      <c r="B35" s="11" t="s">
        <v>62</v>
      </c>
      <c r="C35" s="23" t="s">
        <v>63</v>
      </c>
      <c r="D35" s="17">
        <v>44398</v>
      </c>
      <c r="E35" s="24">
        <v>317972</v>
      </c>
      <c r="F35" s="49">
        <v>13000</v>
      </c>
      <c r="N35" s="52" t="s">
        <v>55</v>
      </c>
      <c r="O35" s="53">
        <v>128913</v>
      </c>
      <c r="P35" s="53">
        <v>5000</v>
      </c>
    </row>
    <row r="36" spans="1:16" ht="15" thickBot="1" x14ac:dyDescent="0.35">
      <c r="A36" s="4" t="s">
        <v>61</v>
      </c>
      <c r="B36" s="9" t="s">
        <v>64</v>
      </c>
      <c r="C36" s="9" t="s">
        <v>65</v>
      </c>
      <c r="D36" s="14">
        <v>44398</v>
      </c>
      <c r="E36" s="7">
        <v>179909</v>
      </c>
      <c r="F36" s="8">
        <v>10000</v>
      </c>
      <c r="N36" s="52" t="s">
        <v>59</v>
      </c>
      <c r="O36" s="53">
        <v>126691</v>
      </c>
      <c r="P36" s="53">
        <v>14872</v>
      </c>
    </row>
    <row r="37" spans="1:16" ht="15" thickBot="1" x14ac:dyDescent="0.35">
      <c r="A37" s="4" t="s">
        <v>66</v>
      </c>
      <c r="B37" s="5" t="s">
        <v>67</v>
      </c>
      <c r="C37" s="9" t="s">
        <v>68</v>
      </c>
      <c r="D37" s="14">
        <v>44460</v>
      </c>
      <c r="E37" s="7">
        <v>276320</v>
      </c>
      <c r="F37" s="8">
        <v>10000</v>
      </c>
      <c r="N37" s="52" t="s">
        <v>53</v>
      </c>
      <c r="O37" s="53">
        <v>286628</v>
      </c>
      <c r="P37" s="53">
        <v>20000</v>
      </c>
    </row>
    <row r="38" spans="1:16" x14ac:dyDescent="0.3">
      <c r="N38" s="52" t="s">
        <v>50</v>
      </c>
      <c r="O38" s="53">
        <v>65294</v>
      </c>
      <c r="P38" s="53">
        <v>31000</v>
      </c>
    </row>
    <row r="39" spans="1:16" x14ac:dyDescent="0.3">
      <c r="N39" s="52" t="s">
        <v>54</v>
      </c>
      <c r="O39" s="53">
        <v>189061</v>
      </c>
      <c r="P39" s="53">
        <v>8000</v>
      </c>
    </row>
    <row r="40" spans="1:16" x14ac:dyDescent="0.3">
      <c r="N40" s="51" t="s">
        <v>61</v>
      </c>
      <c r="O40" s="53">
        <v>497881</v>
      </c>
      <c r="P40" s="53">
        <v>23000</v>
      </c>
    </row>
    <row r="41" spans="1:16" x14ac:dyDescent="0.3">
      <c r="N41" s="52" t="s">
        <v>62</v>
      </c>
      <c r="O41" s="53">
        <v>317972</v>
      </c>
      <c r="P41" s="53">
        <v>13000</v>
      </c>
    </row>
    <row r="42" spans="1:16" x14ac:dyDescent="0.3">
      <c r="N42" s="52" t="s">
        <v>64</v>
      </c>
      <c r="O42" s="53">
        <v>179909</v>
      </c>
      <c r="P42" s="53">
        <v>10000</v>
      </c>
    </row>
    <row r="43" spans="1:16" x14ac:dyDescent="0.3">
      <c r="N43" s="51" t="s">
        <v>66</v>
      </c>
      <c r="O43" s="53">
        <v>276320</v>
      </c>
      <c r="P43" s="53">
        <v>10000</v>
      </c>
    </row>
    <row r="44" spans="1:16" x14ac:dyDescent="0.3">
      <c r="N44" s="52" t="s">
        <v>67</v>
      </c>
      <c r="O44" s="53">
        <v>276320</v>
      </c>
      <c r="P44" s="53">
        <v>10000</v>
      </c>
    </row>
    <row r="45" spans="1:16" x14ac:dyDescent="0.3">
      <c r="N45" s="51" t="s">
        <v>70</v>
      </c>
      <c r="O45" s="53">
        <v>5959631</v>
      </c>
      <c r="P45" s="53">
        <v>853687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8EB31-6865-41B4-991B-0B4F6E041476}">
  <dimension ref="A1:K36"/>
  <sheetViews>
    <sheetView tabSelected="1" topLeftCell="A2" workbookViewId="0">
      <selection activeCell="H34" sqref="H34"/>
    </sheetView>
  </sheetViews>
  <sheetFormatPr defaultRowHeight="14.4" x14ac:dyDescent="0.3"/>
  <cols>
    <col min="1" max="1" width="21.77734375" bestFit="1" customWidth="1"/>
    <col min="2" max="2" width="12.33203125" customWidth="1"/>
    <col min="3" max="3" width="17" customWidth="1"/>
    <col min="4" max="4" width="18.21875" customWidth="1"/>
    <col min="5" max="5" width="10.77734375" bestFit="1" customWidth="1"/>
    <col min="7" max="7" width="6.21875" bestFit="1" customWidth="1"/>
    <col min="8" max="8" width="13.5546875" customWidth="1"/>
    <col min="9" max="9" width="10.88671875" bestFit="1" customWidth="1"/>
    <col min="10" max="10" width="15.109375" bestFit="1" customWidth="1"/>
    <col min="11" max="11" width="16" bestFit="1" customWidth="1"/>
  </cols>
  <sheetData>
    <row r="1" spans="1:11" x14ac:dyDescent="0.3">
      <c r="A1" s="54" t="s">
        <v>0</v>
      </c>
      <c r="B1" s="54" t="s">
        <v>82</v>
      </c>
      <c r="C1" s="54" t="s">
        <v>5</v>
      </c>
      <c r="D1" s="54" t="s">
        <v>83</v>
      </c>
      <c r="E1" s="54" t="s">
        <v>85</v>
      </c>
      <c r="G1" s="54" t="s">
        <v>0</v>
      </c>
      <c r="H1" s="54" t="s">
        <v>1</v>
      </c>
      <c r="I1" s="54" t="s">
        <v>4</v>
      </c>
      <c r="J1" s="54" t="s">
        <v>5</v>
      </c>
      <c r="K1" s="54" t="s">
        <v>80</v>
      </c>
    </row>
    <row r="2" spans="1:11" x14ac:dyDescent="0.3">
      <c r="A2" t="s">
        <v>6</v>
      </c>
      <c r="B2" s="55">
        <v>1507979.9738089375</v>
      </c>
      <c r="C2" s="55">
        <v>10000</v>
      </c>
      <c r="D2" s="57">
        <f>C2/B2</f>
        <v>6.631387799362785E-3</v>
      </c>
      <c r="E2">
        <v>1</v>
      </c>
      <c r="G2" t="s">
        <v>74</v>
      </c>
      <c r="H2" t="s">
        <v>7</v>
      </c>
      <c r="I2" s="55">
        <v>509958</v>
      </c>
      <c r="J2" s="55">
        <v>10000</v>
      </c>
      <c r="K2" s="57">
        <f>J2/I2</f>
        <v>1.9609458033798863E-2</v>
      </c>
    </row>
    <row r="3" spans="1:11" x14ac:dyDescent="0.3">
      <c r="A3" t="s">
        <v>8</v>
      </c>
      <c r="B3" s="55">
        <v>1982221.7551231575</v>
      </c>
      <c r="C3" s="55">
        <v>304765</v>
      </c>
      <c r="D3" s="57">
        <f>C3/B3</f>
        <v>0.15374919542292312</v>
      </c>
      <c r="E3">
        <v>7</v>
      </c>
      <c r="G3" t="s">
        <v>75</v>
      </c>
      <c r="H3" t="s">
        <v>20</v>
      </c>
      <c r="I3" s="55">
        <v>221022</v>
      </c>
      <c r="J3" s="55">
        <v>13986</v>
      </c>
      <c r="K3" s="57">
        <f t="shared" ref="K3:K34" si="0">J3/I3</f>
        <v>6.327876862936721E-2</v>
      </c>
    </row>
    <row r="4" spans="1:11" x14ac:dyDescent="0.3">
      <c r="A4" t="s">
        <v>25</v>
      </c>
      <c r="B4" s="55">
        <v>1180246.6558341046</v>
      </c>
      <c r="C4" s="55">
        <v>61398</v>
      </c>
      <c r="D4" s="57">
        <f t="shared" ref="D4:D11" si="1">C4/B4</f>
        <v>5.2021329352218135E-2</v>
      </c>
      <c r="E4">
        <v>4</v>
      </c>
      <c r="G4" t="s">
        <v>75</v>
      </c>
      <c r="H4" t="s">
        <v>12</v>
      </c>
      <c r="I4" s="55">
        <v>189295</v>
      </c>
      <c r="J4" s="55">
        <v>55000</v>
      </c>
      <c r="K4" s="57">
        <f t="shared" si="0"/>
        <v>0.29055178425209327</v>
      </c>
    </row>
    <row r="5" spans="1:11" x14ac:dyDescent="0.3">
      <c r="A5" t="s">
        <v>31</v>
      </c>
      <c r="B5" s="55">
        <v>912346.53209369851</v>
      </c>
      <c r="C5" s="55">
        <v>64800</v>
      </c>
      <c r="D5" s="57">
        <f t="shared" si="1"/>
        <v>7.1025644007539232E-2</v>
      </c>
      <c r="E5">
        <v>3</v>
      </c>
      <c r="G5" t="s">
        <v>75</v>
      </c>
      <c r="H5" t="s">
        <v>15</v>
      </c>
      <c r="I5" s="55">
        <v>331333</v>
      </c>
      <c r="J5" s="55">
        <v>42051</v>
      </c>
      <c r="K5" s="57">
        <f t="shared" si="0"/>
        <v>0.12691461460222797</v>
      </c>
    </row>
    <row r="6" spans="1:11" x14ac:dyDescent="0.3">
      <c r="A6" t="s">
        <v>35</v>
      </c>
      <c r="B6" s="55">
        <v>1096228.6670507153</v>
      </c>
      <c r="C6" s="55">
        <v>220382</v>
      </c>
      <c r="D6" s="57">
        <f t="shared" si="1"/>
        <v>0.2010365233313173</v>
      </c>
      <c r="E6">
        <v>7</v>
      </c>
      <c r="G6" t="s">
        <v>75</v>
      </c>
      <c r="H6" t="s">
        <v>17</v>
      </c>
      <c r="I6" s="55">
        <v>194183</v>
      </c>
      <c r="J6" s="55">
        <v>35000</v>
      </c>
      <c r="K6" s="57">
        <f t="shared" si="0"/>
        <v>0.18024234871229716</v>
      </c>
    </row>
    <row r="7" spans="1:11" x14ac:dyDescent="0.3">
      <c r="A7" t="s">
        <v>46</v>
      </c>
      <c r="B7" s="55">
        <v>1459700.7327091754</v>
      </c>
      <c r="C7" s="55">
        <v>141348</v>
      </c>
      <c r="D7" s="57">
        <f t="shared" si="1"/>
        <v>9.683354733792654E-2</v>
      </c>
      <c r="E7">
        <v>8</v>
      </c>
      <c r="G7" t="s">
        <v>75</v>
      </c>
      <c r="H7" t="s">
        <v>9</v>
      </c>
      <c r="I7" s="55">
        <v>318473</v>
      </c>
      <c r="J7" s="55">
        <v>73191</v>
      </c>
      <c r="K7" s="57">
        <f t="shared" si="0"/>
        <v>0.22981854034721938</v>
      </c>
    </row>
    <row r="8" spans="1:11" x14ac:dyDescent="0.3">
      <c r="A8" t="s">
        <v>61</v>
      </c>
      <c r="B8" s="55">
        <v>1262488.5562113165</v>
      </c>
      <c r="C8" s="55">
        <v>23000</v>
      </c>
      <c r="D8" s="57">
        <f t="shared" si="1"/>
        <v>1.8217986917063382E-2</v>
      </c>
      <c r="E8">
        <v>2</v>
      </c>
      <c r="G8" t="s">
        <v>75</v>
      </c>
      <c r="H8" t="s">
        <v>11</v>
      </c>
      <c r="I8" s="55">
        <v>103828</v>
      </c>
      <c r="J8" s="55">
        <v>35462</v>
      </c>
      <c r="K8" s="57">
        <f t="shared" si="0"/>
        <v>0.34154563316253805</v>
      </c>
    </row>
    <row r="9" spans="1:11" x14ac:dyDescent="0.3">
      <c r="A9" t="s">
        <v>66</v>
      </c>
      <c r="B9" s="55">
        <v>646728.71482035797</v>
      </c>
      <c r="C9" s="55">
        <v>10000</v>
      </c>
      <c r="D9" s="57">
        <f t="shared" si="1"/>
        <v>1.5462433893595869E-2</v>
      </c>
      <c r="E9">
        <v>1</v>
      </c>
      <c r="G9" t="s">
        <v>75</v>
      </c>
      <c r="H9" t="s">
        <v>18</v>
      </c>
      <c r="I9" s="55">
        <v>121089</v>
      </c>
      <c r="J9" s="55">
        <v>58069</v>
      </c>
      <c r="K9" s="57">
        <f t="shared" si="0"/>
        <v>0.47955635937203211</v>
      </c>
    </row>
    <row r="10" spans="1:11" x14ac:dyDescent="0.3">
      <c r="G10" t="s">
        <v>76</v>
      </c>
      <c r="H10" t="s">
        <v>26</v>
      </c>
      <c r="I10" s="55">
        <v>178855</v>
      </c>
      <c r="J10" s="55">
        <v>33000</v>
      </c>
      <c r="K10" s="57">
        <f t="shared" si="0"/>
        <v>0.18450700287942748</v>
      </c>
    </row>
    <row r="11" spans="1:11" x14ac:dyDescent="0.3">
      <c r="A11" s="54" t="s">
        <v>84</v>
      </c>
      <c r="B11" s="56">
        <f>SUM(B2:B9)</f>
        <v>10047941.587651465</v>
      </c>
      <c r="C11" s="56">
        <f>SUM(C2:C9)</f>
        <v>835693</v>
      </c>
      <c r="D11" s="58">
        <f t="shared" si="1"/>
        <v>8.31705670967509E-2</v>
      </c>
      <c r="E11">
        <v>33</v>
      </c>
      <c r="G11" t="s">
        <v>76</v>
      </c>
      <c r="H11" t="s">
        <v>27</v>
      </c>
      <c r="I11" s="55">
        <v>170302</v>
      </c>
      <c r="J11" s="55">
        <v>15000</v>
      </c>
      <c r="K11" s="57">
        <f t="shared" si="0"/>
        <v>8.8078824676163528E-2</v>
      </c>
    </row>
    <row r="12" spans="1:11" x14ac:dyDescent="0.3">
      <c r="G12" t="s">
        <v>76</v>
      </c>
      <c r="H12" t="s">
        <v>28</v>
      </c>
      <c r="I12" s="55">
        <v>156459</v>
      </c>
      <c r="J12" s="55">
        <v>12000</v>
      </c>
      <c r="K12" s="57">
        <f t="shared" si="0"/>
        <v>7.6697409544992615E-2</v>
      </c>
    </row>
    <row r="13" spans="1:11" x14ac:dyDescent="0.3">
      <c r="G13" t="s">
        <v>76</v>
      </c>
      <c r="H13" t="s">
        <v>29</v>
      </c>
      <c r="I13" s="55">
        <v>156459</v>
      </c>
      <c r="J13" s="55">
        <v>1398</v>
      </c>
      <c r="K13" s="57">
        <f t="shared" si="0"/>
        <v>8.9352482119916393E-3</v>
      </c>
    </row>
    <row r="14" spans="1:11" x14ac:dyDescent="0.3">
      <c r="G14" t="s">
        <v>72</v>
      </c>
      <c r="H14" t="s">
        <v>33</v>
      </c>
      <c r="I14" s="55">
        <v>74120</v>
      </c>
      <c r="J14" s="55">
        <v>1800</v>
      </c>
      <c r="K14" s="57">
        <f t="shared" si="0"/>
        <v>2.4284943335132217E-2</v>
      </c>
    </row>
    <row r="15" spans="1:11" x14ac:dyDescent="0.3">
      <c r="G15" t="s">
        <v>72</v>
      </c>
      <c r="H15" t="s">
        <v>36</v>
      </c>
      <c r="I15" s="55">
        <v>336473</v>
      </c>
      <c r="J15" s="55">
        <v>40000</v>
      </c>
      <c r="K15" s="57">
        <f t="shared" si="0"/>
        <v>0.11888026676731862</v>
      </c>
    </row>
    <row r="16" spans="1:11" x14ac:dyDescent="0.3">
      <c r="G16" t="s">
        <v>72</v>
      </c>
      <c r="H16" t="s">
        <v>32</v>
      </c>
      <c r="I16" s="55">
        <v>138000</v>
      </c>
      <c r="J16" s="55">
        <v>23000</v>
      </c>
      <c r="K16" s="57">
        <f t="shared" si="0"/>
        <v>0.16666666666666666</v>
      </c>
    </row>
    <row r="17" spans="2:11" x14ac:dyDescent="0.3">
      <c r="G17" t="s">
        <v>35</v>
      </c>
      <c r="H17" t="s">
        <v>40</v>
      </c>
      <c r="I17" s="55">
        <v>68179</v>
      </c>
      <c r="J17" s="55">
        <v>8000</v>
      </c>
      <c r="K17" s="57">
        <f t="shared" si="0"/>
        <v>0.11733818331157687</v>
      </c>
    </row>
    <row r="18" spans="2:11" x14ac:dyDescent="0.3">
      <c r="G18" t="s">
        <v>35</v>
      </c>
      <c r="H18" t="s">
        <v>41</v>
      </c>
      <c r="I18" s="55">
        <v>96257</v>
      </c>
      <c r="J18" s="55">
        <v>2898</v>
      </c>
      <c r="K18" s="57">
        <f t="shared" si="0"/>
        <v>3.0106901316267906E-2</v>
      </c>
    </row>
    <row r="19" spans="2:11" x14ac:dyDescent="0.3">
      <c r="G19" t="s">
        <v>35</v>
      </c>
      <c r="H19" t="s">
        <v>42</v>
      </c>
      <c r="I19" s="55">
        <v>75769</v>
      </c>
      <c r="J19" s="55">
        <v>41000</v>
      </c>
      <c r="K19" s="57">
        <f t="shared" si="0"/>
        <v>0.54111839934537875</v>
      </c>
    </row>
    <row r="20" spans="2:11" x14ac:dyDescent="0.3">
      <c r="B20" s="55"/>
      <c r="G20" t="s">
        <v>35</v>
      </c>
      <c r="H20" t="s">
        <v>37</v>
      </c>
      <c r="I20" s="55">
        <v>69075</v>
      </c>
      <c r="J20" s="55">
        <v>31000</v>
      </c>
      <c r="K20" s="57">
        <f t="shared" si="0"/>
        <v>0.44878754976474844</v>
      </c>
    </row>
    <row r="21" spans="2:11" x14ac:dyDescent="0.3">
      <c r="B21" s="55"/>
      <c r="G21" t="s">
        <v>35</v>
      </c>
      <c r="H21" t="s">
        <v>45</v>
      </c>
      <c r="I21" s="55">
        <v>152879</v>
      </c>
      <c r="J21" s="55">
        <v>60000</v>
      </c>
      <c r="K21" s="57">
        <f t="shared" si="0"/>
        <v>0.39246724533781618</v>
      </c>
    </row>
    <row r="22" spans="2:11" x14ac:dyDescent="0.3">
      <c r="B22" s="55"/>
      <c r="G22" t="s">
        <v>35</v>
      </c>
      <c r="H22" t="s">
        <v>43</v>
      </c>
      <c r="I22" s="55">
        <v>117105</v>
      </c>
      <c r="J22" s="55">
        <v>44836</v>
      </c>
      <c r="K22" s="57">
        <f t="shared" si="0"/>
        <v>0.3828700738653345</v>
      </c>
    </row>
    <row r="23" spans="2:11" x14ac:dyDescent="0.3">
      <c r="B23" s="55"/>
      <c r="G23" t="s">
        <v>35</v>
      </c>
      <c r="H23" t="s">
        <v>39</v>
      </c>
      <c r="I23" s="55">
        <v>333412</v>
      </c>
      <c r="J23" s="55">
        <v>32648</v>
      </c>
      <c r="K23" s="57">
        <f t="shared" si="0"/>
        <v>9.7920890669801933E-2</v>
      </c>
    </row>
    <row r="24" spans="2:11" x14ac:dyDescent="0.3">
      <c r="B24" s="55"/>
      <c r="G24" t="s">
        <v>77</v>
      </c>
      <c r="H24" t="s">
        <v>47</v>
      </c>
      <c r="I24" s="55">
        <v>74772</v>
      </c>
      <c r="J24" s="55">
        <v>13476</v>
      </c>
      <c r="K24" s="57">
        <f t="shared" si="0"/>
        <v>0.18022789279409404</v>
      </c>
    </row>
    <row r="25" spans="2:11" x14ac:dyDescent="0.3">
      <c r="B25" s="55"/>
      <c r="G25" t="s">
        <v>77</v>
      </c>
      <c r="H25" t="s">
        <v>57</v>
      </c>
      <c r="I25" s="55">
        <v>72633</v>
      </c>
      <c r="J25" s="55">
        <v>31000</v>
      </c>
      <c r="K25" s="57">
        <f t="shared" si="0"/>
        <v>0.42680324370465217</v>
      </c>
    </row>
    <row r="26" spans="2:11" x14ac:dyDescent="0.3">
      <c r="B26" s="55"/>
      <c r="G26" t="s">
        <v>77</v>
      </c>
      <c r="H26" t="s">
        <v>51</v>
      </c>
      <c r="I26" s="55">
        <v>128913</v>
      </c>
      <c r="J26" s="55">
        <v>18000</v>
      </c>
      <c r="K26" s="57">
        <f t="shared" si="0"/>
        <v>0.13962905215145097</v>
      </c>
    </row>
    <row r="27" spans="2:11" x14ac:dyDescent="0.3">
      <c r="B27" s="55"/>
      <c r="G27" t="s">
        <v>77</v>
      </c>
      <c r="H27" t="s">
        <v>55</v>
      </c>
      <c r="I27" s="55">
        <v>128913</v>
      </c>
      <c r="J27" s="55">
        <v>5000</v>
      </c>
      <c r="K27" s="57">
        <f t="shared" si="0"/>
        <v>3.8785847819847494E-2</v>
      </c>
    </row>
    <row r="28" spans="2:11" x14ac:dyDescent="0.3">
      <c r="B28" s="55"/>
      <c r="G28" t="s">
        <v>77</v>
      </c>
      <c r="H28" t="s">
        <v>59</v>
      </c>
      <c r="I28" s="55">
        <v>126691</v>
      </c>
      <c r="J28" s="55">
        <v>14872</v>
      </c>
      <c r="K28" s="57">
        <f t="shared" si="0"/>
        <v>0.11738797546787065</v>
      </c>
    </row>
    <row r="29" spans="2:11" x14ac:dyDescent="0.3">
      <c r="B29" s="55"/>
      <c r="G29" t="s">
        <v>77</v>
      </c>
      <c r="H29" t="s">
        <v>53</v>
      </c>
      <c r="I29" s="55">
        <v>286628</v>
      </c>
      <c r="J29" s="55">
        <v>20000</v>
      </c>
      <c r="K29" s="57">
        <f t="shared" si="0"/>
        <v>6.9776853622116469E-2</v>
      </c>
    </row>
    <row r="30" spans="2:11" x14ac:dyDescent="0.3">
      <c r="B30" s="55"/>
      <c r="G30" t="s">
        <v>77</v>
      </c>
      <c r="H30" t="s">
        <v>50</v>
      </c>
      <c r="I30" s="55">
        <v>65294</v>
      </c>
      <c r="J30" s="55">
        <v>31000</v>
      </c>
      <c r="K30" s="57">
        <f t="shared" si="0"/>
        <v>0.47477563022636077</v>
      </c>
    </row>
    <row r="31" spans="2:11" x14ac:dyDescent="0.3">
      <c r="G31" t="s">
        <v>77</v>
      </c>
      <c r="H31" t="s">
        <v>54</v>
      </c>
      <c r="I31" s="55">
        <v>189061</v>
      </c>
      <c r="J31" s="55">
        <v>8000</v>
      </c>
      <c r="K31" s="57">
        <f t="shared" si="0"/>
        <v>4.2314385304213983E-2</v>
      </c>
    </row>
    <row r="32" spans="2:11" x14ac:dyDescent="0.3">
      <c r="G32" t="s">
        <v>81</v>
      </c>
      <c r="H32" t="s">
        <v>62</v>
      </c>
      <c r="I32" s="55">
        <v>317972</v>
      </c>
      <c r="J32" s="55">
        <v>13000</v>
      </c>
      <c r="K32" s="57">
        <f t="shared" si="0"/>
        <v>4.0884103002780121E-2</v>
      </c>
    </row>
    <row r="33" spans="7:11" x14ac:dyDescent="0.3">
      <c r="G33" t="s">
        <v>81</v>
      </c>
      <c r="H33" t="s">
        <v>64</v>
      </c>
      <c r="I33" s="55">
        <v>179909</v>
      </c>
      <c r="J33" s="55">
        <v>10000</v>
      </c>
      <c r="K33" s="57">
        <f t="shared" si="0"/>
        <v>5.5583656181736323E-2</v>
      </c>
    </row>
    <row r="34" spans="7:11" x14ac:dyDescent="0.3">
      <c r="G34" t="s">
        <v>73</v>
      </c>
      <c r="H34" t="s">
        <v>67</v>
      </c>
      <c r="I34" s="55">
        <v>276320</v>
      </c>
      <c r="J34" s="55">
        <v>10000</v>
      </c>
      <c r="K34" s="57">
        <f t="shared" si="0"/>
        <v>3.6189924724956572E-2</v>
      </c>
    </row>
    <row r="36" spans="7:11" x14ac:dyDescent="0.3">
      <c r="G36" s="54" t="s">
        <v>84</v>
      </c>
      <c r="H36" s="54"/>
      <c r="I36" s="56">
        <f>SUM(I2:I34)</f>
        <v>5959631</v>
      </c>
      <c r="J36" s="56">
        <v>835693</v>
      </c>
      <c r="K36" s="58">
        <f>J36/I36</f>
        <v>0.14022562806321398</v>
      </c>
    </row>
  </sheetData>
  <sortState xmlns:xlrd2="http://schemas.microsoft.com/office/spreadsheetml/2017/richdata2" ref="A2:C9">
    <sortCondition descending="1" ref="C2:C9"/>
  </sortState>
  <pageMargins left="0.45" right="0.45" top="0.5" bottom="0.25" header="0.3" footer="0.3"/>
  <pageSetup paperSize="8" orientation="landscape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Ad Abeya</dc:creator>
  <cp:lastModifiedBy>Joseph Ad Abeya</cp:lastModifiedBy>
  <cp:lastPrinted>2021-11-30T07:07:30Z</cp:lastPrinted>
  <dcterms:created xsi:type="dcterms:W3CDTF">2021-11-25T06:29:06Z</dcterms:created>
  <dcterms:modified xsi:type="dcterms:W3CDTF">2021-12-13T15:27:47Z</dcterms:modified>
</cp:coreProperties>
</file>