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muchorif\Desktop\Sudan\Flooding\SITREP_Reports\Data\"/>
    </mc:Choice>
  </mc:AlternateContent>
  <xr:revisionPtr revIDLastSave="0" documentId="8_{555DA89C-4D55-4BE2-8CC7-3E6A27103662}" xr6:coauthVersionLast="36" xr6:coauthVersionMax="36" xr10:uidLastSave="{00000000-0000-0000-0000-000000000000}"/>
  <bookViews>
    <workbookView xWindow="0" yWindow="0" windowWidth="20490" windowHeight="7760" tabRatio="563" xr2:uid="{00000000-000D-0000-FFFF-FFFF00000000}"/>
  </bookViews>
  <sheets>
    <sheet name="updade 06102020 eng (2)" sheetId="6" r:id="rId1"/>
    <sheet name="updade 29092020 eng" sheetId="5" r:id="rId2"/>
    <sheet name="المناطق تحديث 8  اغسطس" sheetId="4" r:id="rId3"/>
    <sheet name="تحديث 6اغسطس  (2)" sheetId="3" r:id="rId4"/>
    <sheet name="تحديث 6 سبتمبر " sheetId="1" r:id="rId5"/>
    <sheet name="Sheet2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2" i="6" l="1"/>
  <c r="I22" i="6"/>
  <c r="J22" i="6"/>
  <c r="K22" i="6"/>
  <c r="L22" i="6"/>
  <c r="M22" i="6"/>
  <c r="N22" i="6"/>
  <c r="O22" i="6"/>
  <c r="P22" i="6"/>
  <c r="H15" i="6"/>
  <c r="I15" i="6"/>
  <c r="J15" i="6"/>
  <c r="K15" i="6"/>
  <c r="L15" i="6"/>
  <c r="M15" i="6"/>
  <c r="N15" i="6"/>
  <c r="O15" i="6"/>
  <c r="P15" i="6"/>
  <c r="H106" i="6"/>
  <c r="I106" i="6"/>
  <c r="J106" i="6"/>
  <c r="K106" i="6"/>
  <c r="L106" i="6"/>
  <c r="M106" i="6"/>
  <c r="N106" i="6"/>
  <c r="O106" i="6"/>
  <c r="P106" i="6"/>
  <c r="I87" i="6"/>
  <c r="J87" i="6"/>
  <c r="K87" i="6"/>
  <c r="L87" i="6"/>
  <c r="M87" i="6"/>
  <c r="N87" i="6"/>
  <c r="O87" i="6"/>
  <c r="P87" i="6"/>
  <c r="H124" i="6"/>
  <c r="I124" i="6"/>
  <c r="J124" i="6"/>
  <c r="K124" i="6"/>
  <c r="L124" i="6"/>
  <c r="M124" i="6"/>
  <c r="N124" i="6"/>
  <c r="O124" i="6"/>
  <c r="P124" i="6"/>
  <c r="H115" i="6"/>
  <c r="I115" i="6"/>
  <c r="J115" i="6"/>
  <c r="K115" i="6"/>
  <c r="L115" i="6"/>
  <c r="M115" i="6"/>
  <c r="N115" i="6"/>
  <c r="O115" i="6"/>
  <c r="P115" i="6"/>
  <c r="H111" i="6"/>
  <c r="I111" i="6"/>
  <c r="J111" i="6"/>
  <c r="K111" i="6"/>
  <c r="L111" i="6"/>
  <c r="M111" i="6"/>
  <c r="N111" i="6"/>
  <c r="O111" i="6"/>
  <c r="P111" i="6"/>
  <c r="H97" i="6"/>
  <c r="I97" i="6"/>
  <c r="J97" i="6"/>
  <c r="K97" i="6"/>
  <c r="L97" i="6"/>
  <c r="M97" i="6"/>
  <c r="N97" i="6"/>
  <c r="O97" i="6"/>
  <c r="P97" i="6"/>
  <c r="H87" i="6"/>
  <c r="G98" i="6"/>
  <c r="G105" i="6"/>
  <c r="G125" i="6"/>
  <c r="H78" i="6"/>
  <c r="I78" i="6"/>
  <c r="J78" i="6"/>
  <c r="K78" i="6"/>
  <c r="L78" i="6"/>
  <c r="M78" i="6"/>
  <c r="N78" i="6"/>
  <c r="O78" i="6"/>
  <c r="P78" i="6"/>
  <c r="H59" i="6"/>
  <c r="I59" i="6"/>
  <c r="J59" i="6"/>
  <c r="K59" i="6"/>
  <c r="L59" i="6"/>
  <c r="M59" i="6"/>
  <c r="N59" i="6"/>
  <c r="O59" i="6"/>
  <c r="P59" i="6"/>
  <c r="H50" i="6"/>
  <c r="I50" i="6"/>
  <c r="J50" i="6"/>
  <c r="K50" i="6"/>
  <c r="L50" i="6"/>
  <c r="M50" i="6"/>
  <c r="N50" i="6"/>
  <c r="O50" i="6"/>
  <c r="P50" i="6"/>
  <c r="H44" i="6"/>
  <c r="I44" i="6"/>
  <c r="J44" i="6"/>
  <c r="K44" i="6"/>
  <c r="L44" i="6"/>
  <c r="M44" i="6"/>
  <c r="N44" i="6"/>
  <c r="O44" i="6"/>
  <c r="P44" i="6"/>
  <c r="H37" i="6"/>
  <c r="I37" i="6"/>
  <c r="J37" i="6"/>
  <c r="K37" i="6"/>
  <c r="L37" i="6"/>
  <c r="M37" i="6"/>
  <c r="N37" i="6"/>
  <c r="O37" i="6"/>
  <c r="P37" i="6"/>
  <c r="H30" i="6"/>
  <c r="I30" i="6"/>
  <c r="J30" i="6"/>
  <c r="K30" i="6"/>
  <c r="L30" i="6"/>
  <c r="M30" i="6"/>
  <c r="N30" i="6"/>
  <c r="O30" i="6"/>
  <c r="P30" i="6"/>
  <c r="P130" i="6"/>
  <c r="O130" i="6"/>
  <c r="N130" i="6"/>
  <c r="M130" i="6"/>
  <c r="L130" i="6"/>
  <c r="K130" i="6"/>
  <c r="J130" i="6"/>
  <c r="I130" i="6"/>
  <c r="H130" i="6"/>
  <c r="E130" i="6"/>
  <c r="D130" i="6"/>
  <c r="F129" i="6"/>
  <c r="G129" i="6" s="1"/>
  <c r="F128" i="6"/>
  <c r="G128" i="6" s="1"/>
  <c r="F127" i="6"/>
  <c r="G127" i="6" s="1"/>
  <c r="F126" i="6"/>
  <c r="G126" i="6" s="1"/>
  <c r="F125" i="6"/>
  <c r="E124" i="6"/>
  <c r="D124" i="6"/>
  <c r="F123" i="6"/>
  <c r="G123" i="6" s="1"/>
  <c r="F122" i="6"/>
  <c r="G122" i="6" s="1"/>
  <c r="F121" i="6"/>
  <c r="G121" i="6" s="1"/>
  <c r="F120" i="6"/>
  <c r="G120" i="6" s="1"/>
  <c r="F119" i="6"/>
  <c r="G119" i="6" s="1"/>
  <c r="F118" i="6"/>
  <c r="G118" i="6" s="1"/>
  <c r="F117" i="6"/>
  <c r="G117" i="6" s="1"/>
  <c r="F116" i="6"/>
  <c r="G116" i="6" s="1"/>
  <c r="E115" i="6"/>
  <c r="D115" i="6"/>
  <c r="F114" i="6"/>
  <c r="G114" i="6" s="1"/>
  <c r="F113" i="6"/>
  <c r="G113" i="6" s="1"/>
  <c r="F112" i="6"/>
  <c r="G112" i="6" s="1"/>
  <c r="E111" i="6"/>
  <c r="D111" i="6"/>
  <c r="F110" i="6"/>
  <c r="G110" i="6" s="1"/>
  <c r="F109" i="6"/>
  <c r="G109" i="6" s="1"/>
  <c r="F108" i="6"/>
  <c r="G108" i="6" s="1"/>
  <c r="F107" i="6"/>
  <c r="G107" i="6" s="1"/>
  <c r="E106" i="6"/>
  <c r="D106" i="6"/>
  <c r="F105" i="6"/>
  <c r="F104" i="6"/>
  <c r="G104" i="6" s="1"/>
  <c r="F103" i="6"/>
  <c r="G103" i="6" s="1"/>
  <c r="F102" i="6"/>
  <c r="G102" i="6" s="1"/>
  <c r="F101" i="6"/>
  <c r="G101" i="6" s="1"/>
  <c r="F100" i="6"/>
  <c r="G100" i="6" s="1"/>
  <c r="F99" i="6"/>
  <c r="G99" i="6" s="1"/>
  <c r="F98" i="6"/>
  <c r="E97" i="6"/>
  <c r="D97" i="6"/>
  <c r="F96" i="6"/>
  <c r="G96" i="6" s="1"/>
  <c r="F95" i="6"/>
  <c r="G95" i="6" s="1"/>
  <c r="F94" i="6"/>
  <c r="G94" i="6" s="1"/>
  <c r="F93" i="6"/>
  <c r="G93" i="6" s="1"/>
  <c r="F92" i="6"/>
  <c r="F91" i="6"/>
  <c r="G91" i="6" s="1"/>
  <c r="P90" i="6"/>
  <c r="O90" i="6"/>
  <c r="M90" i="6"/>
  <c r="L90" i="6"/>
  <c r="K90" i="6"/>
  <c r="J90" i="6"/>
  <c r="I90" i="6"/>
  <c r="H90" i="6"/>
  <c r="E90" i="6"/>
  <c r="D90" i="6"/>
  <c r="F89" i="6"/>
  <c r="G89" i="6" s="1"/>
  <c r="F88" i="6"/>
  <c r="G88" i="6" s="1"/>
  <c r="E87" i="6"/>
  <c r="D87" i="6"/>
  <c r="F86" i="6"/>
  <c r="G86" i="6" s="1"/>
  <c r="F85" i="6"/>
  <c r="G85" i="6" s="1"/>
  <c r="F84" i="6"/>
  <c r="G84" i="6" s="1"/>
  <c r="F83" i="6"/>
  <c r="G83" i="6" s="1"/>
  <c r="F82" i="6"/>
  <c r="G82" i="6" s="1"/>
  <c r="P81" i="6"/>
  <c r="O81" i="6"/>
  <c r="L81" i="6"/>
  <c r="K81" i="6"/>
  <c r="J81" i="6"/>
  <c r="I81" i="6"/>
  <c r="E81" i="6"/>
  <c r="D81" i="6"/>
  <c r="G80" i="6"/>
  <c r="F80" i="6"/>
  <c r="F79" i="6"/>
  <c r="E78" i="6"/>
  <c r="D78" i="6"/>
  <c r="F77" i="6"/>
  <c r="G77" i="6" s="1"/>
  <c r="F76" i="6"/>
  <c r="G76" i="6" s="1"/>
  <c r="F75" i="6"/>
  <c r="G75" i="6" s="1"/>
  <c r="F74" i="6"/>
  <c r="G74" i="6" s="1"/>
  <c r="F73" i="6"/>
  <c r="G73" i="6" s="1"/>
  <c r="F72" i="6"/>
  <c r="G72" i="6" s="1"/>
  <c r="F71" i="6"/>
  <c r="G71" i="6" s="1"/>
  <c r="F70" i="6"/>
  <c r="G70" i="6" s="1"/>
  <c r="F69" i="6"/>
  <c r="P68" i="6"/>
  <c r="O68" i="6"/>
  <c r="L68" i="6"/>
  <c r="K68" i="6"/>
  <c r="J68" i="6"/>
  <c r="I68" i="6"/>
  <c r="E68" i="6"/>
  <c r="D68" i="6"/>
  <c r="F67" i="6"/>
  <c r="G67" i="6" s="1"/>
  <c r="F66" i="6"/>
  <c r="G66" i="6" s="1"/>
  <c r="F65" i="6"/>
  <c r="G65" i="6" s="1"/>
  <c r="F64" i="6"/>
  <c r="G64" i="6" s="1"/>
  <c r="P63" i="6"/>
  <c r="O63" i="6"/>
  <c r="M63" i="6"/>
  <c r="L63" i="6"/>
  <c r="K63" i="6"/>
  <c r="J63" i="6"/>
  <c r="I63" i="6"/>
  <c r="H63" i="6"/>
  <c r="E63" i="6"/>
  <c r="D63" i="6"/>
  <c r="G62" i="6"/>
  <c r="F61" i="6"/>
  <c r="G61" i="6" s="1"/>
  <c r="F60" i="6"/>
  <c r="G60" i="6" s="1"/>
  <c r="E59" i="6"/>
  <c r="D59" i="6"/>
  <c r="F58" i="6"/>
  <c r="G58" i="6" s="1"/>
  <c r="F57" i="6"/>
  <c r="G57" i="6" s="1"/>
  <c r="F56" i="6"/>
  <c r="G56" i="6" s="1"/>
  <c r="F55" i="6"/>
  <c r="G55" i="6" s="1"/>
  <c r="F54" i="6"/>
  <c r="G54" i="6" s="1"/>
  <c r="G53" i="6"/>
  <c r="F53" i="6"/>
  <c r="F52" i="6"/>
  <c r="G52" i="6" s="1"/>
  <c r="F51" i="6"/>
  <c r="E50" i="6"/>
  <c r="D50" i="6"/>
  <c r="F49" i="6"/>
  <c r="G49" i="6" s="1"/>
  <c r="F48" i="6"/>
  <c r="G48" i="6" s="1"/>
  <c r="F47" i="6"/>
  <c r="G47" i="6" s="1"/>
  <c r="F46" i="6"/>
  <c r="G46" i="6" s="1"/>
  <c r="F45" i="6"/>
  <c r="E44" i="6"/>
  <c r="D44" i="6"/>
  <c r="F43" i="6"/>
  <c r="G43" i="6" s="1"/>
  <c r="F42" i="6"/>
  <c r="G42" i="6" s="1"/>
  <c r="G41" i="6"/>
  <c r="F41" i="6"/>
  <c r="F40" i="6"/>
  <c r="G40" i="6" s="1"/>
  <c r="F39" i="6"/>
  <c r="F38" i="6"/>
  <c r="G38" i="6" s="1"/>
  <c r="E37" i="6"/>
  <c r="D37" i="6"/>
  <c r="F36" i="6"/>
  <c r="G36" i="6" s="1"/>
  <c r="G35" i="6"/>
  <c r="F35" i="6"/>
  <c r="F34" i="6"/>
  <c r="G34" i="6" s="1"/>
  <c r="F33" i="6"/>
  <c r="G33" i="6" s="1"/>
  <c r="F32" i="6"/>
  <c r="G32" i="6" s="1"/>
  <c r="F31" i="6"/>
  <c r="G31" i="6" s="1"/>
  <c r="E30" i="6"/>
  <c r="D30" i="6"/>
  <c r="F29" i="6"/>
  <c r="G29" i="6" s="1"/>
  <c r="F28" i="6"/>
  <c r="G28" i="6" s="1"/>
  <c r="F27" i="6"/>
  <c r="G27" i="6" s="1"/>
  <c r="F26" i="6"/>
  <c r="G26" i="6" s="1"/>
  <c r="F25" i="6"/>
  <c r="G25" i="6" s="1"/>
  <c r="G24" i="6"/>
  <c r="F24" i="6"/>
  <c r="F23" i="6"/>
  <c r="E22" i="6"/>
  <c r="D22" i="6"/>
  <c r="F21" i="6"/>
  <c r="G21" i="6" s="1"/>
  <c r="F20" i="6"/>
  <c r="G20" i="6" s="1"/>
  <c r="F19" i="6"/>
  <c r="G19" i="6" s="1"/>
  <c r="F18" i="6"/>
  <c r="G18" i="6" s="1"/>
  <c r="G17" i="6"/>
  <c r="F17" i="6"/>
  <c r="F16" i="6"/>
  <c r="G16" i="6" s="1"/>
  <c r="E15" i="6"/>
  <c r="D15" i="6"/>
  <c r="G14" i="6"/>
  <c r="F14" i="6"/>
  <c r="F13" i="6"/>
  <c r="G13" i="6" s="1"/>
  <c r="G12" i="6"/>
  <c r="F12" i="6"/>
  <c r="F11" i="6"/>
  <c r="G11" i="6" s="1"/>
  <c r="F10" i="6"/>
  <c r="G10" i="6" s="1"/>
  <c r="F9" i="6"/>
  <c r="G9" i="6" s="1"/>
  <c r="F8" i="6"/>
  <c r="H131" i="6" l="1"/>
  <c r="G68" i="6"/>
  <c r="F81" i="6"/>
  <c r="F97" i="6"/>
  <c r="G106" i="6"/>
  <c r="G130" i="6"/>
  <c r="D131" i="6"/>
  <c r="G124" i="6"/>
  <c r="E131" i="6"/>
  <c r="F59" i="6"/>
  <c r="F44" i="6"/>
  <c r="F63" i="6"/>
  <c r="G111" i="6"/>
  <c r="G115" i="6"/>
  <c r="G90" i="6"/>
  <c r="F15" i="6"/>
  <c r="F30" i="6"/>
  <c r="G39" i="6"/>
  <c r="F111" i="6"/>
  <c r="G8" i="6"/>
  <c r="G15" i="6" s="1"/>
  <c r="G22" i="6"/>
  <c r="G23" i="6"/>
  <c r="G30" i="6" s="1"/>
  <c r="F50" i="6"/>
  <c r="G63" i="6"/>
  <c r="F130" i="6"/>
  <c r="P131" i="6"/>
  <c r="G51" i="6"/>
  <c r="G59" i="6" s="1"/>
  <c r="F87" i="6"/>
  <c r="G92" i="6"/>
  <c r="G97" i="6" s="1"/>
  <c r="F22" i="6"/>
  <c r="G44" i="6"/>
  <c r="G45" i="6"/>
  <c r="G50" i="6" s="1"/>
  <c r="F78" i="6"/>
  <c r="F106" i="6"/>
  <c r="F115" i="6"/>
  <c r="L131" i="6"/>
  <c r="N131" i="6"/>
  <c r="J131" i="6"/>
  <c r="M131" i="6"/>
  <c r="I131" i="6"/>
  <c r="O131" i="6"/>
  <c r="K131" i="6"/>
  <c r="F124" i="6"/>
  <c r="G37" i="6"/>
  <c r="G87" i="6"/>
  <c r="F37" i="6"/>
  <c r="F68" i="6"/>
  <c r="F90" i="6"/>
  <c r="G69" i="6"/>
  <c r="G78" i="6" s="1"/>
  <c r="G79" i="6"/>
  <c r="G81" i="6" s="1"/>
  <c r="N38" i="5"/>
  <c r="F131" i="6" l="1"/>
  <c r="G126" i="5"/>
  <c r="F127" i="5"/>
  <c r="G127" i="5" s="1"/>
  <c r="F128" i="5"/>
  <c r="G128" i="5" s="1"/>
  <c r="F129" i="5"/>
  <c r="G129" i="5" s="1"/>
  <c r="F130" i="5"/>
  <c r="G130" i="5" s="1"/>
  <c r="F126" i="5"/>
  <c r="E131" i="5"/>
  <c r="H131" i="5"/>
  <c r="I131" i="5"/>
  <c r="J131" i="5"/>
  <c r="K131" i="5"/>
  <c r="L131" i="5"/>
  <c r="M131" i="5"/>
  <c r="N131" i="5"/>
  <c r="O131" i="5"/>
  <c r="P131" i="5"/>
  <c r="D131" i="5"/>
  <c r="G131" i="5" l="1"/>
  <c r="F131" i="5"/>
  <c r="F123" i="5"/>
  <c r="G123" i="5" s="1"/>
  <c r="F86" i="5"/>
  <c r="G86" i="5" s="1"/>
  <c r="F85" i="5"/>
  <c r="G85" i="5" s="1"/>
  <c r="F17" i="5"/>
  <c r="G17" i="5" s="1"/>
  <c r="F18" i="5"/>
  <c r="G18" i="5" s="1"/>
  <c r="F19" i="5"/>
  <c r="G19" i="5" s="1"/>
  <c r="F20" i="5"/>
  <c r="G20" i="5" s="1"/>
  <c r="F21" i="5"/>
  <c r="G21" i="5" s="1"/>
  <c r="F118" i="5" l="1"/>
  <c r="G118" i="5" s="1"/>
  <c r="F119" i="5"/>
  <c r="G119" i="5" s="1"/>
  <c r="F120" i="5"/>
  <c r="G120" i="5" s="1"/>
  <c r="F121" i="5"/>
  <c r="G121" i="5" s="1"/>
  <c r="F122" i="5"/>
  <c r="G122" i="5" s="1"/>
  <c r="F124" i="5"/>
  <c r="G124" i="5" s="1"/>
  <c r="F117" i="5"/>
  <c r="F114" i="5"/>
  <c r="G114" i="5" s="1"/>
  <c r="F115" i="5"/>
  <c r="G115" i="5" s="1"/>
  <c r="F113" i="5"/>
  <c r="G113" i="5" s="1"/>
  <c r="E125" i="5"/>
  <c r="D125" i="5"/>
  <c r="E116" i="5"/>
  <c r="D116" i="5"/>
  <c r="F90" i="5"/>
  <c r="G90" i="5" s="1"/>
  <c r="F55" i="5"/>
  <c r="G55" i="5" s="1"/>
  <c r="D31" i="5"/>
  <c r="E22" i="5"/>
  <c r="D22" i="5"/>
  <c r="G116" i="5" l="1"/>
  <c r="F125" i="5"/>
  <c r="G117" i="5"/>
  <c r="G125" i="5" s="1"/>
  <c r="F116" i="5"/>
  <c r="E112" i="5"/>
  <c r="D112" i="5"/>
  <c r="D132" i="5" s="1"/>
  <c r="F111" i="5"/>
  <c r="G111" i="5" s="1"/>
  <c r="F110" i="5"/>
  <c r="G110" i="5" s="1"/>
  <c r="F109" i="5"/>
  <c r="G109" i="5" s="1"/>
  <c r="F108" i="5"/>
  <c r="G108" i="5" s="1"/>
  <c r="P107" i="5"/>
  <c r="P112" i="5" s="1"/>
  <c r="O107" i="5"/>
  <c r="O112" i="5" s="1"/>
  <c r="M107" i="5"/>
  <c r="L107" i="5"/>
  <c r="L112" i="5" s="1"/>
  <c r="K107" i="5"/>
  <c r="K112" i="5" s="1"/>
  <c r="J107" i="5"/>
  <c r="I107" i="5"/>
  <c r="E107" i="5"/>
  <c r="D107" i="5"/>
  <c r="F106" i="5"/>
  <c r="G106" i="5" s="1"/>
  <c r="F105" i="5"/>
  <c r="G105" i="5" s="1"/>
  <c r="F104" i="5"/>
  <c r="G104" i="5" s="1"/>
  <c r="F103" i="5"/>
  <c r="G103" i="5" s="1"/>
  <c r="F102" i="5"/>
  <c r="G102" i="5" s="1"/>
  <c r="F101" i="5"/>
  <c r="G101" i="5" s="1"/>
  <c r="F100" i="5"/>
  <c r="F99" i="5"/>
  <c r="G99" i="5" s="1"/>
  <c r="P98" i="5"/>
  <c r="N98" i="5"/>
  <c r="L98" i="5"/>
  <c r="K98" i="5"/>
  <c r="J98" i="5"/>
  <c r="I98" i="5"/>
  <c r="E98" i="5"/>
  <c r="D98" i="5"/>
  <c r="F97" i="5"/>
  <c r="G97" i="5" s="1"/>
  <c r="F96" i="5"/>
  <c r="G96" i="5" s="1"/>
  <c r="F95" i="5"/>
  <c r="G95" i="5" s="1"/>
  <c r="F94" i="5"/>
  <c r="G94" i="5" s="1"/>
  <c r="F93" i="5"/>
  <c r="G93" i="5" s="1"/>
  <c r="F92" i="5"/>
  <c r="P91" i="5"/>
  <c r="O91" i="5"/>
  <c r="M91" i="5"/>
  <c r="L91" i="5"/>
  <c r="K91" i="5"/>
  <c r="J91" i="5"/>
  <c r="I91" i="5"/>
  <c r="H91" i="5"/>
  <c r="E91" i="5"/>
  <c r="D91" i="5"/>
  <c r="F89" i="5"/>
  <c r="P88" i="5"/>
  <c r="O88" i="5"/>
  <c r="L88" i="5"/>
  <c r="K88" i="5"/>
  <c r="J88" i="5"/>
  <c r="I88" i="5"/>
  <c r="E88" i="5"/>
  <c r="D88" i="5"/>
  <c r="F87" i="5"/>
  <c r="G87" i="5" s="1"/>
  <c r="F84" i="5"/>
  <c r="G84" i="5" s="1"/>
  <c r="F83" i="5"/>
  <c r="P82" i="5"/>
  <c r="O82" i="5"/>
  <c r="L82" i="5"/>
  <c r="K82" i="5"/>
  <c r="J82" i="5"/>
  <c r="I82" i="5"/>
  <c r="E82" i="5"/>
  <c r="D82" i="5"/>
  <c r="F81" i="5"/>
  <c r="F80" i="5"/>
  <c r="G80" i="5" s="1"/>
  <c r="P79" i="5"/>
  <c r="O79" i="5"/>
  <c r="L79" i="5"/>
  <c r="K79" i="5"/>
  <c r="J79" i="5"/>
  <c r="I79" i="5"/>
  <c r="E79" i="5"/>
  <c r="D79" i="5"/>
  <c r="F78" i="5"/>
  <c r="G78" i="5" s="1"/>
  <c r="F77" i="5"/>
  <c r="G77" i="5" s="1"/>
  <c r="F76" i="5"/>
  <c r="G76" i="5" s="1"/>
  <c r="F75" i="5"/>
  <c r="G75" i="5" s="1"/>
  <c r="F74" i="5"/>
  <c r="G74" i="5" s="1"/>
  <c r="F73" i="5"/>
  <c r="G73" i="5" s="1"/>
  <c r="F72" i="5"/>
  <c r="G72" i="5" s="1"/>
  <c r="F71" i="5"/>
  <c r="G71" i="5" s="1"/>
  <c r="F70" i="5"/>
  <c r="P69" i="5"/>
  <c r="O69" i="5"/>
  <c r="L69" i="5"/>
  <c r="K69" i="5"/>
  <c r="J69" i="5"/>
  <c r="I69" i="5"/>
  <c r="E69" i="5"/>
  <c r="D69" i="5"/>
  <c r="F68" i="5"/>
  <c r="G68" i="5" s="1"/>
  <c r="F67" i="5"/>
  <c r="G67" i="5" s="1"/>
  <c r="F66" i="5"/>
  <c r="G66" i="5" s="1"/>
  <c r="F65" i="5"/>
  <c r="G65" i="5" s="1"/>
  <c r="P64" i="5"/>
  <c r="O64" i="5"/>
  <c r="M64" i="5"/>
  <c r="L64" i="5"/>
  <c r="K64" i="5"/>
  <c r="J64" i="5"/>
  <c r="I64" i="5"/>
  <c r="H64" i="5"/>
  <c r="E64" i="5"/>
  <c r="D64" i="5"/>
  <c r="G63" i="5"/>
  <c r="F62" i="5"/>
  <c r="G62" i="5" s="1"/>
  <c r="F61" i="5"/>
  <c r="P60" i="5"/>
  <c r="O60" i="5"/>
  <c r="L60" i="5"/>
  <c r="K60" i="5"/>
  <c r="J60" i="5"/>
  <c r="I60" i="5"/>
  <c r="E60" i="5"/>
  <c r="D60" i="5"/>
  <c r="F59" i="5"/>
  <c r="G59" i="5" s="1"/>
  <c r="F58" i="5"/>
  <c r="G58" i="5" s="1"/>
  <c r="F57" i="5"/>
  <c r="G57" i="5" s="1"/>
  <c r="F56" i="5"/>
  <c r="G56" i="5" s="1"/>
  <c r="F54" i="5"/>
  <c r="G54" i="5" s="1"/>
  <c r="F53" i="5"/>
  <c r="G53" i="5" s="1"/>
  <c r="F52" i="5"/>
  <c r="G52" i="5" s="1"/>
  <c r="P51" i="5"/>
  <c r="O51" i="5"/>
  <c r="L51" i="5"/>
  <c r="K51" i="5"/>
  <c r="J51" i="5"/>
  <c r="I51" i="5"/>
  <c r="E51" i="5"/>
  <c r="D51" i="5"/>
  <c r="F50" i="5"/>
  <c r="G50" i="5" s="1"/>
  <c r="F49" i="5"/>
  <c r="G49" i="5" s="1"/>
  <c r="F48" i="5"/>
  <c r="G48" i="5" s="1"/>
  <c r="F47" i="5"/>
  <c r="G47" i="5" s="1"/>
  <c r="F46" i="5"/>
  <c r="G46" i="5" s="1"/>
  <c r="P45" i="5"/>
  <c r="O45" i="5"/>
  <c r="L45" i="5"/>
  <c r="K45" i="5"/>
  <c r="J45" i="5"/>
  <c r="I45" i="5"/>
  <c r="E45" i="5"/>
  <c r="D45" i="5"/>
  <c r="F44" i="5"/>
  <c r="G44" i="5" s="1"/>
  <c r="F43" i="5"/>
  <c r="G43" i="5" s="1"/>
  <c r="F42" i="5"/>
  <c r="G42" i="5" s="1"/>
  <c r="F41" i="5"/>
  <c r="G41" i="5" s="1"/>
  <c r="F40" i="5"/>
  <c r="F39" i="5"/>
  <c r="G39" i="5" s="1"/>
  <c r="P38" i="5"/>
  <c r="O38" i="5"/>
  <c r="L38" i="5"/>
  <c r="K38" i="5"/>
  <c r="J38" i="5"/>
  <c r="I38" i="5"/>
  <c r="E38" i="5"/>
  <c r="D38" i="5"/>
  <c r="F37" i="5"/>
  <c r="G37" i="5" s="1"/>
  <c r="F36" i="5"/>
  <c r="G36" i="5" s="1"/>
  <c r="F35" i="5"/>
  <c r="G35" i="5" s="1"/>
  <c r="F34" i="5"/>
  <c r="G34" i="5" s="1"/>
  <c r="F33" i="5"/>
  <c r="G33" i="5" s="1"/>
  <c r="F32" i="5"/>
  <c r="G32" i="5" s="1"/>
  <c r="P31" i="5"/>
  <c r="O31" i="5"/>
  <c r="N31" i="5"/>
  <c r="L31" i="5"/>
  <c r="K31" i="5"/>
  <c r="J31" i="5"/>
  <c r="I31" i="5"/>
  <c r="E31" i="5"/>
  <c r="F30" i="5"/>
  <c r="G30" i="5" s="1"/>
  <c r="F29" i="5"/>
  <c r="G29" i="5" s="1"/>
  <c r="F28" i="5"/>
  <c r="G28" i="5" s="1"/>
  <c r="F27" i="5"/>
  <c r="G27" i="5" s="1"/>
  <c r="F26" i="5"/>
  <c r="G26" i="5" s="1"/>
  <c r="F25" i="5"/>
  <c r="G25" i="5" s="1"/>
  <c r="F24" i="5"/>
  <c r="F23" i="5"/>
  <c r="G23" i="5" s="1"/>
  <c r="P22" i="5"/>
  <c r="O22" i="5"/>
  <c r="L22" i="5"/>
  <c r="K22" i="5"/>
  <c r="J22" i="5"/>
  <c r="I22" i="5"/>
  <c r="F16" i="5"/>
  <c r="F22" i="5" s="1"/>
  <c r="P15" i="5"/>
  <c r="O15" i="5"/>
  <c r="M15" i="5"/>
  <c r="L15" i="5"/>
  <c r="K15" i="5"/>
  <c r="J15" i="5"/>
  <c r="I15" i="5"/>
  <c r="H15" i="5"/>
  <c r="E15" i="5"/>
  <c r="D15" i="5"/>
  <c r="F14" i="5"/>
  <c r="G14" i="5" s="1"/>
  <c r="F13" i="5"/>
  <c r="G13" i="5" s="1"/>
  <c r="F12" i="5"/>
  <c r="G12" i="5" s="1"/>
  <c r="F11" i="5"/>
  <c r="G11" i="5" s="1"/>
  <c r="F10" i="5"/>
  <c r="G10" i="5" s="1"/>
  <c r="F9" i="5"/>
  <c r="G9" i="5" s="1"/>
  <c r="F8" i="5"/>
  <c r="E132" i="5" l="1"/>
  <c r="N132" i="5"/>
  <c r="H132" i="5"/>
  <c r="L132" i="5"/>
  <c r="I132" i="5"/>
  <c r="M132" i="5"/>
  <c r="J132" i="5"/>
  <c r="O132" i="5"/>
  <c r="K132" i="5"/>
  <c r="P132" i="5"/>
  <c r="F15" i="5"/>
  <c r="F64" i="5"/>
  <c r="F82" i="5"/>
  <c r="F88" i="5"/>
  <c r="F98" i="5"/>
  <c r="F91" i="5"/>
  <c r="F38" i="5"/>
  <c r="G51" i="5"/>
  <c r="F79" i="5"/>
  <c r="G83" i="5"/>
  <c r="G88" i="5" s="1"/>
  <c r="G89" i="5"/>
  <c r="G91" i="5" s="1"/>
  <c r="G16" i="5"/>
  <c r="G22" i="5" s="1"/>
  <c r="F45" i="5"/>
  <c r="G70" i="5"/>
  <c r="G79" i="5" s="1"/>
  <c r="F107" i="5"/>
  <c r="F31" i="5"/>
  <c r="G69" i="5"/>
  <c r="G60" i="5"/>
  <c r="G112" i="5"/>
  <c r="F60" i="5"/>
  <c r="F69" i="5"/>
  <c r="G24" i="5"/>
  <c r="G31" i="5" s="1"/>
  <c r="F51" i="5"/>
  <c r="G81" i="5"/>
  <c r="G82" i="5" s="1"/>
  <c r="G100" i="5"/>
  <c r="G107" i="5" s="1"/>
  <c r="F112" i="5"/>
  <c r="G40" i="5"/>
  <c r="G45" i="5" s="1"/>
  <c r="G92" i="5"/>
  <c r="G98" i="5" s="1"/>
  <c r="G8" i="5"/>
  <c r="G15" i="5" s="1"/>
  <c r="G38" i="5"/>
  <c r="G61" i="5"/>
  <c r="G64" i="5" s="1"/>
  <c r="F91" i="1"/>
  <c r="G91" i="1" s="1"/>
  <c r="F92" i="1"/>
  <c r="G92" i="1"/>
  <c r="F93" i="1"/>
  <c r="G93" i="1" s="1"/>
  <c r="F94" i="1"/>
  <c r="G94" i="1" s="1"/>
  <c r="F95" i="1"/>
  <c r="G95" i="1" s="1"/>
  <c r="E96" i="1"/>
  <c r="D96" i="1"/>
  <c r="E85" i="1"/>
  <c r="D85" i="1"/>
  <c r="F132" i="5" l="1"/>
  <c r="G132" i="5"/>
  <c r="F32" i="1"/>
  <c r="G32" i="1" s="1"/>
  <c r="F33" i="1"/>
  <c r="G33" i="1" s="1"/>
  <c r="F34" i="1"/>
  <c r="G34" i="1" s="1"/>
  <c r="F35" i="1"/>
  <c r="G35" i="1"/>
  <c r="F36" i="1"/>
  <c r="G36" i="1" s="1"/>
  <c r="F37" i="1"/>
  <c r="G37" i="1"/>
  <c r="F107" i="1" l="1"/>
  <c r="G107" i="1" s="1"/>
  <c r="F108" i="1"/>
  <c r="G108" i="1" s="1"/>
  <c r="F109" i="1"/>
  <c r="G109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E105" i="1"/>
  <c r="D105" i="1"/>
  <c r="E89" i="1"/>
  <c r="F87" i="1"/>
  <c r="G87" i="1" s="1"/>
  <c r="F88" i="1"/>
  <c r="G88" i="1" s="1"/>
  <c r="F83" i="1"/>
  <c r="G83" i="1" s="1"/>
  <c r="F84" i="1"/>
  <c r="G84" i="1" s="1"/>
  <c r="E78" i="1"/>
  <c r="H78" i="1"/>
  <c r="F70" i="1"/>
  <c r="G70" i="1" s="1"/>
  <c r="F71" i="1"/>
  <c r="G71" i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E68" i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47" i="1"/>
  <c r="G47" i="1" s="1"/>
  <c r="F48" i="1"/>
  <c r="G48" i="1"/>
  <c r="F49" i="1"/>
  <c r="G49" i="1" s="1"/>
  <c r="F50" i="1"/>
  <c r="G50" i="1" s="1"/>
  <c r="F40" i="1"/>
  <c r="G40" i="1" s="1"/>
  <c r="F41" i="1"/>
  <c r="G41" i="1" s="1"/>
  <c r="F42" i="1"/>
  <c r="G42" i="1" s="1"/>
  <c r="F43" i="1"/>
  <c r="G43" i="1" s="1"/>
  <c r="F44" i="1"/>
  <c r="G44" i="1" s="1"/>
  <c r="H45" i="1"/>
  <c r="I45" i="1"/>
  <c r="J45" i="1"/>
  <c r="K45" i="1"/>
  <c r="L45" i="1"/>
  <c r="M45" i="1"/>
  <c r="N45" i="1"/>
  <c r="O45" i="1"/>
  <c r="P45" i="1"/>
  <c r="Q45" i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15" i="1"/>
  <c r="G15" i="1" s="1"/>
  <c r="F14" i="1"/>
  <c r="G14" i="1" s="1"/>
  <c r="F12" i="1"/>
  <c r="G12" i="1" s="1"/>
  <c r="D17" i="1" l="1"/>
  <c r="E17" i="1"/>
  <c r="N96" i="1"/>
  <c r="N59" i="1"/>
  <c r="N30" i="1"/>
  <c r="N111" i="1" s="1"/>
  <c r="F31" i="1" l="1"/>
  <c r="G31" i="1" l="1"/>
  <c r="G62" i="1"/>
  <c r="F90" i="1" l="1"/>
  <c r="E30" i="1"/>
  <c r="F60" i="1"/>
  <c r="F61" i="1"/>
  <c r="E45" i="1"/>
  <c r="D89" i="1"/>
  <c r="G90" i="1" l="1"/>
  <c r="G96" i="1" s="1"/>
  <c r="F96" i="1"/>
  <c r="F63" i="1"/>
  <c r="E110" i="1"/>
  <c r="D110" i="1"/>
  <c r="E81" i="1"/>
  <c r="D68" i="1"/>
  <c r="E63" i="1"/>
  <c r="D63" i="1"/>
  <c r="E59" i="1"/>
  <c r="D59" i="1"/>
  <c r="E51" i="1"/>
  <c r="D51" i="1"/>
  <c r="D45" i="1"/>
  <c r="E38" i="1"/>
  <c r="D38" i="1"/>
  <c r="D30" i="1"/>
  <c r="E21" i="1"/>
  <c r="D21" i="1"/>
  <c r="F106" i="1"/>
  <c r="G106" i="1" s="1"/>
  <c r="F97" i="1"/>
  <c r="F86" i="1"/>
  <c r="F89" i="1" s="1"/>
  <c r="F80" i="1"/>
  <c r="G80" i="1" s="1"/>
  <c r="F65" i="1"/>
  <c r="G65" i="1" s="1"/>
  <c r="F66" i="1"/>
  <c r="G66" i="1" s="1"/>
  <c r="F67" i="1"/>
  <c r="G67" i="1" s="1"/>
  <c r="G61" i="1"/>
  <c r="F52" i="1"/>
  <c r="F46" i="1"/>
  <c r="F51" i="1" s="1"/>
  <c r="F19" i="1"/>
  <c r="G19" i="1" s="1"/>
  <c r="F20" i="1"/>
  <c r="G20" i="1" s="1"/>
  <c r="F11" i="1"/>
  <c r="F13" i="1"/>
  <c r="G13" i="1" s="1"/>
  <c r="F16" i="1"/>
  <c r="G16" i="1" s="1"/>
  <c r="E111" i="1" l="1"/>
  <c r="G97" i="1"/>
  <c r="G105" i="1" s="1"/>
  <c r="F105" i="1"/>
  <c r="F38" i="1"/>
  <c r="G11" i="1"/>
  <c r="F110" i="1"/>
  <c r="G110" i="1"/>
  <c r="F59" i="1"/>
  <c r="H17" i="1"/>
  <c r="I17" i="1"/>
  <c r="J17" i="1"/>
  <c r="K17" i="1"/>
  <c r="L17" i="1"/>
  <c r="M17" i="1"/>
  <c r="O17" i="1"/>
  <c r="P17" i="1"/>
  <c r="Q17" i="1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F71" i="4"/>
  <c r="E71" i="4"/>
  <c r="D71" i="4"/>
  <c r="F69" i="4"/>
  <c r="G69" i="4" s="1"/>
  <c r="G71" i="4" s="1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E68" i="4"/>
  <c r="D68" i="4"/>
  <c r="F66" i="4"/>
  <c r="F68" i="4" s="1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E65" i="4"/>
  <c r="D65" i="4"/>
  <c r="F63" i="4"/>
  <c r="G63" i="4" s="1"/>
  <c r="F62" i="4"/>
  <c r="G62" i="4" s="1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E61" i="4"/>
  <c r="D61" i="4"/>
  <c r="F59" i="4"/>
  <c r="F61" i="4" s="1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E58" i="4"/>
  <c r="D58" i="4"/>
  <c r="F56" i="4"/>
  <c r="F58" i="4" s="1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E55" i="4"/>
  <c r="D55" i="4"/>
  <c r="F53" i="4"/>
  <c r="F55" i="4" s="1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E52" i="4"/>
  <c r="D52" i="4"/>
  <c r="F50" i="4"/>
  <c r="G50" i="4" s="1"/>
  <c r="F49" i="4"/>
  <c r="G49" i="4" s="1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E48" i="4"/>
  <c r="D48" i="4"/>
  <c r="F46" i="4"/>
  <c r="G46" i="4" s="1"/>
  <c r="F45" i="4"/>
  <c r="G45" i="4" s="1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E44" i="4"/>
  <c r="D44" i="4"/>
  <c r="F42" i="4"/>
  <c r="G42" i="4" s="1"/>
  <c r="F41" i="4"/>
  <c r="G41" i="4" s="1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E40" i="4"/>
  <c r="D40" i="4"/>
  <c r="F39" i="4"/>
  <c r="G39" i="4" s="1"/>
  <c r="F35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E34" i="4"/>
  <c r="D34" i="4"/>
  <c r="F32" i="4"/>
  <c r="G32" i="4" s="1"/>
  <c r="F31" i="4"/>
  <c r="G31" i="4" s="1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E30" i="4"/>
  <c r="D30" i="4"/>
  <c r="F29" i="4"/>
  <c r="G29" i="4" s="1"/>
  <c r="V28" i="4"/>
  <c r="F28" i="4"/>
  <c r="G28" i="4" s="1"/>
  <c r="F27" i="4"/>
  <c r="G27" i="4" s="1"/>
  <c r="F26" i="4"/>
  <c r="G26" i="4" s="1"/>
  <c r="F25" i="4"/>
  <c r="G25" i="4" s="1"/>
  <c r="F24" i="4"/>
  <c r="G24" i="4" s="1"/>
  <c r="F23" i="4"/>
  <c r="G23" i="4" s="1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E22" i="4"/>
  <c r="D22" i="4"/>
  <c r="F20" i="4"/>
  <c r="G20" i="4" s="1"/>
  <c r="F19" i="4"/>
  <c r="G19" i="4" s="1"/>
  <c r="G18" i="4"/>
  <c r="F18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E17" i="4"/>
  <c r="D17" i="4"/>
  <c r="F15" i="4"/>
  <c r="G15" i="4" s="1"/>
  <c r="F14" i="4"/>
  <c r="G14" i="4" s="1"/>
  <c r="F13" i="4"/>
  <c r="G13" i="4" s="1"/>
  <c r="F12" i="4"/>
  <c r="G12" i="4" s="1"/>
  <c r="F40" i="4" l="1"/>
  <c r="G48" i="4"/>
  <c r="G53" i="4"/>
  <c r="G55" i="4" s="1"/>
  <c r="S78" i="4"/>
  <c r="G35" i="4"/>
  <c r="G40" i="4" s="1"/>
  <c r="D78" i="4"/>
  <c r="G30" i="4"/>
  <c r="G66" i="4"/>
  <c r="G68" i="4" s="1"/>
  <c r="F22" i="4"/>
  <c r="G59" i="4"/>
  <c r="G61" i="4" s="1"/>
  <c r="G65" i="4"/>
  <c r="K78" i="4"/>
  <c r="O78" i="4"/>
  <c r="I78" i="4"/>
  <c r="M78" i="4"/>
  <c r="Q78" i="4"/>
  <c r="G56" i="4"/>
  <c r="G58" i="4" s="1"/>
  <c r="T78" i="4"/>
  <c r="G22" i="4"/>
  <c r="G44" i="4"/>
  <c r="F48" i="4"/>
  <c r="H78" i="4"/>
  <c r="L78" i="4"/>
  <c r="P78" i="4"/>
  <c r="E78" i="4"/>
  <c r="J78" i="4"/>
  <c r="N78" i="4"/>
  <c r="R78" i="4"/>
  <c r="G34" i="4"/>
  <c r="G17" i="4"/>
  <c r="G52" i="4"/>
  <c r="F34" i="4"/>
  <c r="F17" i="4"/>
  <c r="F52" i="4"/>
  <c r="F30" i="4"/>
  <c r="F44" i="4"/>
  <c r="F65" i="4"/>
  <c r="H105" i="1"/>
  <c r="I105" i="1"/>
  <c r="J105" i="1"/>
  <c r="K105" i="1"/>
  <c r="K110" i="1" s="1"/>
  <c r="L105" i="1"/>
  <c r="L110" i="1" s="1"/>
  <c r="M105" i="1"/>
  <c r="O105" i="1"/>
  <c r="O110" i="1" s="1"/>
  <c r="P105" i="1"/>
  <c r="P110" i="1" s="1"/>
  <c r="Q105" i="1"/>
  <c r="Q110" i="1" s="1"/>
  <c r="H96" i="1"/>
  <c r="I96" i="1"/>
  <c r="J96" i="1"/>
  <c r="K96" i="1"/>
  <c r="L96" i="1"/>
  <c r="M96" i="1"/>
  <c r="P96" i="1"/>
  <c r="Q96" i="1"/>
  <c r="H85" i="1"/>
  <c r="I85" i="1"/>
  <c r="J85" i="1"/>
  <c r="K85" i="1"/>
  <c r="L85" i="1"/>
  <c r="M85" i="1"/>
  <c r="O85" i="1"/>
  <c r="P85" i="1"/>
  <c r="Q85" i="1"/>
  <c r="H81" i="1"/>
  <c r="I81" i="1"/>
  <c r="J81" i="1"/>
  <c r="K81" i="1"/>
  <c r="L81" i="1"/>
  <c r="M81" i="1"/>
  <c r="O81" i="1"/>
  <c r="P81" i="1"/>
  <c r="Q81" i="1"/>
  <c r="I78" i="1"/>
  <c r="J78" i="1"/>
  <c r="K78" i="1"/>
  <c r="L78" i="1"/>
  <c r="M78" i="1"/>
  <c r="O78" i="1"/>
  <c r="P78" i="1"/>
  <c r="Q78" i="1"/>
  <c r="H68" i="1"/>
  <c r="I68" i="1"/>
  <c r="J68" i="1"/>
  <c r="K68" i="1"/>
  <c r="L68" i="1"/>
  <c r="M68" i="1"/>
  <c r="O68" i="1"/>
  <c r="P68" i="1"/>
  <c r="Q68" i="1"/>
  <c r="H63" i="1"/>
  <c r="I63" i="1"/>
  <c r="J63" i="1"/>
  <c r="K63" i="1"/>
  <c r="L63" i="1"/>
  <c r="M63" i="1"/>
  <c r="O63" i="1"/>
  <c r="P63" i="1"/>
  <c r="Q63" i="1"/>
  <c r="H59" i="1"/>
  <c r="I59" i="1"/>
  <c r="J59" i="1"/>
  <c r="K59" i="1"/>
  <c r="L59" i="1"/>
  <c r="M59" i="1"/>
  <c r="O59" i="1"/>
  <c r="P59" i="1"/>
  <c r="Q59" i="1"/>
  <c r="H51" i="1"/>
  <c r="I51" i="1"/>
  <c r="J51" i="1"/>
  <c r="K51" i="1"/>
  <c r="L51" i="1"/>
  <c r="M51" i="1"/>
  <c r="O51" i="1"/>
  <c r="P51" i="1"/>
  <c r="Q51" i="1"/>
  <c r="H38" i="1"/>
  <c r="I38" i="1"/>
  <c r="J38" i="1"/>
  <c r="K38" i="1"/>
  <c r="L38" i="1"/>
  <c r="M38" i="1"/>
  <c r="O38" i="1"/>
  <c r="P38" i="1"/>
  <c r="Q38" i="1"/>
  <c r="H30" i="1"/>
  <c r="I30" i="1"/>
  <c r="J30" i="1"/>
  <c r="K30" i="1"/>
  <c r="L30" i="1"/>
  <c r="M30" i="1"/>
  <c r="O30" i="1"/>
  <c r="P30" i="1"/>
  <c r="Q30" i="1"/>
  <c r="H21" i="1"/>
  <c r="I21" i="1"/>
  <c r="I111" i="1" s="1"/>
  <c r="J21" i="1"/>
  <c r="K21" i="1"/>
  <c r="L21" i="1"/>
  <c r="M21" i="1"/>
  <c r="O21" i="1"/>
  <c r="P21" i="1"/>
  <c r="Q21" i="1"/>
  <c r="H89" i="1"/>
  <c r="I89" i="1"/>
  <c r="J89" i="1"/>
  <c r="K89" i="1"/>
  <c r="L89" i="1"/>
  <c r="M89" i="1"/>
  <c r="O89" i="1"/>
  <c r="P89" i="1"/>
  <c r="Q89" i="1"/>
  <c r="D81" i="1"/>
  <c r="D78" i="1"/>
  <c r="T40" i="3"/>
  <c r="S40" i="3"/>
  <c r="R40" i="3"/>
  <c r="Q40" i="3"/>
  <c r="P40" i="3"/>
  <c r="O40" i="3"/>
  <c r="N40" i="3"/>
  <c r="M40" i="3"/>
  <c r="L40" i="3"/>
  <c r="K40" i="3"/>
  <c r="H40" i="3"/>
  <c r="E40" i="3"/>
  <c r="D40" i="3"/>
  <c r="F39" i="3"/>
  <c r="G39" i="3" s="1"/>
  <c r="F38" i="3"/>
  <c r="G38" i="3" s="1"/>
  <c r="F37" i="3"/>
  <c r="G37" i="3" s="1"/>
  <c r="F36" i="3"/>
  <c r="G36" i="3" s="1"/>
  <c r="F35" i="3"/>
  <c r="G35" i="3" s="1"/>
  <c r="F34" i="3"/>
  <c r="G34" i="3" s="1"/>
  <c r="F33" i="3"/>
  <c r="G33" i="3" s="1"/>
  <c r="F32" i="3"/>
  <c r="G32" i="3" s="1"/>
  <c r="F31" i="3"/>
  <c r="G31" i="3" s="1"/>
  <c r="F30" i="3"/>
  <c r="G30" i="3" s="1"/>
  <c r="F29" i="3"/>
  <c r="G29" i="3" s="1"/>
  <c r="F28" i="3"/>
  <c r="G28" i="3" s="1"/>
  <c r="F27" i="3"/>
  <c r="G27" i="3" s="1"/>
  <c r="F26" i="3"/>
  <c r="G26" i="3" s="1"/>
  <c r="F25" i="3"/>
  <c r="G25" i="3" s="1"/>
  <c r="F24" i="3"/>
  <c r="G24" i="3" s="1"/>
  <c r="F23" i="3"/>
  <c r="G23" i="3" s="1"/>
  <c r="F22" i="3"/>
  <c r="G22" i="3" s="1"/>
  <c r="F21" i="3"/>
  <c r="G21" i="3" s="1"/>
  <c r="F20" i="3"/>
  <c r="G20" i="3" s="1"/>
  <c r="F19" i="3"/>
  <c r="G19" i="3" s="1"/>
  <c r="F18" i="3"/>
  <c r="G18" i="3" s="1"/>
  <c r="F17" i="3"/>
  <c r="G17" i="3" s="1"/>
  <c r="F16" i="3"/>
  <c r="F15" i="3"/>
  <c r="G15" i="3" s="1"/>
  <c r="F14" i="3"/>
  <c r="G14" i="3" s="1"/>
  <c r="F13" i="3"/>
  <c r="G13" i="3" s="1"/>
  <c r="F12" i="3"/>
  <c r="G12" i="3" s="1"/>
  <c r="M111" i="1" l="1"/>
  <c r="L111" i="1"/>
  <c r="H111" i="1"/>
  <c r="P111" i="1"/>
  <c r="O111" i="1"/>
  <c r="J111" i="1"/>
  <c r="K111" i="1"/>
  <c r="F40" i="3"/>
  <c r="Q111" i="1"/>
  <c r="G16" i="3"/>
  <c r="F78" i="4"/>
  <c r="G78" i="4"/>
  <c r="D111" i="1"/>
  <c r="G40" i="3"/>
  <c r="F18" i="1"/>
  <c r="F21" i="1" s="1"/>
  <c r="F22" i="1"/>
  <c r="F30" i="1" s="1"/>
  <c r="F39" i="1"/>
  <c r="F45" i="1" s="1"/>
  <c r="F64" i="1"/>
  <c r="F68" i="1" s="1"/>
  <c r="F69" i="1"/>
  <c r="F78" i="1" s="1"/>
  <c r="F79" i="1"/>
  <c r="F81" i="1" s="1"/>
  <c r="F82" i="1"/>
  <c r="F85" i="1" s="1"/>
  <c r="F10" i="1"/>
  <c r="F17" i="1" s="1"/>
  <c r="H6" i="2"/>
  <c r="J6" i="2" s="1"/>
  <c r="H7" i="2"/>
  <c r="J7" i="2" s="1"/>
  <c r="H8" i="2"/>
  <c r="J8" i="2" s="1"/>
  <c r="H9" i="2"/>
  <c r="J9" i="2" s="1"/>
  <c r="H10" i="2"/>
  <c r="J10" i="2" s="1"/>
  <c r="H11" i="2"/>
  <c r="J11" i="2" s="1"/>
  <c r="H12" i="2"/>
  <c r="J12" i="2" s="1"/>
  <c r="H13" i="2"/>
  <c r="J13" i="2" s="1"/>
  <c r="H14" i="2"/>
  <c r="J14" i="2" s="1"/>
  <c r="H15" i="2"/>
  <c r="J15" i="2" s="1"/>
  <c r="H16" i="2"/>
  <c r="J16" i="2" s="1"/>
  <c r="H17" i="2"/>
  <c r="J17" i="2" s="1"/>
  <c r="H18" i="2"/>
  <c r="J18" i="2" s="1"/>
  <c r="H19" i="2"/>
  <c r="J19" i="2" s="1"/>
  <c r="H20" i="2"/>
  <c r="J20" i="2" s="1"/>
  <c r="H21" i="2"/>
  <c r="J21" i="2" s="1"/>
  <c r="H22" i="2"/>
  <c r="J22" i="2" s="1"/>
  <c r="H23" i="2"/>
  <c r="J23" i="2" s="1"/>
  <c r="H24" i="2"/>
  <c r="J24" i="2" s="1"/>
  <c r="H25" i="2"/>
  <c r="J25" i="2" s="1"/>
  <c r="H26" i="2"/>
  <c r="J26" i="2" s="1"/>
  <c r="H27" i="2"/>
  <c r="J27" i="2" s="1"/>
  <c r="H28" i="2"/>
  <c r="J28" i="2" s="1"/>
  <c r="H29" i="2"/>
  <c r="J29" i="2" s="1"/>
  <c r="H30" i="2"/>
  <c r="J30" i="2" s="1"/>
  <c r="H5" i="2"/>
  <c r="J5" i="2" s="1"/>
  <c r="F111" i="1" l="1"/>
  <c r="G10" i="1"/>
  <c r="G17" i="1" s="1"/>
  <c r="G60" i="1"/>
  <c r="G63" i="1" s="1"/>
  <c r="G69" i="1"/>
  <c r="G78" i="1" s="1"/>
  <c r="G52" i="1"/>
  <c r="G59" i="1" s="1"/>
  <c r="G38" i="1"/>
  <c r="G86" i="1"/>
  <c r="G89" i="1" s="1"/>
  <c r="G64" i="1"/>
  <c r="G68" i="1" s="1"/>
  <c r="G46" i="1"/>
  <c r="G51" i="1" s="1"/>
  <c r="G18" i="1"/>
  <c r="G21" i="1" s="1"/>
  <c r="G82" i="1"/>
  <c r="G85" i="1" s="1"/>
  <c r="G79" i="1"/>
  <c r="G81" i="1" s="1"/>
  <c r="G39" i="1"/>
  <c r="G45" i="1" s="1"/>
  <c r="G22" i="1"/>
  <c r="G30" i="1" s="1"/>
  <c r="G111" i="1" l="1"/>
  <c r="G131" i="6" l="1"/>
</calcChain>
</file>

<file path=xl/sharedStrings.xml><?xml version="1.0" encoding="utf-8"?>
<sst xmlns="http://schemas.openxmlformats.org/spreadsheetml/2006/main" count="789" uniqueCount="342">
  <si>
    <t xml:space="preserve">الموقع </t>
  </si>
  <si>
    <t xml:space="preserve">مساكن </t>
  </si>
  <si>
    <t>المتاثرين</t>
  </si>
  <si>
    <t xml:space="preserve">مرافق عامة  وخاصة </t>
  </si>
  <si>
    <t xml:space="preserve">مصدر المعلومة والجهات المشاركة </t>
  </si>
  <si>
    <t xml:space="preserve">تقديرات الاحتياجات </t>
  </si>
  <si>
    <t xml:space="preserve">الاستجابة </t>
  </si>
  <si>
    <t>تاريخ التقرير</t>
  </si>
  <si>
    <t xml:space="preserve">الولاية </t>
  </si>
  <si>
    <t xml:space="preserve">ضرر كبير/ كلى  </t>
  </si>
  <si>
    <t xml:space="preserve">ضرر جزئى </t>
  </si>
  <si>
    <t xml:space="preserve">عدد الاسر </t>
  </si>
  <si>
    <t>عدد الافراد</t>
  </si>
  <si>
    <t xml:space="preserve">وفيات </t>
  </si>
  <si>
    <t xml:space="preserve">بنيات تحتية </t>
  </si>
  <si>
    <t xml:space="preserve">تعليمية </t>
  </si>
  <si>
    <t xml:space="preserve">صحية </t>
  </si>
  <si>
    <t xml:space="preserve">زراعية </t>
  </si>
  <si>
    <t xml:space="preserve">ثروة حيوانية </t>
  </si>
  <si>
    <t xml:space="preserve">مياه واصحاح بيئة </t>
  </si>
  <si>
    <t xml:space="preserve">اخرى متاجر / اسواق </t>
  </si>
  <si>
    <t xml:space="preserve">الجهات المنفذة </t>
  </si>
  <si>
    <t xml:space="preserve">المحلية / القرية </t>
  </si>
  <si>
    <t>سرق النيل</t>
  </si>
  <si>
    <t>كررى</t>
  </si>
  <si>
    <t xml:space="preserve">شمال بحرى </t>
  </si>
  <si>
    <t>النيل الازرق</t>
  </si>
  <si>
    <t>بوط</t>
  </si>
  <si>
    <t>ود ابوك</t>
  </si>
  <si>
    <t>الرصيرص</t>
  </si>
  <si>
    <t>الفولة</t>
  </si>
  <si>
    <t>غرب كردفان</t>
  </si>
  <si>
    <t>ابيى</t>
  </si>
  <si>
    <t>النهود</t>
  </si>
  <si>
    <t>ابوزبد</t>
  </si>
  <si>
    <t>ودبندة</t>
  </si>
  <si>
    <t>السلام</t>
  </si>
  <si>
    <t>نهر النيل</t>
  </si>
  <si>
    <t>كسلا</t>
  </si>
  <si>
    <t xml:space="preserve">تلكوك </t>
  </si>
  <si>
    <t>ريفى اروما</t>
  </si>
  <si>
    <t>البحر الاحمر</t>
  </si>
  <si>
    <t>هيا</t>
  </si>
  <si>
    <t>الجزيرة</t>
  </si>
  <si>
    <t>الشمالية</t>
  </si>
  <si>
    <t>جنوب دارفور</t>
  </si>
  <si>
    <t xml:space="preserve">النيل الابيض </t>
  </si>
  <si>
    <t>جنوب كردفان</t>
  </si>
  <si>
    <t>شمال دارفور</t>
  </si>
  <si>
    <t>شرق دارفور</t>
  </si>
  <si>
    <t xml:space="preserve">غرب دارفور </t>
  </si>
  <si>
    <t xml:space="preserve">جبل اوليا </t>
  </si>
  <si>
    <t>المناقل</t>
  </si>
  <si>
    <t xml:space="preserve">القرشى </t>
  </si>
  <si>
    <t>الدبة</t>
  </si>
  <si>
    <t xml:space="preserve">نيالا </t>
  </si>
  <si>
    <t xml:space="preserve">الدويم </t>
  </si>
  <si>
    <t>كرشولا</t>
  </si>
  <si>
    <t>سد</t>
  </si>
  <si>
    <t>صهريج</t>
  </si>
  <si>
    <t>بابور لستر = 8 طلمبة رش</t>
  </si>
  <si>
    <t xml:space="preserve">500 جوال ذرة </t>
  </si>
  <si>
    <t xml:space="preserve">11 مخزن </t>
  </si>
  <si>
    <t>2 مسجد</t>
  </si>
  <si>
    <t>مدرسة اساس</t>
  </si>
  <si>
    <t xml:space="preserve">الخرطوم </t>
  </si>
  <si>
    <t xml:space="preserve">حجم الاستجابة </t>
  </si>
  <si>
    <t xml:space="preserve">الجملة </t>
  </si>
  <si>
    <t xml:space="preserve">تقديرات الاضرار والخسائر </t>
  </si>
  <si>
    <t>م ع ا</t>
  </si>
  <si>
    <t>الفاشر  ؟</t>
  </si>
  <si>
    <t>الضعين ؟</t>
  </si>
  <si>
    <t>الجنينة  ؟</t>
  </si>
  <si>
    <t>خماسات ؟</t>
  </si>
  <si>
    <t xml:space="preserve">ملاحظات </t>
  </si>
  <si>
    <t xml:space="preserve">بسم الله لرحمن الرحيم </t>
  </si>
  <si>
    <t xml:space="preserve">مفوضية العون الانسانى </t>
  </si>
  <si>
    <t xml:space="preserve">اللجنة الفنية المشتركة ( FTF) </t>
  </si>
  <si>
    <t xml:space="preserve">تحديث الاضرار والخسائر والمعالجات </t>
  </si>
  <si>
    <t xml:space="preserve">التحديث رقم ( 1) </t>
  </si>
  <si>
    <t xml:space="preserve">التاريخ 6اغسطس 2020 </t>
  </si>
  <si>
    <t>شرق النيل</t>
  </si>
  <si>
    <t xml:space="preserve">درديب </t>
  </si>
  <si>
    <t xml:space="preserve">لدلقو ن دنقلا ، حلفا الجديدة ، البرقيق </t>
  </si>
  <si>
    <t>ود ابوك /باو</t>
  </si>
  <si>
    <t xml:space="preserve">ابو حمد </t>
  </si>
  <si>
    <t xml:space="preserve">م ع ا + الاحمر </t>
  </si>
  <si>
    <t xml:space="preserve">الهلال الاحمر </t>
  </si>
  <si>
    <t xml:space="preserve">سنار </t>
  </si>
  <si>
    <t xml:space="preserve">15 قرية </t>
  </si>
  <si>
    <t xml:space="preserve">اللعيت </t>
  </si>
  <si>
    <t xml:space="preserve">المناقل( 13 قرية </t>
  </si>
  <si>
    <t xml:space="preserve">كلى </t>
  </si>
  <si>
    <t xml:space="preserve">جزئى </t>
  </si>
  <si>
    <t>غبيش</t>
  </si>
  <si>
    <t xml:space="preserve">السنوط الفولة </t>
  </si>
  <si>
    <t>امدرمان</t>
  </si>
  <si>
    <t>؟</t>
  </si>
  <si>
    <t>السنوط</t>
  </si>
  <si>
    <t xml:space="preserve">الفجوة </t>
  </si>
  <si>
    <t xml:space="preserve">التاريخ 8 اغسطس 2020 </t>
  </si>
  <si>
    <t xml:space="preserve">همشكوريب </t>
  </si>
  <si>
    <t>شمال الدلتا</t>
  </si>
  <si>
    <t>طوكر</t>
  </si>
  <si>
    <t>عتيق</t>
  </si>
  <si>
    <t xml:space="preserve">5 بئر </t>
  </si>
  <si>
    <t>50 متجر</t>
  </si>
  <si>
    <t>14بابور لستر+8 طلمبة</t>
  </si>
  <si>
    <t>1 لستر</t>
  </si>
  <si>
    <t>بربر</t>
  </si>
  <si>
    <t>الدامر</t>
  </si>
  <si>
    <t>6 بئر</t>
  </si>
  <si>
    <t>م ع أ</t>
  </si>
  <si>
    <t>سنار</t>
  </si>
  <si>
    <t>شرق سنار</t>
  </si>
  <si>
    <t>شمال الخرطوم</t>
  </si>
  <si>
    <t>أم بدة</t>
  </si>
  <si>
    <t>الخرطوم</t>
  </si>
  <si>
    <t>القريشة</t>
  </si>
  <si>
    <t>القلابات الغربية</t>
  </si>
  <si>
    <t>كسر كبري</t>
  </si>
  <si>
    <t>الرهد</t>
  </si>
  <si>
    <t>الفاشر</t>
  </si>
  <si>
    <t>ودالحليو</t>
  </si>
  <si>
    <t>موسي</t>
  </si>
  <si>
    <t>دريج</t>
  </si>
  <si>
    <t>عطاش</t>
  </si>
  <si>
    <t>2فصل</t>
  </si>
  <si>
    <t>الضعين</t>
  </si>
  <si>
    <t>الفشقة</t>
  </si>
  <si>
    <t>شمال كردفان</t>
  </si>
  <si>
    <t>أم دم حاج احمد</t>
  </si>
  <si>
    <t>غرب بارا</t>
  </si>
  <si>
    <t>شيكان</t>
  </si>
  <si>
    <t>نارتين</t>
  </si>
  <si>
    <t>2مسجد</t>
  </si>
  <si>
    <t xml:space="preserve">جنوب الجزيرة </t>
  </si>
  <si>
    <t>2خ+3دكان</t>
  </si>
  <si>
    <t xml:space="preserve"> </t>
  </si>
  <si>
    <t>الفردوس</t>
  </si>
  <si>
    <t>الأضية</t>
  </si>
  <si>
    <t xml:space="preserve">السوكي </t>
  </si>
  <si>
    <t>الدالي والمزموم</t>
  </si>
  <si>
    <t>سنجة</t>
  </si>
  <si>
    <t>أبوحجار</t>
  </si>
  <si>
    <t>القطينة</t>
  </si>
  <si>
    <t>ربك</t>
  </si>
  <si>
    <t>كوستي</t>
  </si>
  <si>
    <t xml:space="preserve">قلي </t>
  </si>
  <si>
    <t xml:space="preserve">قلع النحل </t>
  </si>
  <si>
    <t>1 ميز</t>
  </si>
  <si>
    <t>1 مركز</t>
  </si>
  <si>
    <t>جبيت</t>
  </si>
  <si>
    <t>القلابات ش</t>
  </si>
  <si>
    <t>كبري</t>
  </si>
  <si>
    <t>2684 فدان</t>
  </si>
  <si>
    <t>الكاملين</t>
  </si>
  <si>
    <t>بانت</t>
  </si>
  <si>
    <t>السكاك</t>
  </si>
  <si>
    <t>أم عكاز</t>
  </si>
  <si>
    <t>تندلتي</t>
  </si>
  <si>
    <t>البحر الأحمر</t>
  </si>
  <si>
    <t xml:space="preserve">كبكابية </t>
  </si>
  <si>
    <t>شندي</t>
  </si>
  <si>
    <t>مدني الكبري</t>
  </si>
  <si>
    <t>أم القري</t>
  </si>
  <si>
    <t>الحصاحيصا</t>
  </si>
  <si>
    <t xml:space="preserve">مراحيض </t>
  </si>
  <si>
    <t>مياه</t>
  </si>
  <si>
    <t>الفاو</t>
  </si>
  <si>
    <t>البلدية</t>
  </si>
  <si>
    <t>3 متاجر</t>
  </si>
  <si>
    <t>34 م</t>
  </si>
  <si>
    <t>أم روابة</t>
  </si>
  <si>
    <t>كبري،سقالة</t>
  </si>
  <si>
    <t>عطبرة</t>
  </si>
  <si>
    <t>ريفي كسلا</t>
  </si>
  <si>
    <t>القضارف</t>
  </si>
  <si>
    <t xml:space="preserve">عطبرة </t>
  </si>
  <si>
    <t xml:space="preserve">المتمة </t>
  </si>
  <si>
    <t>التاريخ6  سبتمبر 2020م</t>
  </si>
  <si>
    <t>State</t>
  </si>
  <si>
    <t>Khartoum</t>
  </si>
  <si>
    <t>Total</t>
  </si>
  <si>
    <t>Blue Nile</t>
  </si>
  <si>
    <t>E. Nile</t>
  </si>
  <si>
    <t>Jebl Awlia</t>
  </si>
  <si>
    <t>Karari</t>
  </si>
  <si>
    <t>Omdurman</t>
  </si>
  <si>
    <t>Ombada</t>
  </si>
  <si>
    <t>Bahri</t>
  </si>
  <si>
    <t>Bout</t>
  </si>
  <si>
    <t>Alfula</t>
  </si>
  <si>
    <t>Abyie</t>
  </si>
  <si>
    <t>Alnuhud</t>
  </si>
  <si>
    <t>Gebeish</t>
  </si>
  <si>
    <t>AlUdyyia</t>
  </si>
  <si>
    <t>Addamer</t>
  </si>
  <si>
    <t>Atbara</t>
  </si>
  <si>
    <t>Abu hamad</t>
  </si>
  <si>
    <t>Wad Banda</t>
  </si>
  <si>
    <t>Almatmma</t>
  </si>
  <si>
    <t>Shendi</t>
  </si>
  <si>
    <t>Barbar</t>
  </si>
  <si>
    <t>River Nile</t>
  </si>
  <si>
    <t>Kassala</t>
  </si>
  <si>
    <t>Telkok</t>
  </si>
  <si>
    <t>Hamashkorib</t>
  </si>
  <si>
    <t>N. AlDalta</t>
  </si>
  <si>
    <t>Wad Alhilew</t>
  </si>
  <si>
    <t>Rifi Kassal</t>
  </si>
  <si>
    <t>Rifi Aroma</t>
  </si>
  <si>
    <t>Haya</t>
  </si>
  <si>
    <t>Dordeib</t>
  </si>
  <si>
    <t>Agig</t>
  </si>
  <si>
    <t>Gebeit</t>
  </si>
  <si>
    <t>Tokar</t>
  </si>
  <si>
    <t>Red Sea</t>
  </si>
  <si>
    <t>AlManagil</t>
  </si>
  <si>
    <t>AlGurashi</t>
  </si>
  <si>
    <t>S. Algazira</t>
  </si>
  <si>
    <t>Greater Mdani</t>
  </si>
  <si>
    <t>Um Algura</t>
  </si>
  <si>
    <t>Alhasahisa</t>
  </si>
  <si>
    <t>Alkamlin</t>
  </si>
  <si>
    <t>Adabba</t>
  </si>
  <si>
    <t xml:space="preserve">Halfa, ngola, dalgo, Alborgig </t>
  </si>
  <si>
    <t>Northern</t>
  </si>
  <si>
    <t>Nayala</t>
  </si>
  <si>
    <t>Dreig</t>
  </si>
  <si>
    <t>Otash</t>
  </si>
  <si>
    <t>Musa</t>
  </si>
  <si>
    <t>Locality/Village</t>
  </si>
  <si>
    <t>White Nile</t>
  </si>
  <si>
    <t>AlDwim</t>
  </si>
  <si>
    <t>Rabak</t>
  </si>
  <si>
    <t>Kosti</t>
  </si>
  <si>
    <t>Guli</t>
  </si>
  <si>
    <t>Tendalti</t>
  </si>
  <si>
    <t>AlGetina</t>
  </si>
  <si>
    <t>Abkrshola</t>
  </si>
  <si>
    <t>S. Kordofan</t>
  </si>
  <si>
    <t>N. Darfur</t>
  </si>
  <si>
    <t>AlFasher</t>
  </si>
  <si>
    <t>Kakabyia</t>
  </si>
  <si>
    <t>Alleit</t>
  </si>
  <si>
    <t>E. Darfur</t>
  </si>
  <si>
    <t>AlDean</t>
  </si>
  <si>
    <t>AlFardos</t>
  </si>
  <si>
    <t>Sinnar</t>
  </si>
  <si>
    <t>E. Sinnar</t>
  </si>
  <si>
    <t>AlSuki</t>
  </si>
  <si>
    <t>AlDali</t>
  </si>
  <si>
    <t>Singa</t>
  </si>
  <si>
    <t>Abu Hgar</t>
  </si>
  <si>
    <t>Gedaref</t>
  </si>
  <si>
    <t>AlGurriesha</t>
  </si>
  <si>
    <t>W. Gallabat</t>
  </si>
  <si>
    <t>AlRahad</t>
  </si>
  <si>
    <t>AlFashaga</t>
  </si>
  <si>
    <t>E. Gallabt</t>
  </si>
  <si>
    <t>AlFau</t>
  </si>
  <si>
    <t>Baladiat Algadaref</t>
  </si>
  <si>
    <t>Gala Alnahal</t>
  </si>
  <si>
    <t>N. Kordofan</t>
  </si>
  <si>
    <t>Um Dam</t>
  </si>
  <si>
    <t>W. Bara</t>
  </si>
  <si>
    <t>Um Rwaba</t>
  </si>
  <si>
    <t>Sheikan</t>
  </si>
  <si>
    <t>G. Total</t>
  </si>
  <si>
    <t>Houses</t>
  </si>
  <si>
    <t>Partially damage</t>
  </si>
  <si>
    <t># of HHs</t>
  </si>
  <si>
    <t># of people</t>
  </si>
  <si>
    <t>Deaths</t>
  </si>
  <si>
    <t>Affected people</t>
  </si>
  <si>
    <t>Infrastrucure</t>
  </si>
  <si>
    <t xml:space="preserve">Health </t>
  </si>
  <si>
    <t xml:space="preserve">Edu. </t>
  </si>
  <si>
    <t>Agric</t>
  </si>
  <si>
    <t>Animals</t>
  </si>
  <si>
    <t>Water</t>
  </si>
  <si>
    <t>Others</t>
  </si>
  <si>
    <t>1 dam</t>
  </si>
  <si>
    <t>Humanitarian Aid Commission (HAC)</t>
  </si>
  <si>
    <t>Flood Task Force (FTF)</t>
  </si>
  <si>
    <t>Public Utilities</t>
  </si>
  <si>
    <t>14 generate + 8 Pumps</t>
  </si>
  <si>
    <t>1generate</t>
  </si>
  <si>
    <t>2684 feddan</t>
  </si>
  <si>
    <t>bridge</t>
  </si>
  <si>
    <t>3 shops</t>
  </si>
  <si>
    <t>2 stores + 3 shops</t>
  </si>
  <si>
    <t xml:space="preserve">500 sack of sorghum </t>
  </si>
  <si>
    <t>11 stores</t>
  </si>
  <si>
    <t>2 mousques</t>
  </si>
  <si>
    <t>50 shops</t>
  </si>
  <si>
    <t>5 wells</t>
  </si>
  <si>
    <t>6 wells</t>
  </si>
  <si>
    <t>2 classes</t>
  </si>
  <si>
    <t xml:space="preserve">Location </t>
  </si>
  <si>
    <t>Bau/Wad Abook</t>
  </si>
  <si>
    <t>Damazin</t>
  </si>
  <si>
    <t>Wad Almahi</t>
  </si>
  <si>
    <t>Abo Zabad</t>
  </si>
  <si>
    <t>E. Algezira</t>
  </si>
  <si>
    <t>AsSalam</t>
  </si>
  <si>
    <t>Um Rimta</t>
  </si>
  <si>
    <t>Aljabalin</t>
  </si>
  <si>
    <t>Forbranga</t>
  </si>
  <si>
    <t>Krenik</t>
  </si>
  <si>
    <t>Al Geneina</t>
  </si>
  <si>
    <t xml:space="preserve">Zalingi </t>
  </si>
  <si>
    <t xml:space="preserve">Rokoro </t>
  </si>
  <si>
    <t>Mukjar</t>
  </si>
  <si>
    <t xml:space="preserve">Nertiti </t>
  </si>
  <si>
    <t>Azoum</t>
  </si>
  <si>
    <t>Bendesi</t>
  </si>
  <si>
    <t>Garsila</t>
  </si>
  <si>
    <t>W. Darfur</t>
  </si>
  <si>
    <t>Al Gezira</t>
  </si>
  <si>
    <t>Al-Rosiris</t>
  </si>
  <si>
    <t xml:space="preserve">Gissan </t>
  </si>
  <si>
    <t>Alsunuot</t>
  </si>
  <si>
    <t xml:space="preserve">Kutum </t>
  </si>
  <si>
    <t xml:space="preserve">Al-Kuma </t>
  </si>
  <si>
    <t xml:space="preserve">Um- Dukhun </t>
  </si>
  <si>
    <t>total</t>
  </si>
  <si>
    <t>West  Kordofan</t>
  </si>
  <si>
    <t>S.  Darfur</t>
  </si>
  <si>
    <t>Central Darfur</t>
  </si>
  <si>
    <t xml:space="preserve">Damages and losses </t>
  </si>
  <si>
    <t>Update on September 29, 2020</t>
  </si>
  <si>
    <t xml:space="preserve">Abyei </t>
  </si>
  <si>
    <t>southern circle</t>
  </si>
  <si>
    <t xml:space="preserve">Al-Mousil </t>
  </si>
  <si>
    <t>UM-ElKhair</t>
  </si>
  <si>
    <t>Al-Radaya</t>
  </si>
  <si>
    <t>Gouli</t>
  </si>
  <si>
    <t>Latrins</t>
  </si>
  <si>
    <t>Completely Destroyed</t>
  </si>
  <si>
    <t>Update on 6/10/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</si>
</sst>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rgb="FFC00000"/>
      </left>
      <right/>
      <top style="thick">
        <color rgb="FFC00000"/>
      </top>
      <bottom style="thin">
        <color indexed="64"/>
      </bottom>
      <diagonal/>
    </border>
    <border>
      <left/>
      <right/>
      <top style="thick">
        <color rgb="FFC00000"/>
      </top>
      <bottom style="thin">
        <color indexed="64"/>
      </bottom>
      <diagonal/>
    </border>
    <border>
      <left style="medium">
        <color indexed="64"/>
      </left>
      <right/>
      <top style="thick">
        <color rgb="FFC00000"/>
      </top>
      <bottom style="thin">
        <color indexed="64"/>
      </bottom>
      <diagonal/>
    </border>
    <border>
      <left/>
      <right style="thin">
        <color indexed="64"/>
      </right>
      <top style="thick">
        <color rgb="FFC00000"/>
      </top>
      <bottom style="thin">
        <color indexed="64"/>
      </bottom>
      <diagonal/>
    </border>
    <border>
      <left style="thin">
        <color indexed="64"/>
      </left>
      <right/>
      <top style="thick">
        <color rgb="FFC00000"/>
      </top>
      <bottom style="thin">
        <color indexed="64"/>
      </bottom>
      <diagonal/>
    </border>
    <border>
      <left/>
      <right style="medium">
        <color indexed="64"/>
      </right>
      <top style="thick">
        <color rgb="FFC00000"/>
      </top>
      <bottom style="thin">
        <color indexed="64"/>
      </bottom>
      <diagonal/>
    </border>
    <border>
      <left/>
      <right style="thick">
        <color rgb="FFC00000"/>
      </right>
      <top style="thick">
        <color rgb="FFC00000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C00000"/>
      </right>
      <top style="thin">
        <color indexed="64"/>
      </top>
      <bottom/>
      <diagonal/>
    </border>
    <border>
      <left style="thick">
        <color rgb="FFC000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C00000"/>
      </right>
      <top/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/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C00000"/>
      </right>
      <top style="thin">
        <color indexed="64"/>
      </top>
      <bottom/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/>
      <top style="thin">
        <color indexed="64"/>
      </top>
      <bottom style="thick">
        <color rgb="FFC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medium">
        <color indexed="64"/>
      </left>
      <right style="thick">
        <color rgb="FFC00000"/>
      </right>
      <top style="thin">
        <color indexed="64"/>
      </top>
      <bottom style="thick">
        <color rgb="FFC00000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4" fillId="0" borderId="1" xfId="0" applyFont="1" applyBorder="1"/>
    <xf numFmtId="0" fontId="4" fillId="3" borderId="1" xfId="0" applyFont="1" applyFill="1" applyBorder="1"/>
    <xf numFmtId="0" fontId="4" fillId="4" borderId="1" xfId="0" applyFont="1" applyFill="1" applyBorder="1"/>
    <xf numFmtId="0" fontId="1" fillId="4" borderId="1" xfId="0" applyFont="1" applyFill="1" applyBorder="1"/>
    <xf numFmtId="0" fontId="5" fillId="5" borderId="1" xfId="0" applyFont="1" applyFill="1" applyBorder="1"/>
    <xf numFmtId="0" fontId="4" fillId="5" borderId="1" xfId="0" applyFont="1" applyFill="1" applyBorder="1"/>
    <xf numFmtId="0" fontId="4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4" fillId="4" borderId="2" xfId="0" applyFont="1" applyFill="1" applyBorder="1"/>
    <xf numFmtId="0" fontId="4" fillId="3" borderId="3" xfId="0" applyFont="1" applyFill="1" applyBorder="1"/>
    <xf numFmtId="0" fontId="5" fillId="5" borderId="23" xfId="0" applyFont="1" applyFill="1" applyBorder="1"/>
    <xf numFmtId="0" fontId="4" fillId="5" borderId="10" xfId="0" applyFont="1" applyFill="1" applyBorder="1"/>
    <xf numFmtId="0" fontId="4" fillId="5" borderId="0" xfId="0" applyFont="1" applyFill="1" applyBorder="1"/>
    <xf numFmtId="0" fontId="2" fillId="5" borderId="10" xfId="0" applyFont="1" applyFill="1" applyBorder="1" applyAlignment="1">
      <alignment wrapText="1"/>
    </xf>
    <xf numFmtId="0" fontId="4" fillId="5" borderId="10" xfId="0" applyFont="1" applyFill="1" applyBorder="1" applyAlignment="1">
      <alignment wrapText="1"/>
    </xf>
    <xf numFmtId="0" fontId="5" fillId="5" borderId="24" xfId="0" applyFont="1" applyFill="1" applyBorder="1"/>
    <xf numFmtId="0" fontId="4" fillId="3" borderId="2" xfId="0" applyFont="1" applyFill="1" applyBorder="1"/>
    <xf numFmtId="0" fontId="4" fillId="0" borderId="2" xfId="0" applyFont="1" applyBorder="1"/>
    <xf numFmtId="0" fontId="2" fillId="5" borderId="23" xfId="0" applyFont="1" applyFill="1" applyBorder="1" applyAlignment="1">
      <alignment wrapText="1"/>
    </xf>
    <xf numFmtId="0" fontId="4" fillId="5" borderId="23" xfId="0" applyFont="1" applyFill="1" applyBorder="1"/>
    <xf numFmtId="16" fontId="4" fillId="3" borderId="3" xfId="0" applyNumberFormat="1" applyFont="1" applyFill="1" applyBorder="1"/>
    <xf numFmtId="0" fontId="4" fillId="4" borderId="5" xfId="0" applyFont="1" applyFill="1" applyBorder="1"/>
    <xf numFmtId="0" fontId="4" fillId="4" borderId="2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2" fillId="4" borderId="0" xfId="0" applyFont="1" applyFill="1" applyBorder="1" applyAlignment="1">
      <alignment horizontal="center" wrapText="1"/>
    </xf>
    <xf numFmtId="0" fontId="4" fillId="5" borderId="2" xfId="0" applyFont="1" applyFill="1" applyBorder="1"/>
    <xf numFmtId="0" fontId="4" fillId="6" borderId="1" xfId="0" applyFont="1" applyFill="1" applyBorder="1"/>
    <xf numFmtId="0" fontId="5" fillId="6" borderId="1" xfId="0" applyFont="1" applyFill="1" applyBorder="1"/>
    <xf numFmtId="0" fontId="4" fillId="4" borderId="12" xfId="0" applyFont="1" applyFill="1" applyBorder="1"/>
    <xf numFmtId="0" fontId="5" fillId="5" borderId="19" xfId="0" applyFont="1" applyFill="1" applyBorder="1"/>
    <xf numFmtId="0" fontId="4" fillId="4" borderId="13" xfId="0" applyFont="1" applyFill="1" applyBorder="1"/>
    <xf numFmtId="0" fontId="5" fillId="5" borderId="21" xfId="0" applyFont="1" applyFill="1" applyBorder="1"/>
    <xf numFmtId="0" fontId="4" fillId="6" borderId="1" xfId="0" applyFont="1" applyFill="1" applyBorder="1" applyAlignment="1">
      <alignment vertical="center" textRotation="90"/>
    </xf>
    <xf numFmtId="0" fontId="0" fillId="6" borderId="1" xfId="0" applyFill="1" applyBorder="1"/>
    <xf numFmtId="0" fontId="4" fillId="6" borderId="1" xfId="0" applyFont="1" applyFill="1" applyBorder="1" applyAlignment="1">
      <alignment horizontal="center"/>
    </xf>
    <xf numFmtId="0" fontId="5" fillId="5" borderId="35" xfId="0" applyFont="1" applyFill="1" applyBorder="1"/>
    <xf numFmtId="0" fontId="4" fillId="3" borderId="35" xfId="0" applyFont="1" applyFill="1" applyBorder="1"/>
    <xf numFmtId="0" fontId="4" fillId="5" borderId="35" xfId="0" applyFont="1" applyFill="1" applyBorder="1"/>
    <xf numFmtId="0" fontId="4" fillId="5" borderId="37" xfId="0" applyFont="1" applyFill="1" applyBorder="1"/>
    <xf numFmtId="0" fontId="4" fillId="3" borderId="37" xfId="0" applyFont="1" applyFill="1" applyBorder="1"/>
    <xf numFmtId="0" fontId="4" fillId="5" borderId="19" xfId="0" applyFont="1" applyFill="1" applyBorder="1"/>
    <xf numFmtId="0" fontId="5" fillId="4" borderId="19" xfId="0" applyFont="1" applyFill="1" applyBorder="1"/>
    <xf numFmtId="0" fontId="5" fillId="4" borderId="35" xfId="0" applyFont="1" applyFill="1" applyBorder="1"/>
    <xf numFmtId="0" fontId="4" fillId="4" borderId="35" xfId="0" applyFont="1" applyFill="1" applyBorder="1"/>
    <xf numFmtId="0" fontId="4" fillId="4" borderId="37" xfId="0" applyFont="1" applyFill="1" applyBorder="1"/>
    <xf numFmtId="0" fontId="4" fillId="4" borderId="19" xfId="0" applyFont="1" applyFill="1" applyBorder="1"/>
    <xf numFmtId="0" fontId="0" fillId="0" borderId="0" xfId="0" applyBorder="1" applyAlignment="1"/>
    <xf numFmtId="0" fontId="4" fillId="5" borderId="12" xfId="0" applyFont="1" applyFill="1" applyBorder="1"/>
    <xf numFmtId="0" fontId="0" fillId="0" borderId="0" xfId="0" applyBorder="1"/>
    <xf numFmtId="0" fontId="5" fillId="5" borderId="5" xfId="0" applyFont="1" applyFill="1" applyBorder="1"/>
    <xf numFmtId="0" fontId="4" fillId="3" borderId="5" xfId="0" applyFont="1" applyFill="1" applyBorder="1"/>
    <xf numFmtId="0" fontId="4" fillId="5" borderId="5" xfId="0" applyFont="1" applyFill="1" applyBorder="1"/>
    <xf numFmtId="0" fontId="4" fillId="5" borderId="20" xfId="0" applyFont="1" applyFill="1" applyBorder="1"/>
    <xf numFmtId="0" fontId="4" fillId="3" borderId="12" xfId="0" applyFont="1" applyFill="1" applyBorder="1"/>
    <xf numFmtId="0" fontId="5" fillId="5" borderId="6" xfId="0" applyFont="1" applyFill="1" applyBorder="1"/>
    <xf numFmtId="0" fontId="4" fillId="3" borderId="6" xfId="0" applyFont="1" applyFill="1" applyBorder="1"/>
    <xf numFmtId="0" fontId="4" fillId="5" borderId="6" xfId="0" applyFont="1" applyFill="1" applyBorder="1"/>
    <xf numFmtId="0" fontId="4" fillId="5" borderId="22" xfId="0" applyFont="1" applyFill="1" applyBorder="1"/>
    <xf numFmtId="0" fontId="4" fillId="3" borderId="36" xfId="0" applyFont="1" applyFill="1" applyBorder="1"/>
    <xf numFmtId="0" fontId="4" fillId="3" borderId="13" xfId="0" applyFont="1" applyFill="1" applyBorder="1"/>
    <xf numFmtId="0" fontId="4" fillId="5" borderId="21" xfId="0" applyFont="1" applyFill="1" applyBorder="1"/>
    <xf numFmtId="0" fontId="4" fillId="5" borderId="13" xfId="0" applyFont="1" applyFill="1" applyBorder="1"/>
    <xf numFmtId="0" fontId="4" fillId="4" borderId="6" xfId="0" applyFont="1" applyFill="1" applyBorder="1"/>
    <xf numFmtId="0" fontId="4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vertical="center" textRotation="91"/>
    </xf>
    <xf numFmtId="0" fontId="4" fillId="6" borderId="1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vertical="center"/>
    </xf>
    <xf numFmtId="0" fontId="1" fillId="7" borderId="1" xfId="0" applyFont="1" applyFill="1" applyBorder="1"/>
    <xf numFmtId="0" fontId="4" fillId="7" borderId="1" xfId="0" applyFont="1" applyFill="1" applyBorder="1"/>
    <xf numFmtId="0" fontId="5" fillId="7" borderId="1" xfId="0" applyFont="1" applyFill="1" applyBorder="1"/>
    <xf numFmtId="0" fontId="2" fillId="4" borderId="7" xfId="0" applyFont="1" applyFill="1" applyBorder="1" applyAlignment="1">
      <alignment horizontal="center" vertical="center" textRotation="91"/>
    </xf>
    <xf numFmtId="0" fontId="5" fillId="5" borderId="3" xfId="0" applyFont="1" applyFill="1" applyBorder="1"/>
    <xf numFmtId="0" fontId="5" fillId="8" borderId="1" xfId="0" applyFont="1" applyFill="1" applyBorder="1"/>
    <xf numFmtId="0" fontId="4" fillId="4" borderId="5" xfId="0" applyFont="1" applyFill="1" applyBorder="1" applyAlignment="1">
      <alignment horizontal="center" textRotation="90"/>
    </xf>
    <xf numFmtId="0" fontId="4" fillId="4" borderId="6" xfId="0" applyFont="1" applyFill="1" applyBorder="1" applyAlignment="1">
      <alignment horizontal="center" textRotation="90"/>
    </xf>
    <xf numFmtId="0" fontId="4" fillId="4" borderId="7" xfId="0" applyFont="1" applyFill="1" applyBorder="1" applyAlignment="1">
      <alignment horizontal="center" textRotation="90"/>
    </xf>
    <xf numFmtId="0" fontId="4" fillId="4" borderId="5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/>
    <xf numFmtId="0" fontId="5" fillId="7" borderId="7" xfId="0" applyFont="1" applyFill="1" applyBorder="1"/>
    <xf numFmtId="0" fontId="4" fillId="5" borderId="37" xfId="0" applyFont="1" applyFill="1" applyBorder="1" applyAlignment="1">
      <alignment wrapText="1"/>
    </xf>
    <xf numFmtId="0" fontId="5" fillId="9" borderId="19" xfId="0" applyFont="1" applyFill="1" applyBorder="1"/>
    <xf numFmtId="0" fontId="5" fillId="9" borderId="35" xfId="0" applyFont="1" applyFill="1" applyBorder="1"/>
    <xf numFmtId="0" fontId="0" fillId="10" borderId="0" xfId="0" applyFill="1"/>
    <xf numFmtId="0" fontId="1" fillId="10" borderId="1" xfId="0" applyFont="1" applyFill="1" applyBorder="1"/>
    <xf numFmtId="0" fontId="6" fillId="10" borderId="1" xfId="0" applyFont="1" applyFill="1" applyBorder="1"/>
    <xf numFmtId="0" fontId="7" fillId="6" borderId="1" xfId="0" applyFont="1" applyFill="1" applyBorder="1"/>
    <xf numFmtId="0" fontId="6" fillId="6" borderId="1" xfId="0" applyFont="1" applyFill="1" applyBorder="1"/>
    <xf numFmtId="0" fontId="8" fillId="6" borderId="1" xfId="0" applyFont="1" applyFill="1" applyBorder="1"/>
    <xf numFmtId="0" fontId="9" fillId="0" borderId="0" xfId="0" applyFont="1"/>
    <xf numFmtId="0" fontId="6" fillId="6" borderId="3" xfId="0" applyFont="1" applyFill="1" applyBorder="1"/>
    <xf numFmtId="0" fontId="8" fillId="6" borderId="3" xfId="0" applyFont="1" applyFill="1" applyBorder="1"/>
    <xf numFmtId="0" fontId="7" fillId="6" borderId="3" xfId="0" applyFont="1" applyFill="1" applyBorder="1"/>
    <xf numFmtId="0" fontId="7" fillId="6" borderId="39" xfId="0" applyFont="1" applyFill="1" applyBorder="1"/>
    <xf numFmtId="0" fontId="7" fillId="6" borderId="44" xfId="0" applyFont="1" applyFill="1" applyBorder="1"/>
    <xf numFmtId="0" fontId="4" fillId="4" borderId="45" xfId="0" applyFont="1" applyFill="1" applyBorder="1"/>
    <xf numFmtId="0" fontId="1" fillId="6" borderId="2" xfId="0" applyFont="1" applyFill="1" applyBorder="1"/>
    <xf numFmtId="0" fontId="7" fillId="6" borderId="2" xfId="0" applyFont="1" applyFill="1" applyBorder="1"/>
    <xf numFmtId="0" fontId="7" fillId="6" borderId="2" xfId="0" applyFont="1" applyFill="1" applyBorder="1" applyAlignment="1">
      <alignment wrapText="1"/>
    </xf>
    <xf numFmtId="0" fontId="4" fillId="5" borderId="3" xfId="0" applyFont="1" applyFill="1" applyBorder="1"/>
    <xf numFmtId="0" fontId="4" fillId="5" borderId="36" xfId="0" applyFont="1" applyFill="1" applyBorder="1"/>
    <xf numFmtId="0" fontId="5" fillId="5" borderId="44" xfId="0" applyFont="1" applyFill="1" applyBorder="1"/>
    <xf numFmtId="0" fontId="4" fillId="3" borderId="39" xfId="0" applyFont="1" applyFill="1" applyBorder="1"/>
    <xf numFmtId="0" fontId="5" fillId="5" borderId="42" xfId="0" applyFont="1" applyFill="1" applyBorder="1"/>
    <xf numFmtId="0" fontId="4" fillId="3" borderId="40" xfId="0" applyFont="1" applyFill="1" applyBorder="1"/>
    <xf numFmtId="0" fontId="6" fillId="6" borderId="44" xfId="0" applyFont="1" applyFill="1" applyBorder="1"/>
    <xf numFmtId="0" fontId="6" fillId="6" borderId="39" xfId="0" applyFont="1" applyFill="1" applyBorder="1"/>
    <xf numFmtId="0" fontId="8" fillId="6" borderId="44" xfId="0" applyFont="1" applyFill="1" applyBorder="1"/>
    <xf numFmtId="0" fontId="8" fillId="6" borderId="39" xfId="0" applyFont="1" applyFill="1" applyBorder="1"/>
    <xf numFmtId="0" fontId="5" fillId="5" borderId="41" xfId="0" applyFont="1" applyFill="1" applyBorder="1"/>
    <xf numFmtId="0" fontId="4" fillId="3" borderId="43" xfId="0" applyFont="1" applyFill="1" applyBorder="1"/>
    <xf numFmtId="0" fontId="4" fillId="3" borderId="46" xfId="0" applyFont="1" applyFill="1" applyBorder="1"/>
    <xf numFmtId="0" fontId="5" fillId="9" borderId="42" xfId="0" applyFont="1" applyFill="1" applyBorder="1"/>
    <xf numFmtId="0" fontId="8" fillId="3" borderId="40" xfId="0" applyFont="1" applyFill="1" applyBorder="1"/>
    <xf numFmtId="0" fontId="8" fillId="5" borderId="3" xfId="0" applyFont="1" applyFill="1" applyBorder="1"/>
    <xf numFmtId="0" fontId="8" fillId="5" borderId="1" xfId="0" applyFont="1" applyFill="1" applyBorder="1"/>
    <xf numFmtId="0" fontId="5" fillId="3" borderId="44" xfId="0" applyFont="1" applyFill="1" applyBorder="1"/>
    <xf numFmtId="0" fontId="5" fillId="7" borderId="47" xfId="0" applyFont="1" applyFill="1" applyBorder="1"/>
    <xf numFmtId="0" fontId="4" fillId="5" borderId="60" xfId="0" applyFont="1" applyFill="1" applyBorder="1"/>
    <xf numFmtId="0" fontId="4" fillId="5" borderId="56" xfId="0" applyFont="1" applyFill="1" applyBorder="1"/>
    <xf numFmtId="0" fontId="1" fillId="6" borderId="61" xfId="0" applyFont="1" applyFill="1" applyBorder="1" applyAlignment="1">
      <alignment vertical="center"/>
    </xf>
    <xf numFmtId="0" fontId="6" fillId="6" borderId="60" xfId="0" applyFont="1" applyFill="1" applyBorder="1"/>
    <xf numFmtId="0" fontId="2" fillId="5" borderId="60" xfId="0" applyFont="1" applyFill="1" applyBorder="1" applyAlignment="1">
      <alignment wrapText="1"/>
    </xf>
    <xf numFmtId="0" fontId="7" fillId="4" borderId="57" xfId="0" applyFont="1" applyFill="1" applyBorder="1" applyAlignment="1">
      <alignment horizontal="center" vertical="center" textRotation="90"/>
    </xf>
    <xf numFmtId="0" fontId="7" fillId="6" borderId="61" xfId="0" applyFont="1" applyFill="1" applyBorder="1" applyAlignment="1">
      <alignment vertical="center"/>
    </xf>
    <xf numFmtId="0" fontId="8" fillId="6" borderId="60" xfId="0" applyFont="1" applyFill="1" applyBorder="1"/>
    <xf numFmtId="0" fontId="4" fillId="5" borderId="58" xfId="0" applyFont="1" applyFill="1" applyBorder="1"/>
    <xf numFmtId="0" fontId="4" fillId="5" borderId="60" xfId="0" applyFont="1" applyFill="1" applyBorder="1" applyAlignment="1">
      <alignment wrapText="1"/>
    </xf>
    <xf numFmtId="0" fontId="7" fillId="6" borderId="60" xfId="0" applyFont="1" applyFill="1" applyBorder="1"/>
    <xf numFmtId="0" fontId="7" fillId="6" borderId="62" xfId="0" applyFont="1" applyFill="1" applyBorder="1"/>
    <xf numFmtId="0" fontId="4" fillId="5" borderId="63" xfId="0" applyFont="1" applyFill="1" applyBorder="1"/>
    <xf numFmtId="0" fontId="4" fillId="5" borderId="63" xfId="0" applyFont="1" applyFill="1" applyBorder="1" applyAlignment="1">
      <alignment wrapText="1"/>
    </xf>
    <xf numFmtId="0" fontId="8" fillId="5" borderId="60" xfId="0" applyFont="1" applyFill="1" applyBorder="1"/>
    <xf numFmtId="0" fontId="1" fillId="11" borderId="64" xfId="0" applyFont="1" applyFill="1" applyBorder="1"/>
    <xf numFmtId="0" fontId="1" fillId="11" borderId="65" xfId="0" applyFont="1" applyFill="1" applyBorder="1"/>
    <xf numFmtId="0" fontId="6" fillId="11" borderId="66" xfId="0" applyFont="1" applyFill="1" applyBorder="1"/>
    <xf numFmtId="0" fontId="6" fillId="11" borderId="67" xfId="0" applyFont="1" applyFill="1" applyBorder="1"/>
    <xf numFmtId="0" fontId="7" fillId="12" borderId="55" xfId="0" applyFont="1" applyFill="1" applyBorder="1"/>
    <xf numFmtId="0" fontId="7" fillId="12" borderId="1" xfId="0" applyFont="1" applyFill="1" applyBorder="1"/>
    <xf numFmtId="0" fontId="8" fillId="12" borderId="1" xfId="0" applyFont="1" applyFill="1" applyBorder="1"/>
    <xf numFmtId="0" fontId="8" fillId="12" borderId="60" xfId="0" applyFont="1" applyFill="1" applyBorder="1"/>
    <xf numFmtId="0" fontId="7" fillId="4" borderId="57" xfId="0" applyFont="1" applyFill="1" applyBorder="1" applyAlignment="1">
      <alignment horizontal="center" vertical="center" textRotation="90"/>
    </xf>
    <xf numFmtId="0" fontId="7" fillId="4" borderId="55" xfId="0" applyFont="1" applyFill="1" applyBorder="1" applyAlignment="1">
      <alignment horizontal="center" vertical="center" textRotation="90" wrapText="1"/>
    </xf>
    <xf numFmtId="0" fontId="0" fillId="0" borderId="57" xfId="0" applyBorder="1" applyAlignment="1">
      <alignment horizontal="center" vertical="center" textRotation="90" wrapText="1"/>
    </xf>
    <xf numFmtId="0" fontId="4" fillId="4" borderId="55" xfId="0" applyFont="1" applyFill="1" applyBorder="1" applyAlignment="1">
      <alignment horizontal="center" vertical="center" textRotation="90"/>
    </xf>
    <xf numFmtId="0" fontId="4" fillId="4" borderId="57" xfId="0" applyFont="1" applyFill="1" applyBorder="1" applyAlignment="1">
      <alignment horizontal="center" vertical="center" textRotation="90"/>
    </xf>
    <xf numFmtId="0" fontId="0" fillId="0" borderId="61" xfId="0" applyBorder="1" applyAlignment="1">
      <alignment horizontal="center" vertical="center" textRotation="90" wrapText="1"/>
    </xf>
    <xf numFmtId="0" fontId="7" fillId="12" borderId="55" xfId="0" applyFont="1" applyFill="1" applyBorder="1" applyAlignment="1">
      <alignment horizontal="center" vertical="center" textRotation="90" wrapText="1"/>
    </xf>
    <xf numFmtId="0" fontId="0" fillId="12" borderId="57" xfId="0" applyFill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/>
    </xf>
    <xf numFmtId="0" fontId="7" fillId="4" borderId="55" xfId="0" applyFont="1" applyFill="1" applyBorder="1" applyAlignment="1">
      <alignment horizontal="center" vertical="center" textRotation="90"/>
    </xf>
    <xf numFmtId="0" fontId="7" fillId="4" borderId="57" xfId="0" applyFont="1" applyFill="1" applyBorder="1" applyAlignment="1">
      <alignment horizontal="center" vertical="center" textRotation="90"/>
    </xf>
    <xf numFmtId="0" fontId="7" fillId="4" borderId="61" xfId="0" applyFont="1" applyFill="1" applyBorder="1" applyAlignment="1">
      <alignment horizontal="center" vertical="center" textRotation="90"/>
    </xf>
    <xf numFmtId="0" fontId="2" fillId="11" borderId="5" xfId="0" applyFont="1" applyFill="1" applyBorder="1" applyAlignment="1">
      <alignment horizontal="center" wrapText="1"/>
    </xf>
    <xf numFmtId="0" fontId="2" fillId="11" borderId="6" xfId="0" applyFont="1" applyFill="1" applyBorder="1" applyAlignment="1">
      <alignment horizontal="center" wrapText="1"/>
    </xf>
    <xf numFmtId="0" fontId="2" fillId="11" borderId="56" xfId="0" applyFont="1" applyFill="1" applyBorder="1" applyAlignment="1">
      <alignment horizontal="center" wrapText="1"/>
    </xf>
    <xf numFmtId="0" fontId="2" fillId="11" borderId="58" xfId="0" applyFont="1" applyFill="1" applyBorder="1" applyAlignment="1">
      <alignment horizontal="center" wrapText="1"/>
    </xf>
    <xf numFmtId="0" fontId="7" fillId="4" borderId="59" xfId="0" applyFont="1" applyFill="1" applyBorder="1" applyAlignment="1">
      <alignment horizontal="center" vertical="center" textRotation="90"/>
    </xf>
    <xf numFmtId="0" fontId="2" fillId="11" borderId="40" xfId="0" applyFont="1" applyFill="1" applyBorder="1" applyAlignment="1">
      <alignment horizontal="center" wrapText="1"/>
    </xf>
    <xf numFmtId="0" fontId="2" fillId="11" borderId="43" xfId="0" applyFont="1" applyFill="1" applyBorder="1" applyAlignment="1">
      <alignment horizontal="center" wrapText="1"/>
    </xf>
    <xf numFmtId="0" fontId="2" fillId="11" borderId="35" xfId="0" applyFont="1" applyFill="1" applyBorder="1" applyAlignment="1">
      <alignment horizontal="center" wrapText="1"/>
    </xf>
    <xf numFmtId="0" fontId="2" fillId="11" borderId="36" xfId="0" applyFont="1" applyFill="1" applyBorder="1" applyAlignment="1">
      <alignment horizontal="center" wrapText="1"/>
    </xf>
    <xf numFmtId="0" fontId="7" fillId="11" borderId="55" xfId="0" applyFont="1" applyFill="1" applyBorder="1" applyAlignment="1">
      <alignment horizontal="center"/>
    </xf>
    <xf numFmtId="0" fontId="7" fillId="11" borderId="57" xfId="0" applyFont="1" applyFill="1" applyBorder="1" applyAlignment="1">
      <alignment horizontal="center"/>
    </xf>
    <xf numFmtId="0" fontId="10" fillId="11" borderId="12" xfId="0" applyFont="1" applyFill="1" applyBorder="1" applyAlignment="1">
      <alignment horizontal="center" wrapText="1"/>
    </xf>
    <xf numFmtId="0" fontId="10" fillId="11" borderId="38" xfId="0" applyFont="1" applyFill="1" applyBorder="1" applyAlignment="1">
      <alignment horizontal="center" wrapText="1"/>
    </xf>
    <xf numFmtId="0" fontId="3" fillId="11" borderId="42" xfId="0" applyFont="1" applyFill="1" applyBorder="1" applyAlignment="1">
      <alignment horizontal="center" wrapText="1"/>
    </xf>
    <xf numFmtId="0" fontId="3" fillId="11" borderId="41" xfId="0" applyFont="1" applyFill="1" applyBorder="1" applyAlignment="1">
      <alignment horizontal="center" wrapText="1"/>
    </xf>
    <xf numFmtId="0" fontId="3" fillId="11" borderId="5" xfId="0" applyFont="1" applyFill="1" applyBorder="1" applyAlignment="1">
      <alignment horizontal="center" wrapText="1"/>
    </xf>
    <xf numFmtId="0" fontId="3" fillId="11" borderId="6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11" borderId="48" xfId="0" applyFont="1" applyFill="1" applyBorder="1" applyAlignment="1">
      <alignment horizontal="center"/>
    </xf>
    <xf numFmtId="0" fontId="2" fillId="11" borderId="49" xfId="0" applyFont="1" applyFill="1" applyBorder="1" applyAlignment="1">
      <alignment horizontal="center"/>
    </xf>
    <xf numFmtId="0" fontId="3" fillId="11" borderId="50" xfId="0" applyFont="1" applyFill="1" applyBorder="1" applyAlignment="1">
      <alignment horizontal="center"/>
    </xf>
    <xf numFmtId="0" fontId="3" fillId="11" borderId="51" xfId="0" applyFont="1" applyFill="1" applyBorder="1" applyAlignment="1">
      <alignment horizontal="center"/>
    </xf>
    <xf numFmtId="0" fontId="2" fillId="11" borderId="52" xfId="0" applyFont="1" applyFill="1" applyBorder="1" applyAlignment="1">
      <alignment horizontal="center"/>
    </xf>
    <xf numFmtId="0" fontId="2" fillId="11" borderId="53" xfId="0" applyFont="1" applyFill="1" applyBorder="1" applyAlignment="1">
      <alignment horizontal="center"/>
    </xf>
    <xf numFmtId="0" fontId="2" fillId="11" borderId="5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2" fillId="5" borderId="25" xfId="0" applyFont="1" applyFill="1" applyBorder="1" applyAlignment="1">
      <alignment horizontal="center" wrapText="1"/>
    </xf>
    <xf numFmtId="0" fontId="2" fillId="5" borderId="26" xfId="0" applyFont="1" applyFill="1" applyBorder="1" applyAlignment="1">
      <alignment horizontal="center" wrapText="1"/>
    </xf>
    <xf numFmtId="0" fontId="2" fillId="5" borderId="27" xfId="0" applyFont="1" applyFill="1" applyBorder="1" applyAlignment="1">
      <alignment horizontal="center" wrapText="1"/>
    </xf>
    <xf numFmtId="0" fontId="2" fillId="5" borderId="34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vertical="center" textRotation="90"/>
    </xf>
    <xf numFmtId="0" fontId="4" fillId="4" borderId="7" xfId="0" applyFont="1" applyFill="1" applyBorder="1" applyAlignment="1">
      <alignment horizontal="center" vertical="center" textRotation="90"/>
    </xf>
    <xf numFmtId="0" fontId="4" fillId="4" borderId="6" xfId="0" applyFont="1" applyFill="1" applyBorder="1" applyAlignment="1">
      <alignment horizontal="center" vertical="center" textRotation="90"/>
    </xf>
    <xf numFmtId="0" fontId="2" fillId="5" borderId="1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3" fillId="5" borderId="19" xfId="0" applyFont="1" applyFill="1" applyBorder="1" applyAlignment="1">
      <alignment horizontal="center" wrapText="1"/>
    </xf>
    <xf numFmtId="0" fontId="3" fillId="5" borderId="21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5" borderId="20" xfId="0" applyFont="1" applyFill="1" applyBorder="1" applyAlignment="1">
      <alignment horizontal="center" wrapText="1"/>
    </xf>
    <xf numFmtId="0" fontId="2" fillId="5" borderId="22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textRotation="91"/>
    </xf>
    <xf numFmtId="0" fontId="2" fillId="4" borderId="7" xfId="0" applyFont="1" applyFill="1" applyBorder="1" applyAlignment="1">
      <alignment horizontal="center" vertical="center" textRotation="91"/>
    </xf>
    <xf numFmtId="0" fontId="2" fillId="4" borderId="6" xfId="0" applyFont="1" applyFill="1" applyBorder="1" applyAlignment="1">
      <alignment horizontal="center" vertical="center" textRotation="91"/>
    </xf>
    <xf numFmtId="0" fontId="4" fillId="4" borderId="5" xfId="0" applyFont="1" applyFill="1" applyBorder="1" applyAlignment="1">
      <alignment horizontal="center" textRotation="90"/>
    </xf>
    <xf numFmtId="0" fontId="4" fillId="4" borderId="6" xfId="0" applyFont="1" applyFill="1" applyBorder="1" applyAlignment="1">
      <alignment horizontal="center" textRotation="90"/>
    </xf>
    <xf numFmtId="0" fontId="1" fillId="0" borderId="2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5" borderId="28" xfId="0" applyFont="1" applyFill="1" applyBorder="1" applyAlignment="1">
      <alignment horizontal="center" wrapText="1"/>
    </xf>
    <xf numFmtId="0" fontId="0" fillId="10" borderId="14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3" fillId="10" borderId="17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1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141"/>
  <sheetViews>
    <sheetView tabSelected="1" workbookViewId="0">
      <selection activeCell="B1" sqref="B1:P131"/>
    </sheetView>
  </sheetViews>
  <sheetFormatPr defaultRowHeight="14.5" x14ac:dyDescent="0.35"/>
  <cols>
    <col min="1" max="1" width="3.7265625" customWidth="1"/>
    <col min="2" max="2" width="7.453125" customWidth="1"/>
    <col min="3" max="3" width="13.26953125" customWidth="1"/>
    <col min="4" max="4" width="8.81640625" customWidth="1"/>
    <col min="5" max="5" width="8.54296875" customWidth="1"/>
    <col min="6" max="6" width="6.7265625" customWidth="1"/>
    <col min="7" max="7" width="6.81640625" customWidth="1"/>
    <col min="8" max="15" width="5.7265625" customWidth="1"/>
    <col min="16" max="16" width="10.26953125" customWidth="1"/>
  </cols>
  <sheetData>
    <row r="1" spans="2:16" x14ac:dyDescent="0.35">
      <c r="B1" s="173" t="s">
        <v>284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</row>
    <row r="2" spans="2:16" x14ac:dyDescent="0.35">
      <c r="B2" s="173" t="s">
        <v>285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2:16" x14ac:dyDescent="0.35">
      <c r="B3" s="173" t="s">
        <v>331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</row>
    <row r="4" spans="2:16" ht="15" thickBot="1" x14ac:dyDescent="0.4">
      <c r="B4" s="173" t="s">
        <v>341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</row>
    <row r="5" spans="2:16" ht="15" customHeight="1" thickTop="1" x14ac:dyDescent="0.35">
      <c r="B5" s="174" t="s">
        <v>300</v>
      </c>
      <c r="C5" s="175"/>
      <c r="D5" s="176" t="s">
        <v>270</v>
      </c>
      <c r="E5" s="177"/>
      <c r="F5" s="178" t="s">
        <v>275</v>
      </c>
      <c r="G5" s="175"/>
      <c r="H5" s="179"/>
      <c r="I5" s="175" t="s">
        <v>286</v>
      </c>
      <c r="J5" s="175"/>
      <c r="K5" s="175"/>
      <c r="L5" s="175"/>
      <c r="M5" s="175"/>
      <c r="N5" s="175"/>
      <c r="O5" s="175"/>
      <c r="P5" s="180"/>
    </row>
    <row r="6" spans="2:16" ht="23.25" customHeight="1" x14ac:dyDescent="0.35">
      <c r="B6" s="165" t="s">
        <v>181</v>
      </c>
      <c r="C6" s="167" t="s">
        <v>232</v>
      </c>
      <c r="D6" s="169" t="s">
        <v>340</v>
      </c>
      <c r="E6" s="171" t="s">
        <v>271</v>
      </c>
      <c r="F6" s="156" t="s">
        <v>272</v>
      </c>
      <c r="G6" s="156" t="s">
        <v>273</v>
      </c>
      <c r="H6" s="161" t="s">
        <v>274</v>
      </c>
      <c r="I6" s="163" t="s">
        <v>276</v>
      </c>
      <c r="J6" s="156" t="s">
        <v>278</v>
      </c>
      <c r="K6" s="156" t="s">
        <v>277</v>
      </c>
      <c r="L6" s="156" t="s">
        <v>279</v>
      </c>
      <c r="M6" s="156" t="s">
        <v>280</v>
      </c>
      <c r="N6" s="156" t="s">
        <v>339</v>
      </c>
      <c r="O6" s="156" t="s">
        <v>281</v>
      </c>
      <c r="P6" s="158" t="s">
        <v>282</v>
      </c>
    </row>
    <row r="7" spans="2:16" ht="15" thickBot="1" x14ac:dyDescent="0.4">
      <c r="B7" s="166"/>
      <c r="C7" s="168"/>
      <c r="D7" s="170"/>
      <c r="E7" s="172"/>
      <c r="F7" s="157"/>
      <c r="G7" s="157"/>
      <c r="H7" s="162"/>
      <c r="I7" s="164"/>
      <c r="J7" s="157"/>
      <c r="K7" s="157"/>
      <c r="L7" s="157"/>
      <c r="M7" s="157"/>
      <c r="N7" s="157"/>
      <c r="O7" s="157"/>
      <c r="P7" s="159"/>
    </row>
    <row r="8" spans="2:16" ht="15" customHeight="1" x14ac:dyDescent="0.35">
      <c r="B8" s="160" t="s">
        <v>182</v>
      </c>
      <c r="C8" s="98" t="s">
        <v>185</v>
      </c>
      <c r="D8" s="104">
        <v>950</v>
      </c>
      <c r="E8" s="6">
        <v>2734</v>
      </c>
      <c r="F8" s="3">
        <f>D8+E8</f>
        <v>3684</v>
      </c>
      <c r="G8" s="3">
        <f>F8*5</f>
        <v>18420</v>
      </c>
      <c r="H8" s="105">
        <v>3</v>
      </c>
      <c r="I8" s="102"/>
      <c r="J8" s="7"/>
      <c r="K8" s="7"/>
      <c r="L8" s="7"/>
      <c r="M8" s="7"/>
      <c r="N8" s="7">
        <v>720</v>
      </c>
      <c r="O8" s="7"/>
      <c r="P8" s="121"/>
    </row>
    <row r="9" spans="2:16" x14ac:dyDescent="0.35">
      <c r="B9" s="154"/>
      <c r="C9" s="10" t="s">
        <v>186</v>
      </c>
      <c r="D9" s="104">
        <v>3000</v>
      </c>
      <c r="E9" s="6">
        <v>2000</v>
      </c>
      <c r="F9" s="3">
        <f t="shared" ref="F9:F14" si="0">D9+E9</f>
        <v>5000</v>
      </c>
      <c r="G9" s="3">
        <f t="shared" ref="G9:G14" si="1">F9*5</f>
        <v>25000</v>
      </c>
      <c r="H9" s="105"/>
      <c r="I9" s="102"/>
      <c r="J9" s="7"/>
      <c r="K9" s="7"/>
      <c r="L9" s="7"/>
      <c r="M9" s="7"/>
      <c r="N9" s="7"/>
      <c r="O9" s="7"/>
      <c r="P9" s="121"/>
    </row>
    <row r="10" spans="2:16" x14ac:dyDescent="0.35">
      <c r="B10" s="154"/>
      <c r="C10" s="10" t="s">
        <v>187</v>
      </c>
      <c r="D10" s="104">
        <v>76</v>
      </c>
      <c r="E10" s="6">
        <v>9</v>
      </c>
      <c r="F10" s="3">
        <f t="shared" si="0"/>
        <v>85</v>
      </c>
      <c r="G10" s="3">
        <f t="shared" si="1"/>
        <v>425</v>
      </c>
      <c r="H10" s="105"/>
      <c r="I10" s="102"/>
      <c r="J10" s="7"/>
      <c r="K10" s="7"/>
      <c r="L10" s="7"/>
      <c r="M10" s="7"/>
      <c r="N10" s="7"/>
      <c r="O10" s="7"/>
      <c r="P10" s="121"/>
    </row>
    <row r="11" spans="2:16" x14ac:dyDescent="0.35">
      <c r="B11" s="154"/>
      <c r="C11" s="10" t="s">
        <v>188</v>
      </c>
      <c r="D11" s="104">
        <v>5000</v>
      </c>
      <c r="E11" s="6">
        <v>3000</v>
      </c>
      <c r="F11" s="3">
        <f t="shared" si="0"/>
        <v>8000</v>
      </c>
      <c r="G11" s="3">
        <f t="shared" si="1"/>
        <v>40000</v>
      </c>
      <c r="H11" s="105"/>
      <c r="I11" s="102"/>
      <c r="J11" s="7"/>
      <c r="K11" s="7"/>
      <c r="L11" s="7"/>
      <c r="M11" s="7"/>
      <c r="N11" s="7"/>
      <c r="O11" s="7"/>
      <c r="P11" s="121"/>
    </row>
    <row r="12" spans="2:16" x14ac:dyDescent="0.35">
      <c r="B12" s="154"/>
      <c r="C12" s="30" t="s">
        <v>189</v>
      </c>
      <c r="D12" s="106">
        <v>184</v>
      </c>
      <c r="E12" s="51">
        <v>198</v>
      </c>
      <c r="F12" s="3">
        <f t="shared" si="0"/>
        <v>382</v>
      </c>
      <c r="G12" s="3">
        <f t="shared" si="1"/>
        <v>1910</v>
      </c>
      <c r="H12" s="107"/>
      <c r="I12" s="39"/>
      <c r="J12" s="53"/>
      <c r="K12" s="53"/>
      <c r="L12" s="53"/>
      <c r="M12" s="53"/>
      <c r="N12" s="53"/>
      <c r="O12" s="53"/>
      <c r="P12" s="122"/>
    </row>
    <row r="13" spans="2:16" x14ac:dyDescent="0.35">
      <c r="B13" s="154"/>
      <c r="C13" s="30" t="s">
        <v>182</v>
      </c>
      <c r="D13" s="106">
        <v>360</v>
      </c>
      <c r="E13" s="51">
        <v>4</v>
      </c>
      <c r="F13" s="3">
        <f t="shared" si="0"/>
        <v>364</v>
      </c>
      <c r="G13" s="3">
        <f t="shared" si="1"/>
        <v>1820</v>
      </c>
      <c r="H13" s="107"/>
      <c r="I13" s="39"/>
      <c r="J13" s="53"/>
      <c r="K13" s="53"/>
      <c r="L13" s="53"/>
      <c r="M13" s="53"/>
      <c r="N13" s="53"/>
      <c r="O13" s="53"/>
      <c r="P13" s="122"/>
    </row>
    <row r="14" spans="2:16" x14ac:dyDescent="0.35">
      <c r="B14" s="154"/>
      <c r="C14" s="30" t="s">
        <v>190</v>
      </c>
      <c r="D14" s="106">
        <v>2800</v>
      </c>
      <c r="E14" s="51">
        <v>200</v>
      </c>
      <c r="F14" s="3">
        <f t="shared" si="0"/>
        <v>3000</v>
      </c>
      <c r="G14" s="3">
        <f t="shared" si="1"/>
        <v>15000</v>
      </c>
      <c r="H14" s="107">
        <v>1</v>
      </c>
      <c r="I14" s="39"/>
      <c r="J14" s="53"/>
      <c r="K14" s="53"/>
      <c r="L14" s="53"/>
      <c r="M14" s="53"/>
      <c r="N14" s="53"/>
      <c r="O14" s="53"/>
      <c r="P14" s="122"/>
    </row>
    <row r="15" spans="2:16" x14ac:dyDescent="0.35">
      <c r="B15" s="123" t="s">
        <v>183</v>
      </c>
      <c r="C15" s="99"/>
      <c r="D15" s="108">
        <f>SUM(D8:D14)</f>
        <v>12370</v>
      </c>
      <c r="E15" s="90">
        <f>SUM(E8:E14)</f>
        <v>8145</v>
      </c>
      <c r="F15" s="90">
        <f>SUM(F8:F14)</f>
        <v>20515</v>
      </c>
      <c r="G15" s="90">
        <f>SUM(G8:G14)</f>
        <v>102575</v>
      </c>
      <c r="H15" s="90">
        <f t="shared" ref="H15:P15" si="2">SUM(H8:H14)</f>
        <v>4</v>
      </c>
      <c r="I15" s="90">
        <f t="shared" si="2"/>
        <v>0</v>
      </c>
      <c r="J15" s="90">
        <f t="shared" si="2"/>
        <v>0</v>
      </c>
      <c r="K15" s="90">
        <f t="shared" si="2"/>
        <v>0</v>
      </c>
      <c r="L15" s="90">
        <f t="shared" si="2"/>
        <v>0</v>
      </c>
      <c r="M15" s="90">
        <f t="shared" si="2"/>
        <v>0</v>
      </c>
      <c r="N15" s="90">
        <f t="shared" si="2"/>
        <v>720</v>
      </c>
      <c r="O15" s="90">
        <f t="shared" si="2"/>
        <v>0</v>
      </c>
      <c r="P15" s="90">
        <f t="shared" si="2"/>
        <v>0</v>
      </c>
    </row>
    <row r="16" spans="2:16" ht="22" x14ac:dyDescent="0.35">
      <c r="B16" s="153" t="s">
        <v>184</v>
      </c>
      <c r="C16" s="10" t="s">
        <v>191</v>
      </c>
      <c r="D16" s="104">
        <v>310</v>
      </c>
      <c r="E16" s="6">
        <v>1190</v>
      </c>
      <c r="F16" s="3">
        <f t="shared" ref="F16:F82" si="3">D16+E16</f>
        <v>1500</v>
      </c>
      <c r="G16" s="3">
        <f t="shared" ref="G16:G88" si="4">F16*5</f>
        <v>7500</v>
      </c>
      <c r="H16" s="105"/>
      <c r="I16" s="102" t="s">
        <v>283</v>
      </c>
      <c r="J16" s="8">
        <v>1</v>
      </c>
      <c r="K16" s="7"/>
      <c r="L16" s="7"/>
      <c r="M16" s="9">
        <v>156</v>
      </c>
      <c r="N16" s="14">
        <v>776</v>
      </c>
      <c r="O16" s="14"/>
      <c r="P16" s="125" t="s">
        <v>287</v>
      </c>
    </row>
    <row r="17" spans="2:16" x14ac:dyDescent="0.35">
      <c r="B17" s="154"/>
      <c r="C17" s="10" t="s">
        <v>301</v>
      </c>
      <c r="D17" s="104">
        <v>215</v>
      </c>
      <c r="E17" s="6">
        <v>757</v>
      </c>
      <c r="F17" s="3">
        <f t="shared" si="3"/>
        <v>972</v>
      </c>
      <c r="G17" s="3">
        <f t="shared" si="4"/>
        <v>4860</v>
      </c>
      <c r="H17" s="105"/>
      <c r="I17" s="102"/>
      <c r="J17" s="7"/>
      <c r="K17" s="7"/>
      <c r="L17" s="7"/>
      <c r="M17" s="7"/>
      <c r="N17" s="7">
        <v>80</v>
      </c>
      <c r="O17" s="7"/>
      <c r="P17" s="121" t="s">
        <v>288</v>
      </c>
    </row>
    <row r="18" spans="2:16" x14ac:dyDescent="0.35">
      <c r="B18" s="154"/>
      <c r="C18" s="10" t="s">
        <v>321</v>
      </c>
      <c r="D18" s="104">
        <v>4057</v>
      </c>
      <c r="E18" s="6">
        <v>3576</v>
      </c>
      <c r="F18" s="3">
        <f t="shared" si="3"/>
        <v>7633</v>
      </c>
      <c r="G18" s="3">
        <f t="shared" si="4"/>
        <v>38165</v>
      </c>
      <c r="H18" s="105"/>
      <c r="I18" s="102"/>
      <c r="J18" s="7">
        <v>1</v>
      </c>
      <c r="K18" s="7"/>
      <c r="L18" s="7"/>
      <c r="M18" s="7"/>
      <c r="N18" s="7">
        <v>1116</v>
      </c>
      <c r="O18" s="7"/>
      <c r="P18" s="121"/>
    </row>
    <row r="19" spans="2:16" x14ac:dyDescent="0.35">
      <c r="B19" s="144"/>
      <c r="C19" s="10" t="s">
        <v>302</v>
      </c>
      <c r="D19" s="104">
        <v>1809</v>
      </c>
      <c r="E19" s="6">
        <v>2201</v>
      </c>
      <c r="F19" s="3">
        <f t="shared" si="3"/>
        <v>4010</v>
      </c>
      <c r="G19" s="3">
        <f t="shared" si="4"/>
        <v>20050</v>
      </c>
      <c r="H19" s="105"/>
      <c r="I19" s="102"/>
      <c r="J19" s="7"/>
      <c r="K19" s="7"/>
      <c r="L19" s="7"/>
      <c r="M19" s="7"/>
      <c r="N19" s="7">
        <v>811</v>
      </c>
      <c r="O19" s="7"/>
      <c r="P19" s="121"/>
    </row>
    <row r="20" spans="2:16" x14ac:dyDescent="0.35">
      <c r="B20" s="144"/>
      <c r="C20" s="10" t="s">
        <v>322</v>
      </c>
      <c r="D20" s="104">
        <v>33</v>
      </c>
      <c r="E20" s="6">
        <v>1262</v>
      </c>
      <c r="F20" s="3">
        <f t="shared" si="3"/>
        <v>1295</v>
      </c>
      <c r="G20" s="3">
        <f t="shared" si="4"/>
        <v>6475</v>
      </c>
      <c r="H20" s="105"/>
      <c r="I20" s="102"/>
      <c r="J20" s="7"/>
      <c r="K20" s="7"/>
      <c r="L20" s="7"/>
      <c r="M20" s="7"/>
      <c r="N20" s="7">
        <v>120</v>
      </c>
      <c r="O20" s="7"/>
      <c r="P20" s="121"/>
    </row>
    <row r="21" spans="2:16" x14ac:dyDescent="0.35">
      <c r="B21" s="144"/>
      <c r="C21" s="10" t="s">
        <v>303</v>
      </c>
      <c r="D21" s="104">
        <v>93</v>
      </c>
      <c r="E21" s="6">
        <v>1822</v>
      </c>
      <c r="F21" s="3">
        <f t="shared" si="3"/>
        <v>1915</v>
      </c>
      <c r="G21" s="3">
        <f t="shared" si="4"/>
        <v>9575</v>
      </c>
      <c r="H21" s="105"/>
      <c r="I21" s="102"/>
      <c r="J21" s="7"/>
      <c r="K21" s="7"/>
      <c r="L21" s="7"/>
      <c r="M21" s="7"/>
      <c r="N21" s="7">
        <v>99</v>
      </c>
      <c r="O21" s="7"/>
      <c r="P21" s="121"/>
    </row>
    <row r="22" spans="2:16" ht="15.5" x14ac:dyDescent="0.35">
      <c r="B22" s="127" t="s">
        <v>183</v>
      </c>
      <c r="C22" s="100" t="s">
        <v>138</v>
      </c>
      <c r="D22" s="110">
        <f>SUM(D16:D21)</f>
        <v>6517</v>
      </c>
      <c r="E22" s="91">
        <f>SUM(E16:E21)</f>
        <v>10808</v>
      </c>
      <c r="F22" s="91">
        <f t="shared" ref="F22:P22" si="5">SUM(F16:F21)</f>
        <v>17325</v>
      </c>
      <c r="G22" s="91">
        <f t="shared" si="5"/>
        <v>86625</v>
      </c>
      <c r="H22" s="91">
        <f t="shared" si="5"/>
        <v>0</v>
      </c>
      <c r="I22" s="91">
        <f t="shared" si="5"/>
        <v>0</v>
      </c>
      <c r="J22" s="91">
        <f t="shared" si="5"/>
        <v>2</v>
      </c>
      <c r="K22" s="91">
        <f t="shared" si="5"/>
        <v>0</v>
      </c>
      <c r="L22" s="91">
        <f t="shared" si="5"/>
        <v>0</v>
      </c>
      <c r="M22" s="91">
        <f t="shared" si="5"/>
        <v>156</v>
      </c>
      <c r="N22" s="91">
        <f t="shared" si="5"/>
        <v>3002</v>
      </c>
      <c r="O22" s="91">
        <f t="shared" si="5"/>
        <v>0</v>
      </c>
      <c r="P22" s="91">
        <f t="shared" si="5"/>
        <v>0</v>
      </c>
    </row>
    <row r="23" spans="2:16" ht="15" customHeight="1" x14ac:dyDescent="0.35">
      <c r="B23" s="153" t="s">
        <v>328</v>
      </c>
      <c r="C23" s="32" t="s">
        <v>192</v>
      </c>
      <c r="D23" s="112">
        <v>118</v>
      </c>
      <c r="E23" s="56">
        <v>192</v>
      </c>
      <c r="F23" s="57">
        <f t="shared" si="3"/>
        <v>310</v>
      </c>
      <c r="G23" s="57">
        <f t="shared" si="4"/>
        <v>1550</v>
      </c>
      <c r="H23" s="113">
        <v>1</v>
      </c>
      <c r="I23" s="103"/>
      <c r="J23" s="58"/>
      <c r="K23" s="58"/>
      <c r="L23" s="58"/>
      <c r="M23" s="58"/>
      <c r="N23" s="58">
        <v>407</v>
      </c>
      <c r="O23" s="58"/>
      <c r="P23" s="129"/>
    </row>
    <row r="24" spans="2:16" x14ac:dyDescent="0.35">
      <c r="B24" s="154"/>
      <c r="C24" s="10" t="s">
        <v>194</v>
      </c>
      <c r="D24" s="104">
        <v>479</v>
      </c>
      <c r="E24" s="6">
        <v>627</v>
      </c>
      <c r="F24" s="57">
        <f t="shared" si="3"/>
        <v>1106</v>
      </c>
      <c r="G24" s="57">
        <f t="shared" si="4"/>
        <v>5530</v>
      </c>
      <c r="H24" s="105">
        <v>2</v>
      </c>
      <c r="I24" s="102"/>
      <c r="J24" s="7"/>
      <c r="K24" s="7">
        <v>1</v>
      </c>
      <c r="L24" s="7"/>
      <c r="M24" s="7">
        <v>47</v>
      </c>
      <c r="N24" s="7">
        <v>91</v>
      </c>
      <c r="O24" s="7"/>
      <c r="P24" s="121">
        <v>66</v>
      </c>
    </row>
    <row r="25" spans="2:16" x14ac:dyDescent="0.35">
      <c r="B25" s="154"/>
      <c r="C25" s="10" t="s">
        <v>195</v>
      </c>
      <c r="D25" s="104">
        <v>1034</v>
      </c>
      <c r="E25" s="6">
        <v>178</v>
      </c>
      <c r="F25" s="57">
        <f t="shared" si="3"/>
        <v>1212</v>
      </c>
      <c r="G25" s="57">
        <f t="shared" si="4"/>
        <v>6060</v>
      </c>
      <c r="H25" s="105">
        <v>1</v>
      </c>
      <c r="I25" s="102"/>
      <c r="J25" s="7"/>
      <c r="K25" s="7"/>
      <c r="L25" s="7"/>
      <c r="M25" s="7">
        <v>26</v>
      </c>
      <c r="N25" s="7">
        <v>65</v>
      </c>
      <c r="O25" s="7"/>
      <c r="P25" s="121"/>
    </row>
    <row r="26" spans="2:16" x14ac:dyDescent="0.35">
      <c r="B26" s="154"/>
      <c r="C26" s="10" t="s">
        <v>304</v>
      </c>
      <c r="D26" s="104">
        <v>281</v>
      </c>
      <c r="E26" s="6">
        <v>1032</v>
      </c>
      <c r="F26" s="57">
        <f t="shared" si="3"/>
        <v>1313</v>
      </c>
      <c r="G26" s="57">
        <f t="shared" si="4"/>
        <v>6565</v>
      </c>
      <c r="H26" s="105"/>
      <c r="I26" s="102"/>
      <c r="J26" s="7">
        <v>6</v>
      </c>
      <c r="K26" s="7"/>
      <c r="L26" s="7"/>
      <c r="M26" s="7">
        <v>9</v>
      </c>
      <c r="N26" s="7">
        <v>106</v>
      </c>
      <c r="O26" s="7"/>
      <c r="P26" s="121"/>
    </row>
    <row r="27" spans="2:16" x14ac:dyDescent="0.35">
      <c r="B27" s="154"/>
      <c r="C27" s="10" t="s">
        <v>200</v>
      </c>
      <c r="D27" s="104">
        <v>440</v>
      </c>
      <c r="E27" s="6">
        <v>390</v>
      </c>
      <c r="F27" s="57">
        <f t="shared" si="3"/>
        <v>830</v>
      </c>
      <c r="G27" s="57">
        <f t="shared" si="4"/>
        <v>4150</v>
      </c>
      <c r="H27" s="105"/>
      <c r="I27" s="102"/>
      <c r="J27" s="7"/>
      <c r="K27" s="7">
        <v>1</v>
      </c>
      <c r="L27" s="7"/>
      <c r="M27" s="7">
        <v>30</v>
      </c>
      <c r="N27" s="7">
        <v>440</v>
      </c>
      <c r="O27" s="7"/>
      <c r="P27" s="121">
        <v>27</v>
      </c>
    </row>
    <row r="28" spans="2:16" x14ac:dyDescent="0.35">
      <c r="B28" s="154"/>
      <c r="C28" s="10" t="s">
        <v>196</v>
      </c>
      <c r="D28" s="104">
        <v>218</v>
      </c>
      <c r="E28" s="73">
        <v>492</v>
      </c>
      <c r="F28" s="57">
        <f t="shared" si="3"/>
        <v>710</v>
      </c>
      <c r="G28" s="57">
        <f t="shared" si="4"/>
        <v>3550</v>
      </c>
      <c r="H28" s="105"/>
      <c r="I28" s="102"/>
      <c r="J28" s="7"/>
      <c r="K28" s="7"/>
      <c r="L28" s="7"/>
      <c r="M28" s="7"/>
      <c r="N28" s="7">
        <v>12</v>
      </c>
      <c r="O28" s="7"/>
      <c r="P28" s="121">
        <v>2</v>
      </c>
    </row>
    <row r="29" spans="2:16" x14ac:dyDescent="0.35">
      <c r="B29" s="155"/>
      <c r="C29" s="10" t="s">
        <v>323</v>
      </c>
      <c r="D29" s="104">
        <v>448</v>
      </c>
      <c r="E29" s="12">
        <v>227</v>
      </c>
      <c r="F29" s="57">
        <f t="shared" si="3"/>
        <v>675</v>
      </c>
      <c r="G29" s="57">
        <f t="shared" si="4"/>
        <v>3375</v>
      </c>
      <c r="H29" s="105"/>
      <c r="I29" s="102"/>
      <c r="J29" s="7">
        <v>1</v>
      </c>
      <c r="K29" s="7">
        <v>1</v>
      </c>
      <c r="L29" s="7"/>
      <c r="M29" s="7"/>
      <c r="N29" s="7">
        <v>20</v>
      </c>
      <c r="O29" s="7"/>
      <c r="P29" s="121">
        <v>2</v>
      </c>
    </row>
    <row r="30" spans="2:16" ht="15.5" x14ac:dyDescent="0.35">
      <c r="B30" s="127" t="s">
        <v>183</v>
      </c>
      <c r="C30" s="100"/>
      <c r="D30" s="110">
        <f t="shared" ref="D30:P30" si="6">SUM(D23:D29)</f>
        <v>3018</v>
      </c>
      <c r="E30" s="91">
        <f t="shared" si="6"/>
        <v>3138</v>
      </c>
      <c r="F30" s="91">
        <f t="shared" si="6"/>
        <v>6156</v>
      </c>
      <c r="G30" s="91">
        <f t="shared" si="6"/>
        <v>30780</v>
      </c>
      <c r="H30" s="91">
        <f t="shared" si="6"/>
        <v>4</v>
      </c>
      <c r="I30" s="91">
        <f t="shared" si="6"/>
        <v>0</v>
      </c>
      <c r="J30" s="91">
        <f t="shared" si="6"/>
        <v>7</v>
      </c>
      <c r="K30" s="91">
        <f t="shared" si="6"/>
        <v>3</v>
      </c>
      <c r="L30" s="91">
        <f t="shared" si="6"/>
        <v>0</v>
      </c>
      <c r="M30" s="91">
        <f t="shared" si="6"/>
        <v>112</v>
      </c>
      <c r="N30" s="91">
        <f t="shared" si="6"/>
        <v>1141</v>
      </c>
      <c r="O30" s="91">
        <f t="shared" si="6"/>
        <v>0</v>
      </c>
      <c r="P30" s="91">
        <f t="shared" si="6"/>
        <v>97</v>
      </c>
    </row>
    <row r="31" spans="2:16" ht="15" customHeight="1" x14ac:dyDescent="0.35">
      <c r="B31" s="153" t="s">
        <v>204</v>
      </c>
      <c r="C31" s="10" t="s">
        <v>197</v>
      </c>
      <c r="D31" s="104">
        <v>1042</v>
      </c>
      <c r="E31" s="6">
        <v>190</v>
      </c>
      <c r="F31" s="3">
        <f t="shared" si="3"/>
        <v>1232</v>
      </c>
      <c r="G31" s="3">
        <f t="shared" si="4"/>
        <v>6160</v>
      </c>
      <c r="H31" s="105"/>
      <c r="I31" s="102"/>
      <c r="J31" s="7"/>
      <c r="K31" s="7"/>
      <c r="L31" s="7">
        <v>16</v>
      </c>
      <c r="M31" s="7"/>
      <c r="N31" s="7">
        <v>558</v>
      </c>
      <c r="O31" s="7"/>
      <c r="P31" s="121">
        <v>5</v>
      </c>
    </row>
    <row r="32" spans="2:16" x14ac:dyDescent="0.35">
      <c r="B32" s="154"/>
      <c r="C32" s="10" t="s">
        <v>199</v>
      </c>
      <c r="D32" s="104">
        <v>670</v>
      </c>
      <c r="E32" s="6">
        <v>446</v>
      </c>
      <c r="F32" s="3">
        <f t="shared" si="3"/>
        <v>1116</v>
      </c>
      <c r="G32" s="3">
        <f t="shared" si="4"/>
        <v>5580</v>
      </c>
      <c r="H32" s="105">
        <v>3</v>
      </c>
      <c r="I32" s="40" t="s">
        <v>290</v>
      </c>
      <c r="J32" s="7">
        <v>3</v>
      </c>
      <c r="K32" s="7"/>
      <c r="L32" s="7">
        <v>17150</v>
      </c>
      <c r="M32" s="7"/>
      <c r="N32" s="7">
        <v>2430</v>
      </c>
      <c r="O32" s="7"/>
      <c r="P32" s="121">
        <v>5</v>
      </c>
    </row>
    <row r="33" spans="2:16" ht="15.75" customHeight="1" x14ac:dyDescent="0.35">
      <c r="B33" s="154"/>
      <c r="C33" s="10" t="s">
        <v>201</v>
      </c>
      <c r="D33" s="104">
        <v>149</v>
      </c>
      <c r="E33" s="6">
        <v>75</v>
      </c>
      <c r="F33" s="3">
        <f t="shared" si="3"/>
        <v>224</v>
      </c>
      <c r="G33" s="3">
        <f t="shared" si="4"/>
        <v>1120</v>
      </c>
      <c r="H33" s="105"/>
      <c r="I33" s="102"/>
      <c r="J33" s="7">
        <v>1</v>
      </c>
      <c r="K33" s="7"/>
      <c r="L33" s="7">
        <v>11000</v>
      </c>
      <c r="M33" s="7"/>
      <c r="N33" s="7">
        <v>450</v>
      </c>
      <c r="O33" s="7"/>
      <c r="P33" s="121"/>
    </row>
    <row r="34" spans="2:16" ht="15.75" customHeight="1" x14ac:dyDescent="0.35">
      <c r="B34" s="154"/>
      <c r="C34" s="10" t="s">
        <v>202</v>
      </c>
      <c r="D34" s="104">
        <v>2033</v>
      </c>
      <c r="E34" s="6">
        <v>255</v>
      </c>
      <c r="F34" s="3">
        <f t="shared" si="3"/>
        <v>2288</v>
      </c>
      <c r="G34" s="3">
        <f t="shared" si="4"/>
        <v>11440</v>
      </c>
      <c r="H34" s="105">
        <v>3</v>
      </c>
      <c r="I34" s="102"/>
      <c r="J34" s="7">
        <v>6</v>
      </c>
      <c r="K34" s="7"/>
      <c r="L34" s="7">
        <v>13526</v>
      </c>
      <c r="M34" s="7"/>
      <c r="N34" s="7">
        <v>1010</v>
      </c>
      <c r="O34" s="7"/>
      <c r="P34" s="121"/>
    </row>
    <row r="35" spans="2:16" ht="15.75" customHeight="1" x14ac:dyDescent="0.35">
      <c r="B35" s="154"/>
      <c r="C35" s="10" t="s">
        <v>198</v>
      </c>
      <c r="D35" s="104">
        <v>376</v>
      </c>
      <c r="E35" s="6">
        <v>0</v>
      </c>
      <c r="F35" s="3">
        <f t="shared" si="3"/>
        <v>376</v>
      </c>
      <c r="G35" s="3">
        <f t="shared" si="4"/>
        <v>1880</v>
      </c>
      <c r="H35" s="105"/>
      <c r="I35" s="102"/>
      <c r="J35" s="7"/>
      <c r="K35" s="7"/>
      <c r="L35" s="7">
        <v>1611</v>
      </c>
      <c r="M35" s="7"/>
      <c r="N35" s="7">
        <v>358</v>
      </c>
      <c r="O35" s="7"/>
      <c r="P35" s="121"/>
    </row>
    <row r="36" spans="2:16" ht="15.75" customHeight="1" x14ac:dyDescent="0.35">
      <c r="B36" s="154"/>
      <c r="C36" s="10" t="s">
        <v>203</v>
      </c>
      <c r="D36" s="104">
        <v>1001</v>
      </c>
      <c r="E36" s="6">
        <v>408</v>
      </c>
      <c r="F36" s="3">
        <f t="shared" si="3"/>
        <v>1409</v>
      </c>
      <c r="G36" s="3">
        <f t="shared" si="4"/>
        <v>7045</v>
      </c>
      <c r="H36" s="105">
        <v>2</v>
      </c>
      <c r="I36" s="102"/>
      <c r="J36" s="7">
        <v>2</v>
      </c>
      <c r="K36" s="7"/>
      <c r="L36" s="7">
        <v>11774</v>
      </c>
      <c r="M36" s="7"/>
      <c r="N36" s="7">
        <v>406</v>
      </c>
      <c r="O36" s="7"/>
      <c r="P36" s="130" t="s">
        <v>292</v>
      </c>
    </row>
    <row r="37" spans="2:16" ht="15.5" x14ac:dyDescent="0.35">
      <c r="B37" s="127" t="s">
        <v>183</v>
      </c>
      <c r="C37" s="100"/>
      <c r="D37" s="110">
        <f t="shared" ref="D37:P37" si="7">SUM(D31:D36)</f>
        <v>5271</v>
      </c>
      <c r="E37" s="91">
        <f t="shared" si="7"/>
        <v>1374</v>
      </c>
      <c r="F37" s="91">
        <f t="shared" si="7"/>
        <v>6645</v>
      </c>
      <c r="G37" s="91">
        <f t="shared" si="7"/>
        <v>33225</v>
      </c>
      <c r="H37" s="91">
        <f t="shared" si="7"/>
        <v>8</v>
      </c>
      <c r="I37" s="91">
        <f t="shared" si="7"/>
        <v>0</v>
      </c>
      <c r="J37" s="91">
        <f t="shared" si="7"/>
        <v>12</v>
      </c>
      <c r="K37" s="91">
        <f t="shared" si="7"/>
        <v>0</v>
      </c>
      <c r="L37" s="90">
        <f t="shared" si="7"/>
        <v>55077</v>
      </c>
      <c r="M37" s="91">
        <f t="shared" si="7"/>
        <v>0</v>
      </c>
      <c r="N37" s="91">
        <f t="shared" si="7"/>
        <v>5212</v>
      </c>
      <c r="O37" s="91">
        <f t="shared" si="7"/>
        <v>0</v>
      </c>
      <c r="P37" s="91">
        <f t="shared" si="7"/>
        <v>10</v>
      </c>
    </row>
    <row r="38" spans="2:16" ht="24.5" x14ac:dyDescent="0.35">
      <c r="B38" s="153" t="s">
        <v>205</v>
      </c>
      <c r="C38" s="10" t="s">
        <v>206</v>
      </c>
      <c r="D38" s="104">
        <v>1475</v>
      </c>
      <c r="E38" s="6">
        <v>400</v>
      </c>
      <c r="F38" s="3">
        <f t="shared" si="3"/>
        <v>1875</v>
      </c>
      <c r="G38" s="3">
        <f t="shared" si="4"/>
        <v>9375</v>
      </c>
      <c r="H38" s="105"/>
      <c r="I38" s="102"/>
      <c r="J38" s="7"/>
      <c r="K38" s="7"/>
      <c r="L38" s="7"/>
      <c r="M38" s="7">
        <v>150</v>
      </c>
      <c r="N38" s="7"/>
      <c r="O38" s="7"/>
      <c r="P38" s="130" t="s">
        <v>293</v>
      </c>
    </row>
    <row r="39" spans="2:16" x14ac:dyDescent="0.35">
      <c r="B39" s="154"/>
      <c r="C39" s="10" t="s">
        <v>207</v>
      </c>
      <c r="D39" s="104">
        <v>809</v>
      </c>
      <c r="E39" s="6"/>
      <c r="F39" s="3">
        <f t="shared" si="3"/>
        <v>809</v>
      </c>
      <c r="G39" s="3">
        <f t="shared" si="4"/>
        <v>4045</v>
      </c>
      <c r="H39" s="105"/>
      <c r="I39" s="102"/>
      <c r="J39" s="7"/>
      <c r="K39" s="7"/>
      <c r="L39" s="7"/>
      <c r="M39" s="7"/>
      <c r="N39" s="7"/>
      <c r="O39" s="7"/>
      <c r="P39" s="130"/>
    </row>
    <row r="40" spans="2:16" x14ac:dyDescent="0.35">
      <c r="B40" s="154"/>
      <c r="C40" s="10" t="s">
        <v>208</v>
      </c>
      <c r="D40" s="104">
        <v>725</v>
      </c>
      <c r="E40" s="6">
        <v>615</v>
      </c>
      <c r="F40" s="3">
        <f t="shared" si="3"/>
        <v>1340</v>
      </c>
      <c r="G40" s="3">
        <f t="shared" si="4"/>
        <v>6700</v>
      </c>
      <c r="H40" s="105"/>
      <c r="I40" s="102"/>
      <c r="J40" s="7"/>
      <c r="K40" s="7"/>
      <c r="L40" s="7"/>
      <c r="M40" s="7">
        <v>350</v>
      </c>
      <c r="N40" s="7">
        <v>350</v>
      </c>
      <c r="O40" s="7"/>
      <c r="P40" s="130"/>
    </row>
    <row r="41" spans="2:16" x14ac:dyDescent="0.35">
      <c r="B41" s="154"/>
      <c r="C41" s="10" t="s">
        <v>209</v>
      </c>
      <c r="D41" s="104">
        <v>199</v>
      </c>
      <c r="E41" s="6">
        <v>339</v>
      </c>
      <c r="F41" s="3">
        <f t="shared" si="3"/>
        <v>538</v>
      </c>
      <c r="G41" s="3">
        <f t="shared" si="4"/>
        <v>2690</v>
      </c>
      <c r="H41" s="105"/>
      <c r="I41" s="102"/>
      <c r="J41" s="7"/>
      <c r="K41" s="7"/>
      <c r="L41" s="7"/>
      <c r="M41" s="7">
        <v>5</v>
      </c>
      <c r="N41" s="7">
        <v>34</v>
      </c>
      <c r="O41" s="7"/>
      <c r="P41" s="130"/>
    </row>
    <row r="42" spans="2:16" x14ac:dyDescent="0.35">
      <c r="B42" s="154"/>
      <c r="C42" s="10" t="s">
        <v>210</v>
      </c>
      <c r="D42" s="104">
        <v>175</v>
      </c>
      <c r="E42" s="6">
        <v>1082</v>
      </c>
      <c r="F42" s="3">
        <f t="shared" si="3"/>
        <v>1257</v>
      </c>
      <c r="G42" s="3">
        <f t="shared" si="4"/>
        <v>6285</v>
      </c>
      <c r="H42" s="105"/>
      <c r="I42" s="102"/>
      <c r="J42" s="7"/>
      <c r="K42" s="7"/>
      <c r="L42" s="7"/>
      <c r="M42" s="7"/>
      <c r="N42" s="7"/>
      <c r="O42" s="7"/>
      <c r="P42" s="130"/>
    </row>
    <row r="43" spans="2:16" x14ac:dyDescent="0.35">
      <c r="B43" s="154"/>
      <c r="C43" s="10" t="s">
        <v>211</v>
      </c>
      <c r="D43" s="104">
        <v>908</v>
      </c>
      <c r="E43" s="6">
        <v>1034</v>
      </c>
      <c r="F43" s="3">
        <f t="shared" si="3"/>
        <v>1942</v>
      </c>
      <c r="G43" s="3">
        <f t="shared" si="4"/>
        <v>9710</v>
      </c>
      <c r="H43" s="105">
        <v>1</v>
      </c>
      <c r="I43" s="102"/>
      <c r="J43" s="7">
        <v>11</v>
      </c>
      <c r="K43" s="7">
        <v>1</v>
      </c>
      <c r="L43" s="7">
        <v>1</v>
      </c>
      <c r="M43" s="7">
        <v>150</v>
      </c>
      <c r="N43" s="7">
        <v>71</v>
      </c>
      <c r="O43" s="7"/>
      <c r="P43" s="121" t="s">
        <v>294</v>
      </c>
    </row>
    <row r="44" spans="2:16" ht="15.5" x14ac:dyDescent="0.35">
      <c r="B44" s="127" t="s">
        <v>183</v>
      </c>
      <c r="C44" s="100"/>
      <c r="D44" s="110">
        <f>SUM(D38:D43)</f>
        <v>4291</v>
      </c>
      <c r="E44" s="91">
        <f>SUM(E38:E43)</f>
        <v>3470</v>
      </c>
      <c r="F44" s="91">
        <f t="shared" ref="F44:P44" si="8">SUM(F38:F43)</f>
        <v>7761</v>
      </c>
      <c r="G44" s="91">
        <f t="shared" si="8"/>
        <v>38805</v>
      </c>
      <c r="H44" s="91">
        <f t="shared" si="8"/>
        <v>1</v>
      </c>
      <c r="I44" s="91">
        <f t="shared" si="8"/>
        <v>0</v>
      </c>
      <c r="J44" s="91">
        <f t="shared" si="8"/>
        <v>11</v>
      </c>
      <c r="K44" s="91">
        <f t="shared" si="8"/>
        <v>1</v>
      </c>
      <c r="L44" s="91">
        <f t="shared" si="8"/>
        <v>1</v>
      </c>
      <c r="M44" s="91">
        <f t="shared" si="8"/>
        <v>655</v>
      </c>
      <c r="N44" s="91">
        <f t="shared" si="8"/>
        <v>455</v>
      </c>
      <c r="O44" s="91">
        <f t="shared" si="8"/>
        <v>0</v>
      </c>
      <c r="P44" s="91">
        <f t="shared" si="8"/>
        <v>0</v>
      </c>
    </row>
    <row r="45" spans="2:16" x14ac:dyDescent="0.35">
      <c r="B45" s="145" t="s">
        <v>217</v>
      </c>
      <c r="C45" s="10" t="s">
        <v>212</v>
      </c>
      <c r="D45" s="104">
        <v>667</v>
      </c>
      <c r="E45" s="6">
        <v>221</v>
      </c>
      <c r="F45" s="3">
        <f>D45+E45</f>
        <v>888</v>
      </c>
      <c r="G45" s="3">
        <f t="shared" si="4"/>
        <v>4440</v>
      </c>
      <c r="H45" s="105">
        <v>2</v>
      </c>
      <c r="I45" s="102"/>
      <c r="J45" s="7">
        <v>6</v>
      </c>
      <c r="K45" s="7"/>
      <c r="L45" s="7"/>
      <c r="M45" s="7"/>
      <c r="N45" s="7"/>
      <c r="O45" s="7"/>
      <c r="P45" s="121" t="s">
        <v>295</v>
      </c>
    </row>
    <row r="46" spans="2:16" x14ac:dyDescent="0.35">
      <c r="B46" s="146"/>
      <c r="C46" s="10" t="s">
        <v>213</v>
      </c>
      <c r="D46" s="104">
        <v>39</v>
      </c>
      <c r="E46" s="6">
        <v>109</v>
      </c>
      <c r="F46" s="3">
        <f t="shared" ref="F46:F49" si="9">D46+E46</f>
        <v>148</v>
      </c>
      <c r="G46" s="3">
        <f t="shared" si="4"/>
        <v>740</v>
      </c>
      <c r="H46" s="105"/>
      <c r="I46" s="102"/>
      <c r="J46" s="7"/>
      <c r="K46" s="7"/>
      <c r="L46" s="7"/>
      <c r="M46" s="7">
        <v>14</v>
      </c>
      <c r="N46" s="7"/>
      <c r="O46" s="7"/>
      <c r="P46" s="121">
        <v>90</v>
      </c>
    </row>
    <row r="47" spans="2:16" x14ac:dyDescent="0.35">
      <c r="B47" s="146"/>
      <c r="C47" s="10" t="s">
        <v>214</v>
      </c>
      <c r="D47" s="104">
        <v>0</v>
      </c>
      <c r="E47" s="6">
        <v>271</v>
      </c>
      <c r="F47" s="3">
        <f t="shared" si="9"/>
        <v>271</v>
      </c>
      <c r="G47" s="3">
        <f t="shared" si="4"/>
        <v>1355</v>
      </c>
      <c r="H47" s="105"/>
      <c r="I47" s="102"/>
      <c r="J47" s="7"/>
      <c r="K47" s="7">
        <v>641</v>
      </c>
      <c r="L47" s="7"/>
      <c r="M47" s="7"/>
      <c r="N47" s="7"/>
      <c r="O47" s="7" t="s">
        <v>297</v>
      </c>
      <c r="P47" s="121" t="s">
        <v>296</v>
      </c>
    </row>
    <row r="48" spans="2:16" x14ac:dyDescent="0.35">
      <c r="B48" s="146"/>
      <c r="C48" s="10" t="s">
        <v>215</v>
      </c>
      <c r="D48" s="104">
        <v>16</v>
      </c>
      <c r="E48" s="6">
        <v>42</v>
      </c>
      <c r="F48" s="3">
        <f t="shared" si="9"/>
        <v>58</v>
      </c>
      <c r="G48" s="3">
        <f t="shared" si="4"/>
        <v>290</v>
      </c>
      <c r="H48" s="105"/>
      <c r="I48" s="102"/>
      <c r="J48" s="7">
        <v>2</v>
      </c>
      <c r="K48" s="7"/>
      <c r="L48" s="7"/>
      <c r="M48" s="7"/>
      <c r="N48" s="7"/>
      <c r="O48" s="7"/>
      <c r="P48" s="121"/>
    </row>
    <row r="49" spans="2:16" x14ac:dyDescent="0.35">
      <c r="B49" s="149"/>
      <c r="C49" s="10" t="s">
        <v>216</v>
      </c>
      <c r="D49" s="104">
        <v>1360</v>
      </c>
      <c r="E49" s="6">
        <v>7415</v>
      </c>
      <c r="F49" s="3">
        <f t="shared" si="9"/>
        <v>8775</v>
      </c>
      <c r="G49" s="3">
        <f t="shared" si="4"/>
        <v>43875</v>
      </c>
      <c r="H49" s="105">
        <v>2</v>
      </c>
      <c r="I49" s="102"/>
      <c r="J49" s="7">
        <v>8</v>
      </c>
      <c r="K49" s="7">
        <v>1479</v>
      </c>
      <c r="L49" s="7"/>
      <c r="M49" s="7">
        <v>93</v>
      </c>
      <c r="N49" s="7"/>
      <c r="O49" s="7" t="s">
        <v>298</v>
      </c>
      <c r="P49" s="121">
        <v>75</v>
      </c>
    </row>
    <row r="50" spans="2:16" ht="15.5" x14ac:dyDescent="0.35">
      <c r="B50" s="127" t="s">
        <v>183</v>
      </c>
      <c r="C50" s="100"/>
      <c r="D50" s="110">
        <f>SUM(D45:D49)</f>
        <v>2082</v>
      </c>
      <c r="E50" s="91">
        <f t="shared" ref="E50:P50" si="10">SUM(E45:E49)</f>
        <v>8058</v>
      </c>
      <c r="F50" s="91">
        <f>SUM(F45:F49)</f>
        <v>10140</v>
      </c>
      <c r="G50" s="91">
        <f t="shared" si="10"/>
        <v>50700</v>
      </c>
      <c r="H50" s="91">
        <f t="shared" si="10"/>
        <v>4</v>
      </c>
      <c r="I50" s="91">
        <f t="shared" si="10"/>
        <v>0</v>
      </c>
      <c r="J50" s="91">
        <f t="shared" si="10"/>
        <v>16</v>
      </c>
      <c r="K50" s="91">
        <f t="shared" si="10"/>
        <v>2120</v>
      </c>
      <c r="L50" s="91">
        <f t="shared" si="10"/>
        <v>0</v>
      </c>
      <c r="M50" s="91">
        <f t="shared" si="10"/>
        <v>107</v>
      </c>
      <c r="N50" s="91">
        <f t="shared" si="10"/>
        <v>0</v>
      </c>
      <c r="O50" s="91">
        <f t="shared" si="10"/>
        <v>0</v>
      </c>
      <c r="P50" s="91">
        <f t="shared" si="10"/>
        <v>165</v>
      </c>
    </row>
    <row r="51" spans="2:16" ht="15" customHeight="1" x14ac:dyDescent="0.35">
      <c r="B51" s="153" t="s">
        <v>320</v>
      </c>
      <c r="C51" s="10" t="s">
        <v>218</v>
      </c>
      <c r="D51" s="104">
        <v>1026</v>
      </c>
      <c r="E51" s="6">
        <v>149</v>
      </c>
      <c r="F51" s="3">
        <f>D51+E51</f>
        <v>1175</v>
      </c>
      <c r="G51" s="3">
        <f t="shared" si="4"/>
        <v>5875</v>
      </c>
      <c r="H51" s="105">
        <v>4</v>
      </c>
      <c r="I51" s="102"/>
      <c r="J51" s="7">
        <v>8</v>
      </c>
      <c r="K51" s="7"/>
      <c r="L51" s="7">
        <v>1950</v>
      </c>
      <c r="M51" s="7"/>
      <c r="N51" s="7">
        <v>91</v>
      </c>
      <c r="O51" s="7"/>
      <c r="P51" s="121" t="s">
        <v>295</v>
      </c>
    </row>
    <row r="52" spans="2:16" ht="15" customHeight="1" x14ac:dyDescent="0.35">
      <c r="B52" s="154"/>
      <c r="C52" s="10" t="s">
        <v>219</v>
      </c>
      <c r="D52" s="104">
        <v>1723</v>
      </c>
      <c r="E52" s="6">
        <v>530</v>
      </c>
      <c r="F52" s="3">
        <f t="shared" ref="F52:F58" si="11">D52+E52</f>
        <v>2253</v>
      </c>
      <c r="G52" s="3">
        <f t="shared" si="4"/>
        <v>11265</v>
      </c>
      <c r="H52" s="105">
        <v>6</v>
      </c>
      <c r="I52" s="102"/>
      <c r="J52" s="7">
        <v>5</v>
      </c>
      <c r="K52" s="7"/>
      <c r="L52" s="7">
        <v>1050</v>
      </c>
      <c r="M52" s="7"/>
      <c r="N52" s="7">
        <v>82</v>
      </c>
      <c r="O52" s="7"/>
      <c r="P52" s="121"/>
    </row>
    <row r="53" spans="2:16" ht="15" customHeight="1" x14ac:dyDescent="0.35">
      <c r="B53" s="154"/>
      <c r="C53" s="10" t="s">
        <v>220</v>
      </c>
      <c r="D53" s="104">
        <v>304</v>
      </c>
      <c r="E53" s="6">
        <v>980</v>
      </c>
      <c r="F53" s="3">
        <f t="shared" si="11"/>
        <v>1284</v>
      </c>
      <c r="G53" s="3">
        <f t="shared" si="4"/>
        <v>6420</v>
      </c>
      <c r="H53" s="105">
        <v>2</v>
      </c>
      <c r="I53" s="102"/>
      <c r="J53" s="7"/>
      <c r="K53" s="7"/>
      <c r="L53" s="7"/>
      <c r="M53" s="7"/>
      <c r="N53" s="7">
        <v>35</v>
      </c>
      <c r="O53" s="7"/>
      <c r="P53" s="121"/>
    </row>
    <row r="54" spans="2:16" ht="15" customHeight="1" x14ac:dyDescent="0.35">
      <c r="B54" s="154"/>
      <c r="C54" s="10" t="s">
        <v>305</v>
      </c>
      <c r="D54" s="104">
        <v>430</v>
      </c>
      <c r="E54" s="6">
        <v>675</v>
      </c>
      <c r="F54" s="3">
        <f t="shared" si="11"/>
        <v>1105</v>
      </c>
      <c r="G54" s="3">
        <f t="shared" si="4"/>
        <v>5525</v>
      </c>
      <c r="H54" s="105"/>
      <c r="I54" s="102"/>
      <c r="J54" s="7"/>
      <c r="K54" s="7"/>
      <c r="L54" s="7"/>
      <c r="M54" s="7"/>
      <c r="N54" s="7"/>
      <c r="O54" s="7"/>
      <c r="P54" s="121"/>
    </row>
    <row r="55" spans="2:16" ht="15" customHeight="1" x14ac:dyDescent="0.35">
      <c r="B55" s="154"/>
      <c r="C55" s="10" t="s">
        <v>221</v>
      </c>
      <c r="D55" s="104">
        <v>675</v>
      </c>
      <c r="E55" s="6">
        <v>87</v>
      </c>
      <c r="F55" s="3">
        <f t="shared" si="11"/>
        <v>762</v>
      </c>
      <c r="G55" s="3">
        <f t="shared" si="4"/>
        <v>3810</v>
      </c>
      <c r="H55" s="105"/>
      <c r="I55" s="102"/>
      <c r="J55" s="7"/>
      <c r="K55" s="7"/>
      <c r="L55" s="7">
        <v>286</v>
      </c>
      <c r="M55" s="7"/>
      <c r="N55" s="7"/>
      <c r="O55" s="7"/>
      <c r="P55" s="121"/>
    </row>
    <row r="56" spans="2:16" ht="15" customHeight="1" x14ac:dyDescent="0.35">
      <c r="B56" s="154"/>
      <c r="C56" s="10" t="s">
        <v>222</v>
      </c>
      <c r="D56" s="104">
        <v>96</v>
      </c>
      <c r="E56" s="6">
        <v>374</v>
      </c>
      <c r="F56" s="3">
        <f t="shared" si="11"/>
        <v>470</v>
      </c>
      <c r="G56" s="3">
        <f t="shared" si="4"/>
        <v>2350</v>
      </c>
      <c r="H56" s="105">
        <v>4</v>
      </c>
      <c r="I56" s="102"/>
      <c r="J56" s="7"/>
      <c r="K56" s="7"/>
      <c r="L56" s="7"/>
      <c r="M56" s="7"/>
      <c r="N56" s="7"/>
      <c r="O56" s="7"/>
      <c r="P56" s="121"/>
    </row>
    <row r="57" spans="2:16" ht="15" customHeight="1" x14ac:dyDescent="0.35">
      <c r="B57" s="154"/>
      <c r="C57" s="10" t="s">
        <v>223</v>
      </c>
      <c r="D57" s="104">
        <v>1551</v>
      </c>
      <c r="E57" s="6">
        <v>889</v>
      </c>
      <c r="F57" s="3">
        <f t="shared" si="11"/>
        <v>2440</v>
      </c>
      <c r="G57" s="3">
        <f t="shared" si="4"/>
        <v>12200</v>
      </c>
      <c r="H57" s="105"/>
      <c r="I57" s="102"/>
      <c r="J57" s="7"/>
      <c r="K57" s="7"/>
      <c r="L57" s="7"/>
      <c r="M57" s="7"/>
      <c r="N57" s="7">
        <v>260</v>
      </c>
      <c r="O57" s="7"/>
      <c r="P57" s="121"/>
    </row>
    <row r="58" spans="2:16" ht="15" customHeight="1" x14ac:dyDescent="0.35">
      <c r="B58" s="154"/>
      <c r="C58" s="10" t="s">
        <v>224</v>
      </c>
      <c r="D58" s="104">
        <v>2121</v>
      </c>
      <c r="E58" s="6">
        <v>653</v>
      </c>
      <c r="F58" s="3">
        <f t="shared" si="11"/>
        <v>2774</v>
      </c>
      <c r="G58" s="3">
        <f t="shared" si="4"/>
        <v>13870</v>
      </c>
      <c r="H58" s="105"/>
      <c r="I58" s="102"/>
      <c r="J58" s="7"/>
      <c r="K58" s="7"/>
      <c r="L58" s="7">
        <v>460</v>
      </c>
      <c r="M58" s="7"/>
      <c r="N58" s="7">
        <v>1280</v>
      </c>
      <c r="O58" s="7"/>
      <c r="P58" s="121"/>
    </row>
    <row r="59" spans="2:16" ht="15.5" x14ac:dyDescent="0.35">
      <c r="B59" s="127" t="s">
        <v>183</v>
      </c>
      <c r="C59" s="100"/>
      <c r="D59" s="97">
        <f>SUM(D51:D58)</f>
        <v>7926</v>
      </c>
      <c r="E59" s="89">
        <f t="shared" ref="E59:P59" si="12">SUM(E51:E58)</f>
        <v>4337</v>
      </c>
      <c r="F59" s="89">
        <f t="shared" si="12"/>
        <v>12263</v>
      </c>
      <c r="G59" s="89">
        <f t="shared" si="12"/>
        <v>61315</v>
      </c>
      <c r="H59" s="89">
        <f t="shared" si="12"/>
        <v>16</v>
      </c>
      <c r="I59" s="89">
        <f t="shared" si="12"/>
        <v>0</v>
      </c>
      <c r="J59" s="89">
        <f t="shared" si="12"/>
        <v>13</v>
      </c>
      <c r="K59" s="89">
        <f t="shared" si="12"/>
        <v>0</v>
      </c>
      <c r="L59" s="89">
        <f t="shared" si="12"/>
        <v>3746</v>
      </c>
      <c r="M59" s="89">
        <f t="shared" si="12"/>
        <v>0</v>
      </c>
      <c r="N59" s="89">
        <f t="shared" si="12"/>
        <v>1748</v>
      </c>
      <c r="O59" s="89">
        <f t="shared" si="12"/>
        <v>0</v>
      </c>
      <c r="P59" s="89">
        <f t="shared" si="12"/>
        <v>0</v>
      </c>
    </row>
    <row r="60" spans="2:16" x14ac:dyDescent="0.35">
      <c r="B60" s="153" t="s">
        <v>227</v>
      </c>
      <c r="C60" s="10" t="s">
        <v>225</v>
      </c>
      <c r="D60" s="104">
        <v>541</v>
      </c>
      <c r="E60" s="6">
        <v>713</v>
      </c>
      <c r="F60" s="3">
        <f t="shared" si="3"/>
        <v>1254</v>
      </c>
      <c r="G60" s="3">
        <f t="shared" si="4"/>
        <v>6270</v>
      </c>
      <c r="H60" s="105">
        <v>1</v>
      </c>
      <c r="I60" s="102"/>
      <c r="J60" s="7"/>
      <c r="K60" s="7"/>
      <c r="L60" s="7"/>
      <c r="M60" s="7"/>
      <c r="N60" s="7">
        <v>28</v>
      </c>
      <c r="O60" s="7"/>
      <c r="P60" s="121"/>
    </row>
    <row r="61" spans="2:16" ht="24.5" x14ac:dyDescent="0.35">
      <c r="B61" s="154"/>
      <c r="C61" s="24" t="s">
        <v>226</v>
      </c>
      <c r="D61" s="104">
        <v>550</v>
      </c>
      <c r="E61" s="6">
        <v>708</v>
      </c>
      <c r="F61" s="3">
        <f t="shared" si="3"/>
        <v>1258</v>
      </c>
      <c r="G61" s="3">
        <f t="shared" si="4"/>
        <v>6290</v>
      </c>
      <c r="H61" s="105">
        <v>0</v>
      </c>
      <c r="I61" s="102"/>
      <c r="J61" s="7"/>
      <c r="K61" s="7"/>
      <c r="L61" s="7"/>
      <c r="M61" s="7"/>
      <c r="N61" s="7"/>
      <c r="O61" s="7"/>
      <c r="P61" s="121"/>
    </row>
    <row r="62" spans="2:16" x14ac:dyDescent="0.35">
      <c r="B62" s="155"/>
      <c r="C62" s="24"/>
      <c r="D62" s="104"/>
      <c r="E62" s="6"/>
      <c r="F62" s="3"/>
      <c r="G62" s="3">
        <f t="shared" si="4"/>
        <v>0</v>
      </c>
      <c r="H62" s="105"/>
      <c r="I62" s="102"/>
      <c r="J62" s="7"/>
      <c r="K62" s="7"/>
      <c r="L62" s="7"/>
      <c r="M62" s="7"/>
      <c r="N62" s="7"/>
      <c r="O62" s="7"/>
      <c r="P62" s="121"/>
    </row>
    <row r="63" spans="2:16" ht="15.5" x14ac:dyDescent="0.35">
      <c r="B63" s="127" t="s">
        <v>183</v>
      </c>
      <c r="C63" s="101"/>
      <c r="D63" s="110">
        <f>SUM(D60:D62)</f>
        <v>1091</v>
      </c>
      <c r="E63" s="91">
        <f t="shared" ref="E63:P63" si="13">SUM(E60:E62)</f>
        <v>1421</v>
      </c>
      <c r="F63" s="91">
        <f>SUM(F60:F61)</f>
        <v>2512</v>
      </c>
      <c r="G63" s="91">
        <f t="shared" si="13"/>
        <v>12560</v>
      </c>
      <c r="H63" s="111">
        <f t="shared" si="13"/>
        <v>1</v>
      </c>
      <c r="I63" s="94">
        <f t="shared" si="13"/>
        <v>0</v>
      </c>
      <c r="J63" s="91">
        <f t="shared" si="13"/>
        <v>0</v>
      </c>
      <c r="K63" s="91">
        <f t="shared" si="13"/>
        <v>0</v>
      </c>
      <c r="L63" s="91">
        <f t="shared" si="13"/>
        <v>0</v>
      </c>
      <c r="M63" s="91">
        <f t="shared" si="13"/>
        <v>0</v>
      </c>
      <c r="N63" s="91">
        <v>555</v>
      </c>
      <c r="O63" s="91">
        <f t="shared" si="13"/>
        <v>0</v>
      </c>
      <c r="P63" s="128">
        <f t="shared" si="13"/>
        <v>0</v>
      </c>
    </row>
    <row r="64" spans="2:16" ht="15" customHeight="1" x14ac:dyDescent="0.35">
      <c r="B64" s="153" t="s">
        <v>329</v>
      </c>
      <c r="C64" s="10" t="s">
        <v>228</v>
      </c>
      <c r="D64" s="104">
        <v>24</v>
      </c>
      <c r="E64" s="6">
        <v>260</v>
      </c>
      <c r="F64" s="3">
        <f t="shared" si="3"/>
        <v>284</v>
      </c>
      <c r="G64" s="3">
        <f t="shared" si="4"/>
        <v>1420</v>
      </c>
      <c r="H64" s="105"/>
      <c r="I64" s="102"/>
      <c r="J64" s="7"/>
      <c r="K64" s="7"/>
      <c r="L64" s="7"/>
      <c r="M64" s="7">
        <v>9</v>
      </c>
      <c r="N64" s="7"/>
      <c r="O64" s="7"/>
      <c r="P64" s="121"/>
    </row>
    <row r="65" spans="2:19" x14ac:dyDescent="0.35">
      <c r="B65" s="154"/>
      <c r="C65" s="10" t="s">
        <v>229</v>
      </c>
      <c r="D65" s="104">
        <v>0</v>
      </c>
      <c r="E65" s="6">
        <v>65</v>
      </c>
      <c r="F65" s="3">
        <f t="shared" si="3"/>
        <v>65</v>
      </c>
      <c r="G65" s="3">
        <f t="shared" si="4"/>
        <v>325</v>
      </c>
      <c r="H65" s="105"/>
      <c r="I65" s="102"/>
      <c r="J65" s="7"/>
      <c r="K65" s="7"/>
      <c r="L65" s="7"/>
      <c r="M65" s="7"/>
      <c r="N65" s="7"/>
      <c r="O65" s="7"/>
      <c r="P65" s="121"/>
    </row>
    <row r="66" spans="2:19" x14ac:dyDescent="0.35">
      <c r="B66" s="154"/>
      <c r="C66" s="10" t="s">
        <v>230</v>
      </c>
      <c r="D66" s="104">
        <v>0</v>
      </c>
      <c r="E66" s="6">
        <v>3000</v>
      </c>
      <c r="F66" s="3">
        <f t="shared" si="3"/>
        <v>3000</v>
      </c>
      <c r="G66" s="3">
        <f t="shared" si="4"/>
        <v>15000</v>
      </c>
      <c r="H66" s="105">
        <v>2</v>
      </c>
      <c r="I66" s="102"/>
      <c r="J66" s="7" t="s">
        <v>299</v>
      </c>
      <c r="K66" s="7"/>
      <c r="L66" s="7"/>
      <c r="M66" s="7"/>
      <c r="N66" s="7"/>
      <c r="O66" s="7"/>
      <c r="P66" s="121"/>
    </row>
    <row r="67" spans="2:19" x14ac:dyDescent="0.35">
      <c r="B67" s="154"/>
      <c r="C67" s="10" t="s">
        <v>231</v>
      </c>
      <c r="D67" s="104">
        <v>0</v>
      </c>
      <c r="E67" s="6">
        <v>138</v>
      </c>
      <c r="F67" s="3">
        <f t="shared" si="3"/>
        <v>138</v>
      </c>
      <c r="G67" s="3">
        <f t="shared" si="4"/>
        <v>690</v>
      </c>
      <c r="H67" s="105"/>
      <c r="I67" s="102"/>
      <c r="J67" s="7"/>
      <c r="K67" s="7"/>
      <c r="L67" s="7"/>
      <c r="M67" s="7"/>
      <c r="N67" s="7"/>
      <c r="O67" s="7"/>
      <c r="P67" s="121"/>
    </row>
    <row r="68" spans="2:19" ht="15.5" x14ac:dyDescent="0.35">
      <c r="B68" s="127" t="s">
        <v>183</v>
      </c>
      <c r="C68" s="100"/>
      <c r="D68" s="110">
        <f>SUM(D64:D67)</f>
        <v>24</v>
      </c>
      <c r="E68" s="91">
        <f t="shared" ref="E68:P68" si="14">SUM(E64:E67)</f>
        <v>3463</v>
      </c>
      <c r="F68" s="91">
        <f t="shared" si="14"/>
        <v>3487</v>
      </c>
      <c r="G68" s="91">
        <f t="shared" si="14"/>
        <v>17435</v>
      </c>
      <c r="H68" s="111"/>
      <c r="I68" s="94">
        <f t="shared" si="14"/>
        <v>0</v>
      </c>
      <c r="J68" s="91">
        <f t="shared" si="14"/>
        <v>0</v>
      </c>
      <c r="K68" s="91">
        <f t="shared" si="14"/>
        <v>0</v>
      </c>
      <c r="L68" s="91">
        <f t="shared" si="14"/>
        <v>0</v>
      </c>
      <c r="M68" s="91">
        <v>60</v>
      </c>
      <c r="N68" s="91">
        <v>346</v>
      </c>
      <c r="O68" s="91">
        <f t="shared" si="14"/>
        <v>0</v>
      </c>
      <c r="P68" s="128">
        <f t="shared" si="14"/>
        <v>0</v>
      </c>
    </row>
    <row r="69" spans="2:19" ht="15" customHeight="1" x14ac:dyDescent="0.35">
      <c r="B69" s="153" t="s">
        <v>233</v>
      </c>
      <c r="C69" s="10" t="s">
        <v>234</v>
      </c>
      <c r="D69" s="104">
        <v>45</v>
      </c>
      <c r="E69" s="6">
        <v>122</v>
      </c>
      <c r="F69" s="3">
        <f t="shared" si="3"/>
        <v>167</v>
      </c>
      <c r="G69" s="3">
        <f t="shared" si="4"/>
        <v>835</v>
      </c>
      <c r="H69" s="105"/>
      <c r="I69" s="102"/>
      <c r="J69" s="7"/>
      <c r="K69" s="7"/>
      <c r="L69" s="7"/>
      <c r="M69" s="7"/>
      <c r="N69" s="7"/>
      <c r="O69" s="7"/>
      <c r="P69" s="121"/>
      <c r="S69" s="92"/>
    </row>
    <row r="70" spans="2:19" ht="15" customHeight="1" x14ac:dyDescent="0.35">
      <c r="B70" s="154"/>
      <c r="C70" s="10" t="s">
        <v>235</v>
      </c>
      <c r="D70" s="104">
        <v>49</v>
      </c>
      <c r="E70" s="6">
        <v>67</v>
      </c>
      <c r="F70" s="3">
        <f t="shared" si="3"/>
        <v>116</v>
      </c>
      <c r="G70" s="3">
        <f t="shared" si="4"/>
        <v>580</v>
      </c>
      <c r="H70" s="105"/>
      <c r="I70" s="102"/>
      <c r="J70" s="7"/>
      <c r="K70" s="7"/>
      <c r="L70" s="7"/>
      <c r="M70" s="7">
        <v>29</v>
      </c>
      <c r="N70" s="7"/>
      <c r="O70" s="7">
        <v>1</v>
      </c>
      <c r="P70" s="121"/>
    </row>
    <row r="71" spans="2:19" ht="15" customHeight="1" x14ac:dyDescent="0.35">
      <c r="B71" s="154"/>
      <c r="C71" s="10" t="s">
        <v>236</v>
      </c>
      <c r="D71" s="104">
        <v>638</v>
      </c>
      <c r="E71" s="6">
        <v>543</v>
      </c>
      <c r="F71" s="3">
        <f t="shared" si="3"/>
        <v>1181</v>
      </c>
      <c r="G71" s="3">
        <f t="shared" si="4"/>
        <v>5905</v>
      </c>
      <c r="H71" s="105"/>
      <c r="I71" s="102"/>
      <c r="J71" s="7"/>
      <c r="K71" s="7"/>
      <c r="L71" s="7"/>
      <c r="M71" s="7"/>
      <c r="N71" s="7"/>
      <c r="O71" s="7"/>
      <c r="P71" s="121"/>
    </row>
    <row r="72" spans="2:19" ht="15" customHeight="1" x14ac:dyDescent="0.35">
      <c r="B72" s="154"/>
      <c r="C72" s="10" t="s">
        <v>237</v>
      </c>
      <c r="D72" s="104">
        <v>1194</v>
      </c>
      <c r="E72" s="6">
        <v>777</v>
      </c>
      <c r="F72" s="3">
        <f t="shared" si="3"/>
        <v>1971</v>
      </c>
      <c r="G72" s="3">
        <f t="shared" si="4"/>
        <v>9855</v>
      </c>
      <c r="H72" s="105"/>
      <c r="I72" s="102"/>
      <c r="J72" s="7"/>
      <c r="K72" s="7"/>
      <c r="L72" s="7"/>
      <c r="M72" s="7">
        <v>54</v>
      </c>
      <c r="N72" s="7"/>
      <c r="O72" s="7"/>
      <c r="P72" s="121"/>
    </row>
    <row r="73" spans="2:19" ht="15" customHeight="1" x14ac:dyDescent="0.35">
      <c r="B73" s="154"/>
      <c r="C73" s="10" t="s">
        <v>238</v>
      </c>
      <c r="D73" s="104">
        <v>947</v>
      </c>
      <c r="E73" s="6">
        <v>190</v>
      </c>
      <c r="F73" s="3">
        <f t="shared" si="3"/>
        <v>1137</v>
      </c>
      <c r="G73" s="3">
        <f t="shared" si="4"/>
        <v>5685</v>
      </c>
      <c r="H73" s="105"/>
      <c r="I73" s="102"/>
      <c r="J73" s="7"/>
      <c r="K73" s="7"/>
      <c r="L73" s="7"/>
      <c r="M73" s="7"/>
      <c r="N73" s="7"/>
      <c r="O73" s="7"/>
      <c r="P73" s="121"/>
    </row>
    <row r="74" spans="2:19" ht="15" customHeight="1" x14ac:dyDescent="0.35">
      <c r="B74" s="154"/>
      <c r="C74" s="10" t="s">
        <v>306</v>
      </c>
      <c r="D74" s="104">
        <v>2254</v>
      </c>
      <c r="E74" s="6">
        <v>0</v>
      </c>
      <c r="F74" s="3">
        <f t="shared" si="3"/>
        <v>2254</v>
      </c>
      <c r="G74" s="3">
        <f t="shared" si="4"/>
        <v>11270</v>
      </c>
      <c r="H74" s="105"/>
      <c r="I74" s="102"/>
      <c r="J74" s="7"/>
      <c r="K74" s="7"/>
      <c r="L74" s="7"/>
      <c r="M74" s="7"/>
      <c r="N74" s="7"/>
      <c r="O74" s="7"/>
      <c r="P74" s="121"/>
    </row>
    <row r="75" spans="2:19" ht="15" customHeight="1" x14ac:dyDescent="0.35">
      <c r="B75" s="154"/>
      <c r="C75" s="10" t="s">
        <v>307</v>
      </c>
      <c r="D75" s="104">
        <v>40</v>
      </c>
      <c r="E75" s="6">
        <v>34</v>
      </c>
      <c r="F75" s="3">
        <f t="shared" si="3"/>
        <v>74</v>
      </c>
      <c r="G75" s="3">
        <f t="shared" si="4"/>
        <v>370</v>
      </c>
      <c r="H75" s="105">
        <v>3</v>
      </c>
      <c r="I75" s="102"/>
      <c r="J75" s="7"/>
      <c r="K75" s="7"/>
      <c r="L75" s="7"/>
      <c r="M75" s="7">
        <v>83</v>
      </c>
      <c r="N75" s="7"/>
      <c r="O75" s="7"/>
      <c r="P75" s="121"/>
    </row>
    <row r="76" spans="2:19" ht="15" customHeight="1" x14ac:dyDescent="0.35">
      <c r="B76" s="154"/>
      <c r="C76" s="10" t="s">
        <v>308</v>
      </c>
      <c r="D76" s="104">
        <v>326</v>
      </c>
      <c r="E76" s="6">
        <v>340</v>
      </c>
      <c r="F76" s="3">
        <f t="shared" si="3"/>
        <v>666</v>
      </c>
      <c r="G76" s="3">
        <f t="shared" si="4"/>
        <v>3330</v>
      </c>
      <c r="H76" s="105"/>
      <c r="I76" s="102"/>
      <c r="J76" s="7">
        <v>1</v>
      </c>
      <c r="K76" s="7"/>
      <c r="L76" s="7"/>
      <c r="M76" s="7"/>
      <c r="N76" s="7"/>
      <c r="O76" s="7"/>
      <c r="P76" s="121"/>
    </row>
    <row r="77" spans="2:19" x14ac:dyDescent="0.35">
      <c r="B77" s="154"/>
      <c r="C77" s="10" t="s">
        <v>239</v>
      </c>
      <c r="D77" s="104">
        <v>95</v>
      </c>
      <c r="E77" s="6">
        <v>0</v>
      </c>
      <c r="F77" s="3">
        <f t="shared" si="3"/>
        <v>95</v>
      </c>
      <c r="G77" s="3">
        <f t="shared" si="4"/>
        <v>475</v>
      </c>
      <c r="H77" s="105"/>
      <c r="I77" s="102"/>
      <c r="J77" s="7">
        <v>3</v>
      </c>
      <c r="K77" s="7"/>
      <c r="L77" s="7"/>
      <c r="M77" s="7"/>
      <c r="N77" s="7"/>
      <c r="O77" s="7">
        <v>3</v>
      </c>
      <c r="P77" s="121"/>
    </row>
    <row r="78" spans="2:19" ht="15.5" x14ac:dyDescent="0.35">
      <c r="B78" s="127" t="s">
        <v>183</v>
      </c>
      <c r="C78" s="100"/>
      <c r="D78" s="110">
        <f>SUM(D69:D77)</f>
        <v>5588</v>
      </c>
      <c r="E78" s="91">
        <f t="shared" ref="E78:P78" si="15">SUM(E69:E77)</f>
        <v>2073</v>
      </c>
      <c r="F78" s="91">
        <f t="shared" si="15"/>
        <v>7661</v>
      </c>
      <c r="G78" s="91">
        <f t="shared" si="15"/>
        <v>38305</v>
      </c>
      <c r="H78" s="91">
        <f t="shared" si="15"/>
        <v>3</v>
      </c>
      <c r="I78" s="91">
        <f t="shared" si="15"/>
        <v>0</v>
      </c>
      <c r="J78" s="91">
        <f t="shared" si="15"/>
        <v>4</v>
      </c>
      <c r="K78" s="91">
        <f t="shared" si="15"/>
        <v>0</v>
      </c>
      <c r="L78" s="91">
        <f t="shared" si="15"/>
        <v>0</v>
      </c>
      <c r="M78" s="91">
        <f t="shared" si="15"/>
        <v>166</v>
      </c>
      <c r="N78" s="91">
        <f t="shared" si="15"/>
        <v>0</v>
      </c>
      <c r="O78" s="91">
        <f t="shared" si="15"/>
        <v>4</v>
      </c>
      <c r="P78" s="91">
        <f t="shared" si="15"/>
        <v>0</v>
      </c>
    </row>
    <row r="79" spans="2:19" ht="15" customHeight="1" x14ac:dyDescent="0.35">
      <c r="B79" s="147" t="s">
        <v>241</v>
      </c>
      <c r="C79" s="10" t="s">
        <v>240</v>
      </c>
      <c r="D79" s="104">
        <v>425</v>
      </c>
      <c r="E79" s="6">
        <v>215</v>
      </c>
      <c r="F79" s="3">
        <f t="shared" si="3"/>
        <v>640</v>
      </c>
      <c r="G79" s="3">
        <f t="shared" si="4"/>
        <v>3200</v>
      </c>
      <c r="H79" s="105"/>
      <c r="I79" s="102"/>
      <c r="J79" s="7"/>
      <c r="K79" s="7"/>
      <c r="L79" s="7"/>
      <c r="M79" s="7"/>
      <c r="N79" s="7"/>
      <c r="O79" s="7"/>
      <c r="P79" s="121"/>
    </row>
    <row r="80" spans="2:19" x14ac:dyDescent="0.35">
      <c r="B80" s="148"/>
      <c r="C80" s="10"/>
      <c r="D80" s="104"/>
      <c r="E80" s="6"/>
      <c r="F80" s="3">
        <f t="shared" si="3"/>
        <v>0</v>
      </c>
      <c r="G80" s="3">
        <f t="shared" si="4"/>
        <v>0</v>
      </c>
      <c r="H80" s="105"/>
      <c r="I80" s="102"/>
      <c r="J80" s="7"/>
      <c r="K80" s="7"/>
      <c r="L80" s="7"/>
      <c r="M80" s="7"/>
      <c r="N80" s="7"/>
      <c r="O80" s="7"/>
      <c r="P80" s="121"/>
    </row>
    <row r="81" spans="2:16" ht="15.5" x14ac:dyDescent="0.35">
      <c r="B81" s="127" t="s">
        <v>327</v>
      </c>
      <c r="C81" s="100"/>
      <c r="D81" s="110">
        <f>SUM(D79:D80)</f>
        <v>425</v>
      </c>
      <c r="E81" s="91">
        <f t="shared" ref="E81:P81" si="16">SUM(E79:E80)</f>
        <v>215</v>
      </c>
      <c r="F81" s="91">
        <f t="shared" si="16"/>
        <v>640</v>
      </c>
      <c r="G81" s="91">
        <f t="shared" si="16"/>
        <v>3200</v>
      </c>
      <c r="H81" s="111">
        <v>17</v>
      </c>
      <c r="I81" s="94">
        <f t="shared" si="16"/>
        <v>0</v>
      </c>
      <c r="J81" s="91">
        <f t="shared" si="16"/>
        <v>0</v>
      </c>
      <c r="K81" s="91">
        <f t="shared" si="16"/>
        <v>0</v>
      </c>
      <c r="L81" s="91">
        <f t="shared" si="16"/>
        <v>0</v>
      </c>
      <c r="M81" s="91">
        <v>17</v>
      </c>
      <c r="N81" s="91">
        <v>62</v>
      </c>
      <c r="O81" s="91">
        <f t="shared" si="16"/>
        <v>0</v>
      </c>
      <c r="P81" s="128">
        <f t="shared" si="16"/>
        <v>0</v>
      </c>
    </row>
    <row r="82" spans="2:16" ht="15" customHeight="1" x14ac:dyDescent="0.35">
      <c r="B82" s="153" t="s">
        <v>242</v>
      </c>
      <c r="C82" s="10" t="s">
        <v>243</v>
      </c>
      <c r="D82" s="104">
        <v>1908</v>
      </c>
      <c r="E82" s="6">
        <v>3704</v>
      </c>
      <c r="F82" s="3">
        <f t="shared" si="3"/>
        <v>5612</v>
      </c>
      <c r="G82" s="3">
        <f t="shared" si="4"/>
        <v>28060</v>
      </c>
      <c r="H82" s="105"/>
      <c r="I82" s="102"/>
      <c r="J82" s="7"/>
      <c r="K82" s="7"/>
      <c r="L82" s="7"/>
      <c r="M82" s="7">
        <v>740</v>
      </c>
      <c r="N82" s="7">
        <v>3</v>
      </c>
      <c r="O82" s="7"/>
      <c r="P82" s="121"/>
    </row>
    <row r="83" spans="2:16" ht="15" customHeight="1" x14ac:dyDescent="0.35">
      <c r="B83" s="154"/>
      <c r="C83" s="10" t="s">
        <v>244</v>
      </c>
      <c r="D83" s="104">
        <v>7141</v>
      </c>
      <c r="E83" s="6">
        <v>7088</v>
      </c>
      <c r="F83" s="3">
        <f t="shared" ref="F83:F86" si="17">D83+E83</f>
        <v>14229</v>
      </c>
      <c r="G83" s="3">
        <f t="shared" si="4"/>
        <v>71145</v>
      </c>
      <c r="H83" s="105">
        <v>15</v>
      </c>
      <c r="I83" s="102"/>
      <c r="J83" s="7"/>
      <c r="K83" s="7"/>
      <c r="L83" s="7"/>
      <c r="M83" s="7"/>
      <c r="N83" s="7">
        <v>7013</v>
      </c>
      <c r="O83" s="7"/>
      <c r="P83" s="121"/>
    </row>
    <row r="84" spans="2:16" ht="15" customHeight="1" x14ac:dyDescent="0.35">
      <c r="B84" s="154"/>
      <c r="C84" s="10" t="s">
        <v>324</v>
      </c>
      <c r="D84" s="104">
        <v>618</v>
      </c>
      <c r="E84" s="6">
        <v>2382</v>
      </c>
      <c r="F84" s="3">
        <f t="shared" si="17"/>
        <v>3000</v>
      </c>
      <c r="G84" s="3">
        <f t="shared" si="4"/>
        <v>15000</v>
      </c>
      <c r="H84" s="105">
        <v>3</v>
      </c>
      <c r="I84" s="102"/>
      <c r="J84" s="7"/>
      <c r="K84" s="7"/>
      <c r="L84" s="7"/>
      <c r="M84" s="7"/>
      <c r="N84" s="7"/>
      <c r="O84" s="7"/>
      <c r="P84" s="121"/>
    </row>
    <row r="85" spans="2:16" ht="15" customHeight="1" x14ac:dyDescent="0.35">
      <c r="B85" s="154"/>
      <c r="C85" s="10" t="s">
        <v>325</v>
      </c>
      <c r="D85" s="104">
        <v>550</v>
      </c>
      <c r="E85" s="6">
        <v>1250</v>
      </c>
      <c r="F85" s="3">
        <f t="shared" si="17"/>
        <v>1800</v>
      </c>
      <c r="G85" s="3">
        <f t="shared" si="4"/>
        <v>9000</v>
      </c>
      <c r="H85" s="105"/>
      <c r="I85" s="102"/>
      <c r="J85" s="7"/>
      <c r="K85" s="7"/>
      <c r="L85" s="7"/>
      <c r="M85" s="7"/>
      <c r="N85" s="7"/>
      <c r="O85" s="7"/>
      <c r="P85" s="121"/>
    </row>
    <row r="86" spans="2:16" x14ac:dyDescent="0.35">
      <c r="B86" s="154"/>
      <c r="C86" s="10" t="s">
        <v>245</v>
      </c>
      <c r="D86" s="104">
        <v>4</v>
      </c>
      <c r="E86" s="6">
        <v>342</v>
      </c>
      <c r="F86" s="3">
        <f t="shared" si="17"/>
        <v>346</v>
      </c>
      <c r="G86" s="3">
        <f t="shared" si="4"/>
        <v>1730</v>
      </c>
      <c r="H86" s="105">
        <v>4</v>
      </c>
      <c r="I86" s="102"/>
      <c r="J86" s="7"/>
      <c r="K86" s="7"/>
      <c r="L86" s="7"/>
      <c r="M86" s="7"/>
      <c r="N86" s="7"/>
      <c r="O86" s="7"/>
      <c r="P86" s="121"/>
    </row>
    <row r="87" spans="2:16" ht="15.5" x14ac:dyDescent="0.35">
      <c r="B87" s="127" t="s">
        <v>183</v>
      </c>
      <c r="C87" s="100"/>
      <c r="D87" s="110">
        <f>SUM(D82:D86)</f>
        <v>10221</v>
      </c>
      <c r="E87" s="91">
        <f t="shared" ref="E87:P87" si="18">SUM(E82:E86)</f>
        <v>14766</v>
      </c>
      <c r="F87" s="91">
        <f t="shared" si="18"/>
        <v>24987</v>
      </c>
      <c r="G87" s="90">
        <f t="shared" si="18"/>
        <v>124935</v>
      </c>
      <c r="H87" s="90">
        <f t="shared" si="18"/>
        <v>22</v>
      </c>
      <c r="I87" s="90">
        <f t="shared" si="18"/>
        <v>0</v>
      </c>
      <c r="J87" s="90">
        <f t="shared" si="18"/>
        <v>0</v>
      </c>
      <c r="K87" s="90">
        <f t="shared" si="18"/>
        <v>0</v>
      </c>
      <c r="L87" s="90">
        <f t="shared" si="18"/>
        <v>0</v>
      </c>
      <c r="M87" s="90">
        <f t="shared" si="18"/>
        <v>740</v>
      </c>
      <c r="N87" s="90">
        <f t="shared" si="18"/>
        <v>7016</v>
      </c>
      <c r="O87" s="90">
        <f t="shared" si="18"/>
        <v>0</v>
      </c>
      <c r="P87" s="90">
        <f t="shared" si="18"/>
        <v>0</v>
      </c>
    </row>
    <row r="88" spans="2:16" ht="15.75" customHeight="1" x14ac:dyDescent="0.35">
      <c r="B88" s="147" t="s">
        <v>246</v>
      </c>
      <c r="C88" s="10" t="s">
        <v>247</v>
      </c>
      <c r="D88" s="104">
        <v>208</v>
      </c>
      <c r="E88" s="6">
        <v>950</v>
      </c>
      <c r="F88" s="3">
        <f>D88+E88</f>
        <v>1158</v>
      </c>
      <c r="G88" s="3">
        <f t="shared" si="4"/>
        <v>5790</v>
      </c>
      <c r="H88" s="105"/>
      <c r="I88" s="102"/>
      <c r="J88" s="7"/>
      <c r="K88" s="7"/>
      <c r="L88" s="7"/>
      <c r="M88" s="7"/>
      <c r="N88" s="7"/>
      <c r="O88" s="7"/>
      <c r="P88" s="121"/>
    </row>
    <row r="89" spans="2:16" x14ac:dyDescent="0.35">
      <c r="B89" s="148"/>
      <c r="C89" s="10" t="s">
        <v>248</v>
      </c>
      <c r="D89" s="104">
        <v>650</v>
      </c>
      <c r="E89" s="6">
        <v>3903</v>
      </c>
      <c r="F89" s="3">
        <f t="shared" ref="F89" si="19">D89+E89</f>
        <v>4553</v>
      </c>
      <c r="G89" s="3">
        <f t="shared" ref="G89" si="20">F89*5</f>
        <v>22765</v>
      </c>
      <c r="H89" s="105"/>
      <c r="I89" s="102"/>
      <c r="J89" s="7"/>
      <c r="K89" s="7"/>
      <c r="L89" s="7"/>
      <c r="M89" s="7"/>
      <c r="N89" s="7"/>
      <c r="O89" s="7"/>
      <c r="P89" s="121"/>
    </row>
    <row r="90" spans="2:16" ht="15.5" x14ac:dyDescent="0.35">
      <c r="B90" s="132" t="s">
        <v>183</v>
      </c>
      <c r="C90" s="100"/>
      <c r="D90" s="110">
        <f t="shared" ref="D90:M90" si="21">SUM(D88:D89)</f>
        <v>858</v>
      </c>
      <c r="E90" s="91">
        <f t="shared" si="21"/>
        <v>4853</v>
      </c>
      <c r="F90" s="91">
        <f t="shared" si="21"/>
        <v>5711</v>
      </c>
      <c r="G90" s="91">
        <f t="shared" si="21"/>
        <v>28555</v>
      </c>
      <c r="H90" s="111">
        <f t="shared" si="21"/>
        <v>0</v>
      </c>
      <c r="I90" s="94">
        <f t="shared" si="21"/>
        <v>0</v>
      </c>
      <c r="J90" s="91">
        <f t="shared" si="21"/>
        <v>0</v>
      </c>
      <c r="K90" s="91">
        <f t="shared" si="21"/>
        <v>0</v>
      </c>
      <c r="L90" s="91">
        <f t="shared" si="21"/>
        <v>0</v>
      </c>
      <c r="M90" s="91">
        <f t="shared" si="21"/>
        <v>0</v>
      </c>
      <c r="N90" s="91">
        <v>450</v>
      </c>
      <c r="O90" s="91">
        <f>SUM(O88:O89)</f>
        <v>0</v>
      </c>
      <c r="P90" s="128">
        <f>SUM(P88:P89)</f>
        <v>0</v>
      </c>
    </row>
    <row r="91" spans="2:16" ht="15" customHeight="1" x14ac:dyDescent="0.35">
      <c r="B91" s="145" t="s">
        <v>249</v>
      </c>
      <c r="C91" s="10" t="s">
        <v>249</v>
      </c>
      <c r="D91" s="104">
        <v>702</v>
      </c>
      <c r="E91" s="6">
        <v>941</v>
      </c>
      <c r="F91" s="3">
        <f t="shared" ref="F91:F96" si="22">D91+E91</f>
        <v>1643</v>
      </c>
      <c r="G91" s="3">
        <f t="shared" ref="G91:G96" si="23">F91*5</f>
        <v>8215</v>
      </c>
      <c r="H91" s="105">
        <v>3</v>
      </c>
      <c r="I91" s="102"/>
      <c r="J91" s="7">
        <v>2</v>
      </c>
      <c r="K91" s="7"/>
      <c r="L91" s="7"/>
      <c r="M91" s="7"/>
      <c r="N91" s="7">
        <v>485</v>
      </c>
      <c r="O91" s="7"/>
      <c r="P91" s="121"/>
    </row>
    <row r="92" spans="2:16" ht="18.75" customHeight="1" x14ac:dyDescent="0.35">
      <c r="B92" s="146"/>
      <c r="C92" s="10" t="s">
        <v>250</v>
      </c>
      <c r="D92" s="104">
        <v>537</v>
      </c>
      <c r="E92" s="6">
        <v>498</v>
      </c>
      <c r="F92" s="3">
        <f t="shared" si="22"/>
        <v>1035</v>
      </c>
      <c r="G92" s="3">
        <f t="shared" si="23"/>
        <v>5175</v>
      </c>
      <c r="H92" s="105"/>
      <c r="I92" s="102"/>
      <c r="J92" s="7"/>
      <c r="K92" s="7"/>
      <c r="L92" s="7"/>
      <c r="M92" s="7"/>
      <c r="N92" s="7">
        <v>277</v>
      </c>
      <c r="O92" s="7"/>
      <c r="P92" s="121"/>
    </row>
    <row r="93" spans="2:16" x14ac:dyDescent="0.35">
      <c r="B93" s="146"/>
      <c r="C93" s="10" t="s">
        <v>251</v>
      </c>
      <c r="D93" s="104">
        <v>946</v>
      </c>
      <c r="E93" s="6">
        <v>339</v>
      </c>
      <c r="F93" s="3">
        <f t="shared" si="22"/>
        <v>1285</v>
      </c>
      <c r="G93" s="3">
        <f t="shared" si="23"/>
        <v>6425</v>
      </c>
      <c r="H93" s="105">
        <v>5</v>
      </c>
      <c r="I93" s="102"/>
      <c r="J93" s="7"/>
      <c r="K93" s="7"/>
      <c r="L93" s="7"/>
      <c r="M93" s="7"/>
      <c r="N93" s="7">
        <v>243</v>
      </c>
      <c r="O93" s="7"/>
      <c r="P93" s="121"/>
    </row>
    <row r="94" spans="2:16" x14ac:dyDescent="0.35">
      <c r="B94" s="146"/>
      <c r="C94" s="10" t="s">
        <v>252</v>
      </c>
      <c r="D94" s="104">
        <v>994</v>
      </c>
      <c r="E94" s="6">
        <v>732</v>
      </c>
      <c r="F94" s="3">
        <f t="shared" si="22"/>
        <v>1726</v>
      </c>
      <c r="G94" s="3">
        <f t="shared" si="23"/>
        <v>8630</v>
      </c>
      <c r="H94" s="105"/>
      <c r="I94" s="102"/>
      <c r="J94" s="7"/>
      <c r="K94" s="7"/>
      <c r="L94" s="7"/>
      <c r="M94" s="7"/>
      <c r="N94" s="7">
        <v>474</v>
      </c>
      <c r="O94" s="7"/>
      <c r="P94" s="121"/>
    </row>
    <row r="95" spans="2:16" x14ac:dyDescent="0.35">
      <c r="B95" s="146"/>
      <c r="C95" s="10" t="s">
        <v>253</v>
      </c>
      <c r="D95" s="104">
        <v>4708</v>
      </c>
      <c r="E95" s="6">
        <v>177</v>
      </c>
      <c r="F95" s="3">
        <f t="shared" si="22"/>
        <v>4885</v>
      </c>
      <c r="G95" s="3">
        <f t="shared" si="23"/>
        <v>24425</v>
      </c>
      <c r="H95" s="105">
        <v>7</v>
      </c>
      <c r="I95" s="102"/>
      <c r="J95" s="7"/>
      <c r="K95" s="7"/>
      <c r="L95" s="7"/>
      <c r="M95" s="7"/>
      <c r="N95" s="7">
        <v>115</v>
      </c>
      <c r="O95" s="7"/>
      <c r="P95" s="121"/>
    </row>
    <row r="96" spans="2:16" x14ac:dyDescent="0.35">
      <c r="B96" s="149"/>
      <c r="C96" s="10" t="s">
        <v>254</v>
      </c>
      <c r="D96" s="104">
        <v>2445</v>
      </c>
      <c r="E96" s="6"/>
      <c r="F96" s="3">
        <f t="shared" si="22"/>
        <v>2445</v>
      </c>
      <c r="G96" s="3">
        <f t="shared" si="23"/>
        <v>12225</v>
      </c>
      <c r="H96" s="105">
        <v>6</v>
      </c>
      <c r="I96" s="102"/>
      <c r="J96" s="7"/>
      <c r="K96" s="7"/>
      <c r="L96" s="7"/>
      <c r="M96" s="7"/>
      <c r="N96" s="7">
        <v>1516</v>
      </c>
      <c r="O96" s="7"/>
      <c r="P96" s="121"/>
    </row>
    <row r="97" spans="2:16" ht="15" customHeight="1" x14ac:dyDescent="0.35">
      <c r="B97" s="127" t="s">
        <v>183</v>
      </c>
      <c r="C97" s="100"/>
      <c r="D97" s="110">
        <f>SUM(D91:D96)</f>
        <v>10332</v>
      </c>
      <c r="E97" s="91">
        <f t="shared" ref="E97:P97" si="24">SUM(E91:E96)</f>
        <v>2687</v>
      </c>
      <c r="F97" s="91">
        <f t="shared" si="24"/>
        <v>13019</v>
      </c>
      <c r="G97" s="91">
        <f t="shared" si="24"/>
        <v>65095</v>
      </c>
      <c r="H97" s="91">
        <f t="shared" si="24"/>
        <v>21</v>
      </c>
      <c r="I97" s="91">
        <f t="shared" si="24"/>
        <v>0</v>
      </c>
      <c r="J97" s="91">
        <f t="shared" si="24"/>
        <v>2</v>
      </c>
      <c r="K97" s="91">
        <f t="shared" si="24"/>
        <v>0</v>
      </c>
      <c r="L97" s="91">
        <f t="shared" si="24"/>
        <v>0</v>
      </c>
      <c r="M97" s="91">
        <f t="shared" si="24"/>
        <v>0</v>
      </c>
      <c r="N97" s="91">
        <f t="shared" si="24"/>
        <v>3110</v>
      </c>
      <c r="O97" s="91">
        <f t="shared" si="24"/>
        <v>0</v>
      </c>
      <c r="P97" s="91">
        <f t="shared" si="24"/>
        <v>0</v>
      </c>
    </row>
    <row r="98" spans="2:16" x14ac:dyDescent="0.35">
      <c r="B98" s="145" t="s">
        <v>255</v>
      </c>
      <c r="C98" s="10" t="s">
        <v>256</v>
      </c>
      <c r="D98" s="104">
        <v>695</v>
      </c>
      <c r="E98" s="6">
        <v>2354</v>
      </c>
      <c r="F98" s="3">
        <f>D98+E98</f>
        <v>3049</v>
      </c>
      <c r="G98" s="3">
        <f>F98*5</f>
        <v>15245</v>
      </c>
      <c r="H98" s="105"/>
      <c r="I98" s="102"/>
      <c r="J98" s="7">
        <v>7</v>
      </c>
      <c r="K98" s="7"/>
      <c r="L98" s="7"/>
      <c r="M98" s="7">
        <v>91</v>
      </c>
      <c r="N98" s="7"/>
      <c r="O98" s="7"/>
      <c r="P98" s="121">
        <v>34</v>
      </c>
    </row>
    <row r="99" spans="2:16" x14ac:dyDescent="0.35">
      <c r="B99" s="146"/>
      <c r="C99" s="10" t="s">
        <v>257</v>
      </c>
      <c r="D99" s="106">
        <v>241</v>
      </c>
      <c r="E99" s="37">
        <v>136</v>
      </c>
      <c r="F99" s="3">
        <f t="shared" ref="F99:F105" si="25">D99+E99</f>
        <v>377</v>
      </c>
      <c r="G99" s="3">
        <f t="shared" ref="G99:G105" si="26">F99*5</f>
        <v>1885</v>
      </c>
      <c r="H99" s="114">
        <v>1</v>
      </c>
      <c r="I99" s="39"/>
      <c r="J99" s="39">
        <v>7</v>
      </c>
      <c r="K99" s="39"/>
      <c r="L99" s="39"/>
      <c r="M99" s="39"/>
      <c r="N99" s="39"/>
      <c r="O99" s="39"/>
      <c r="P99" s="133" t="s">
        <v>290</v>
      </c>
    </row>
    <row r="100" spans="2:16" ht="15" customHeight="1" x14ac:dyDescent="0.35">
      <c r="B100" s="146"/>
      <c r="C100" s="10" t="s">
        <v>258</v>
      </c>
      <c r="D100" s="106">
        <v>55</v>
      </c>
      <c r="E100" s="37">
        <v>78</v>
      </c>
      <c r="F100" s="3">
        <f t="shared" si="25"/>
        <v>133</v>
      </c>
      <c r="G100" s="3">
        <f t="shared" si="26"/>
        <v>665</v>
      </c>
      <c r="H100" s="114">
        <v>2</v>
      </c>
      <c r="I100" s="39"/>
      <c r="J100" s="39"/>
      <c r="K100" s="39"/>
      <c r="L100" s="39"/>
      <c r="M100" s="39"/>
      <c r="N100" s="39"/>
      <c r="O100" s="39"/>
      <c r="P100" s="133"/>
    </row>
    <row r="101" spans="2:16" x14ac:dyDescent="0.35">
      <c r="B101" s="146"/>
      <c r="C101" s="10" t="s">
        <v>259</v>
      </c>
      <c r="D101" s="104">
        <v>1204</v>
      </c>
      <c r="E101" s="6">
        <v>1182</v>
      </c>
      <c r="F101" s="3">
        <f t="shared" si="25"/>
        <v>2386</v>
      </c>
      <c r="G101" s="3">
        <f t="shared" si="26"/>
        <v>11930</v>
      </c>
      <c r="H101" s="105">
        <v>2</v>
      </c>
      <c r="I101" s="102"/>
      <c r="J101" s="7"/>
      <c r="K101" s="7"/>
      <c r="L101" s="7">
        <v>2684</v>
      </c>
      <c r="M101" s="7"/>
      <c r="N101" s="7"/>
      <c r="O101" s="7"/>
      <c r="P101" s="133" t="s">
        <v>290</v>
      </c>
    </row>
    <row r="102" spans="2:16" x14ac:dyDescent="0.35">
      <c r="B102" s="146"/>
      <c r="C102" s="10" t="s">
        <v>260</v>
      </c>
      <c r="D102" s="104">
        <v>96</v>
      </c>
      <c r="E102" s="6">
        <v>75</v>
      </c>
      <c r="F102" s="3">
        <f t="shared" si="25"/>
        <v>171</v>
      </c>
      <c r="G102" s="3">
        <f t="shared" si="26"/>
        <v>855</v>
      </c>
      <c r="H102" s="105">
        <v>2</v>
      </c>
      <c r="I102" s="102"/>
      <c r="J102" s="7"/>
      <c r="K102" s="7"/>
      <c r="L102" s="7"/>
      <c r="M102" s="7"/>
      <c r="N102" s="7"/>
      <c r="O102" s="7"/>
      <c r="P102" s="130"/>
    </row>
    <row r="103" spans="2:16" x14ac:dyDescent="0.35">
      <c r="B103" s="146"/>
      <c r="C103" s="10" t="s">
        <v>261</v>
      </c>
      <c r="D103" s="106">
        <v>0</v>
      </c>
      <c r="E103" s="37">
        <v>398</v>
      </c>
      <c r="F103" s="3">
        <f t="shared" si="25"/>
        <v>398</v>
      </c>
      <c r="G103" s="3">
        <f t="shared" si="26"/>
        <v>1990</v>
      </c>
      <c r="H103" s="114"/>
      <c r="I103" s="39"/>
      <c r="J103" s="39"/>
      <c r="K103" s="39"/>
      <c r="L103" s="39"/>
      <c r="M103" s="39"/>
      <c r="N103" s="39"/>
      <c r="O103" s="39"/>
      <c r="P103" s="134" t="s">
        <v>291</v>
      </c>
    </row>
    <row r="104" spans="2:16" x14ac:dyDescent="0.35">
      <c r="B104" s="146"/>
      <c r="C104" s="10" t="s">
        <v>262</v>
      </c>
      <c r="D104" s="106">
        <v>5</v>
      </c>
      <c r="E104" s="37">
        <v>0</v>
      </c>
      <c r="F104" s="3">
        <f t="shared" si="25"/>
        <v>5</v>
      </c>
      <c r="G104" s="3">
        <f t="shared" si="26"/>
        <v>25</v>
      </c>
      <c r="H104" s="114"/>
      <c r="I104" s="39"/>
      <c r="J104" s="39"/>
      <c r="K104" s="39"/>
      <c r="L104" s="39"/>
      <c r="M104" s="39"/>
      <c r="N104" s="39"/>
      <c r="O104" s="39"/>
      <c r="P104" s="133" t="s">
        <v>290</v>
      </c>
    </row>
    <row r="105" spans="2:16" x14ac:dyDescent="0.35">
      <c r="B105" s="149"/>
      <c r="C105" s="10" t="s">
        <v>263</v>
      </c>
      <c r="D105" s="115">
        <v>15</v>
      </c>
      <c r="E105" s="85">
        <v>238</v>
      </c>
      <c r="F105" s="3">
        <f t="shared" si="25"/>
        <v>253</v>
      </c>
      <c r="G105" s="3">
        <f t="shared" si="26"/>
        <v>1265</v>
      </c>
      <c r="H105" s="114">
        <v>5</v>
      </c>
      <c r="I105" s="39"/>
      <c r="J105" s="39">
        <v>9</v>
      </c>
      <c r="K105" s="39"/>
      <c r="L105" s="39"/>
      <c r="M105" s="39">
        <v>431</v>
      </c>
      <c r="N105" s="39"/>
      <c r="O105" s="39"/>
      <c r="P105" s="133"/>
    </row>
    <row r="106" spans="2:16" ht="15.5" x14ac:dyDescent="0.35">
      <c r="B106" s="127" t="s">
        <v>183</v>
      </c>
      <c r="C106" s="100"/>
      <c r="D106" s="110">
        <f t="shared" ref="D106:P106" si="27">SUM(D98:D105)</f>
        <v>2311</v>
      </c>
      <c r="E106" s="91">
        <f t="shared" si="27"/>
        <v>4461</v>
      </c>
      <c r="F106" s="91">
        <f t="shared" si="27"/>
        <v>6772</v>
      </c>
      <c r="G106" s="91">
        <f t="shared" si="27"/>
        <v>33860</v>
      </c>
      <c r="H106" s="91">
        <f t="shared" si="27"/>
        <v>12</v>
      </c>
      <c r="I106" s="91">
        <f t="shared" si="27"/>
        <v>0</v>
      </c>
      <c r="J106" s="91">
        <f t="shared" si="27"/>
        <v>23</v>
      </c>
      <c r="K106" s="91">
        <f t="shared" si="27"/>
        <v>0</v>
      </c>
      <c r="L106" s="91">
        <f t="shared" si="27"/>
        <v>2684</v>
      </c>
      <c r="M106" s="91">
        <f t="shared" si="27"/>
        <v>522</v>
      </c>
      <c r="N106" s="91">
        <f t="shared" si="27"/>
        <v>0</v>
      </c>
      <c r="O106" s="91">
        <f t="shared" si="27"/>
        <v>0</v>
      </c>
      <c r="P106" s="91">
        <f t="shared" si="27"/>
        <v>34</v>
      </c>
    </row>
    <row r="107" spans="2:16" x14ac:dyDescent="0.35">
      <c r="B107" s="145" t="s">
        <v>264</v>
      </c>
      <c r="C107" s="10" t="s">
        <v>265</v>
      </c>
      <c r="D107" s="106">
        <v>600</v>
      </c>
      <c r="E107" s="37">
        <v>2700</v>
      </c>
      <c r="F107" s="38">
        <f>D107+E107</f>
        <v>3300</v>
      </c>
      <c r="G107" s="38">
        <f>F107*5</f>
        <v>16500</v>
      </c>
      <c r="H107" s="114">
        <v>4</v>
      </c>
      <c r="I107" s="102"/>
      <c r="J107" s="7"/>
      <c r="K107" s="7"/>
      <c r="L107" s="7"/>
      <c r="M107" s="7"/>
      <c r="N107" s="7"/>
      <c r="O107" s="7"/>
      <c r="P107" s="121"/>
    </row>
    <row r="108" spans="2:16" x14ac:dyDescent="0.35">
      <c r="B108" s="146"/>
      <c r="C108" s="10" t="s">
        <v>266</v>
      </c>
      <c r="D108" s="106">
        <v>0</v>
      </c>
      <c r="E108" s="37">
        <v>242</v>
      </c>
      <c r="F108" s="38">
        <f t="shared" ref="F108:F110" si="28">D108+E108</f>
        <v>242</v>
      </c>
      <c r="G108" s="38">
        <f t="shared" ref="G108:G110" si="29">F108*5</f>
        <v>1210</v>
      </c>
      <c r="H108" s="114">
        <v>2</v>
      </c>
      <c r="I108" s="102"/>
      <c r="J108" s="7"/>
      <c r="K108" s="7"/>
      <c r="L108" s="7"/>
      <c r="M108" s="7"/>
      <c r="N108" s="7"/>
      <c r="O108" s="7"/>
      <c r="P108" s="121"/>
    </row>
    <row r="109" spans="2:16" x14ac:dyDescent="0.35">
      <c r="B109" s="146"/>
      <c r="C109" s="10" t="s">
        <v>267</v>
      </c>
      <c r="D109" s="106">
        <v>273</v>
      </c>
      <c r="E109" s="37">
        <v>867</v>
      </c>
      <c r="F109" s="38">
        <f t="shared" si="28"/>
        <v>1140</v>
      </c>
      <c r="G109" s="38">
        <f t="shared" si="29"/>
        <v>5700</v>
      </c>
      <c r="H109" s="114">
        <v>3</v>
      </c>
      <c r="I109" s="102"/>
      <c r="J109" s="7">
        <v>17</v>
      </c>
      <c r="K109" s="7">
        <v>1</v>
      </c>
      <c r="L109" s="7">
        <v>4000</v>
      </c>
      <c r="M109" s="7"/>
      <c r="N109" s="7"/>
      <c r="O109" s="7"/>
      <c r="P109" s="121"/>
    </row>
    <row r="110" spans="2:16" ht="24.75" customHeight="1" x14ac:dyDescent="0.35">
      <c r="B110" s="146"/>
      <c r="C110" s="10" t="s">
        <v>268</v>
      </c>
      <c r="D110" s="106">
        <v>0</v>
      </c>
      <c r="E110" s="37">
        <v>29</v>
      </c>
      <c r="F110" s="38">
        <f t="shared" si="28"/>
        <v>29</v>
      </c>
      <c r="G110" s="38">
        <f t="shared" si="29"/>
        <v>145</v>
      </c>
      <c r="H110" s="114">
        <v>1</v>
      </c>
      <c r="I110" s="102"/>
      <c r="J110" s="7"/>
      <c r="K110" s="7"/>
      <c r="L110" s="7"/>
      <c r="M110" s="7"/>
      <c r="N110" s="7"/>
      <c r="O110" s="7"/>
      <c r="P110" s="121"/>
    </row>
    <row r="111" spans="2:16" ht="15.5" x14ac:dyDescent="0.35">
      <c r="B111" s="132" t="s">
        <v>183</v>
      </c>
      <c r="C111" s="100"/>
      <c r="D111" s="110">
        <f>SUM(D107:D110)</f>
        <v>873</v>
      </c>
      <c r="E111" s="91">
        <f>SUM(E107:E110)</f>
        <v>3838</v>
      </c>
      <c r="F111" s="91">
        <f>SUM(F107:F110)</f>
        <v>4711</v>
      </c>
      <c r="G111" s="91">
        <f>SUM(G107:G110)</f>
        <v>23555</v>
      </c>
      <c r="H111" s="91">
        <f t="shared" ref="H111:P111" si="30">SUM(H107:H110)</f>
        <v>10</v>
      </c>
      <c r="I111" s="91">
        <f t="shared" si="30"/>
        <v>0</v>
      </c>
      <c r="J111" s="91">
        <f t="shared" si="30"/>
        <v>17</v>
      </c>
      <c r="K111" s="91">
        <f t="shared" si="30"/>
        <v>1</v>
      </c>
      <c r="L111" s="91">
        <f t="shared" si="30"/>
        <v>4000</v>
      </c>
      <c r="M111" s="91">
        <f t="shared" si="30"/>
        <v>0</v>
      </c>
      <c r="N111" s="91">
        <f t="shared" si="30"/>
        <v>0</v>
      </c>
      <c r="O111" s="91">
        <f t="shared" si="30"/>
        <v>0</v>
      </c>
      <c r="P111" s="91">
        <f t="shared" si="30"/>
        <v>0</v>
      </c>
    </row>
    <row r="112" spans="2:16" ht="15" customHeight="1" x14ac:dyDescent="0.35">
      <c r="B112" s="147" t="s">
        <v>319</v>
      </c>
      <c r="C112" s="10" t="s">
        <v>309</v>
      </c>
      <c r="D112" s="106">
        <v>230</v>
      </c>
      <c r="E112" s="37">
        <v>38</v>
      </c>
      <c r="F112" s="38">
        <f>D112+E112</f>
        <v>268</v>
      </c>
      <c r="G112" s="38">
        <f>F112*5</f>
        <v>1340</v>
      </c>
      <c r="H112" s="114">
        <v>5</v>
      </c>
      <c r="I112" s="102"/>
      <c r="J112" s="7"/>
      <c r="K112" s="7"/>
      <c r="L112" s="7"/>
      <c r="M112" s="7"/>
      <c r="N112" s="7"/>
      <c r="O112" s="7"/>
      <c r="P112" s="121"/>
    </row>
    <row r="113" spans="2:16" x14ac:dyDescent="0.35">
      <c r="B113" s="148"/>
      <c r="C113" s="10" t="s">
        <v>310</v>
      </c>
      <c r="D113" s="106">
        <v>2282</v>
      </c>
      <c r="E113" s="37">
        <v>4386</v>
      </c>
      <c r="F113" s="38">
        <f t="shared" ref="F113:F114" si="31">D113+E113</f>
        <v>6668</v>
      </c>
      <c r="G113" s="38">
        <f t="shared" ref="G113:G114" si="32">F113*5</f>
        <v>33340</v>
      </c>
      <c r="H113" s="114">
        <v>8</v>
      </c>
      <c r="I113" s="102"/>
      <c r="J113" s="7"/>
      <c r="K113" s="7"/>
      <c r="L113" s="7"/>
      <c r="M113" s="7"/>
      <c r="N113" s="7"/>
      <c r="O113" s="7"/>
      <c r="P113" s="121"/>
    </row>
    <row r="114" spans="2:16" x14ac:dyDescent="0.35">
      <c r="B114" s="148"/>
      <c r="C114" s="10" t="s">
        <v>311</v>
      </c>
      <c r="D114" s="106">
        <v>3147</v>
      </c>
      <c r="E114" s="37">
        <v>3671</v>
      </c>
      <c r="F114" s="38">
        <f t="shared" si="31"/>
        <v>6818</v>
      </c>
      <c r="G114" s="38">
        <f t="shared" si="32"/>
        <v>34090</v>
      </c>
      <c r="H114" s="114">
        <v>9</v>
      </c>
      <c r="I114" s="102"/>
      <c r="J114" s="7"/>
      <c r="K114" s="7"/>
      <c r="L114" s="7"/>
      <c r="M114" s="7"/>
      <c r="N114" s="7"/>
      <c r="O114" s="7"/>
      <c r="P114" s="121"/>
    </row>
    <row r="115" spans="2:16" ht="15.5" x14ac:dyDescent="0.35">
      <c r="B115" s="127" t="s">
        <v>183</v>
      </c>
      <c r="C115" s="100"/>
      <c r="D115" s="110">
        <f>SUM(D112:D114)</f>
        <v>5659</v>
      </c>
      <c r="E115" s="91">
        <f>SUM(E112:E114)</f>
        <v>8095</v>
      </c>
      <c r="F115" s="91">
        <f t="shared" ref="F115:P115" si="33">SUM(F112:F114)</f>
        <v>13754</v>
      </c>
      <c r="G115" s="91">
        <f t="shared" si="33"/>
        <v>68770</v>
      </c>
      <c r="H115" s="91">
        <f t="shared" si="33"/>
        <v>22</v>
      </c>
      <c r="I115" s="91">
        <f t="shared" si="33"/>
        <v>0</v>
      </c>
      <c r="J115" s="91">
        <f t="shared" si="33"/>
        <v>0</v>
      </c>
      <c r="K115" s="91">
        <f t="shared" si="33"/>
        <v>0</v>
      </c>
      <c r="L115" s="91">
        <f t="shared" si="33"/>
        <v>0</v>
      </c>
      <c r="M115" s="91">
        <f t="shared" si="33"/>
        <v>0</v>
      </c>
      <c r="N115" s="91">
        <f t="shared" si="33"/>
        <v>0</v>
      </c>
      <c r="O115" s="91">
        <f t="shared" si="33"/>
        <v>0</v>
      </c>
      <c r="P115" s="91">
        <f t="shared" si="33"/>
        <v>0</v>
      </c>
    </row>
    <row r="116" spans="2:16" x14ac:dyDescent="0.35">
      <c r="B116" s="145" t="s">
        <v>330</v>
      </c>
      <c r="C116" s="10" t="s">
        <v>312</v>
      </c>
      <c r="D116" s="104">
        <v>1097</v>
      </c>
      <c r="E116" s="6">
        <v>963</v>
      </c>
      <c r="F116" s="3">
        <f>D116+E116</f>
        <v>2060</v>
      </c>
      <c r="G116" s="3">
        <f>F116*5</f>
        <v>10300</v>
      </c>
      <c r="H116" s="105">
        <v>8</v>
      </c>
      <c r="I116" s="102"/>
      <c r="J116" s="7">
        <v>7</v>
      </c>
      <c r="K116" s="7"/>
      <c r="L116" s="7">
        <v>4612</v>
      </c>
      <c r="M116" s="7"/>
      <c r="N116" s="7"/>
      <c r="O116" s="7"/>
      <c r="P116" s="121"/>
    </row>
    <row r="117" spans="2:16" x14ac:dyDescent="0.35">
      <c r="B117" s="146"/>
      <c r="C117" s="10" t="s">
        <v>313</v>
      </c>
      <c r="D117" s="104">
        <v>37</v>
      </c>
      <c r="E117" s="6">
        <v>5</v>
      </c>
      <c r="F117" s="3">
        <f t="shared" ref="F117:F123" si="34">D117+E117</f>
        <v>42</v>
      </c>
      <c r="G117" s="3">
        <f t="shared" ref="G117:G123" si="35">F117*5</f>
        <v>210</v>
      </c>
      <c r="H117" s="105">
        <v>2</v>
      </c>
      <c r="I117" s="102"/>
      <c r="J117" s="7"/>
      <c r="K117" s="7"/>
      <c r="L117" s="7">
        <v>26</v>
      </c>
      <c r="M117" s="7"/>
      <c r="N117" s="7"/>
      <c r="O117" s="7"/>
      <c r="P117" s="121"/>
    </row>
    <row r="118" spans="2:16" ht="15" customHeight="1" x14ac:dyDescent="0.35">
      <c r="B118" s="146"/>
      <c r="C118" s="10" t="s">
        <v>314</v>
      </c>
      <c r="D118" s="104">
        <v>24</v>
      </c>
      <c r="E118" s="6">
        <v>30</v>
      </c>
      <c r="F118" s="3">
        <f t="shared" si="34"/>
        <v>54</v>
      </c>
      <c r="G118" s="3">
        <f t="shared" si="35"/>
        <v>270</v>
      </c>
      <c r="H118" s="105"/>
      <c r="I118" s="102"/>
      <c r="J118" s="7"/>
      <c r="K118" s="7"/>
      <c r="L118" s="7">
        <v>15</v>
      </c>
      <c r="M118" s="7"/>
      <c r="N118" s="7"/>
      <c r="O118" s="7"/>
      <c r="P118" s="121"/>
    </row>
    <row r="119" spans="2:16" x14ac:dyDescent="0.35">
      <c r="B119" s="146"/>
      <c r="C119" s="10" t="s">
        <v>315</v>
      </c>
      <c r="D119" s="104">
        <v>19</v>
      </c>
      <c r="E119" s="6">
        <v>4</v>
      </c>
      <c r="F119" s="3">
        <f t="shared" si="34"/>
        <v>23</v>
      </c>
      <c r="G119" s="3">
        <f t="shared" si="35"/>
        <v>115</v>
      </c>
      <c r="H119" s="105"/>
      <c r="I119" s="102"/>
      <c r="J119" s="7">
        <v>1</v>
      </c>
      <c r="K119" s="7"/>
      <c r="L119" s="7">
        <v>20</v>
      </c>
      <c r="M119" s="7"/>
      <c r="N119" s="7"/>
      <c r="O119" s="7"/>
      <c r="P119" s="121"/>
    </row>
    <row r="120" spans="2:16" x14ac:dyDescent="0.35">
      <c r="B120" s="146"/>
      <c r="C120" s="10" t="s">
        <v>316</v>
      </c>
      <c r="D120" s="104">
        <v>106</v>
      </c>
      <c r="E120" s="6">
        <v>309</v>
      </c>
      <c r="F120" s="3">
        <f t="shared" si="34"/>
        <v>415</v>
      </c>
      <c r="G120" s="3">
        <f t="shared" si="35"/>
        <v>2075</v>
      </c>
      <c r="H120" s="105"/>
      <c r="I120" s="102"/>
      <c r="J120" s="7">
        <v>2</v>
      </c>
      <c r="K120" s="7"/>
      <c r="L120" s="7">
        <v>608</v>
      </c>
      <c r="M120" s="7"/>
      <c r="N120" s="7"/>
      <c r="O120" s="7"/>
      <c r="P120" s="121"/>
    </row>
    <row r="121" spans="2:16" x14ac:dyDescent="0.35">
      <c r="B121" s="146"/>
      <c r="C121" s="10" t="s">
        <v>317</v>
      </c>
      <c r="D121" s="104">
        <v>376</v>
      </c>
      <c r="E121" s="6">
        <v>255</v>
      </c>
      <c r="F121" s="3">
        <f t="shared" si="34"/>
        <v>631</v>
      </c>
      <c r="G121" s="3">
        <f t="shared" si="35"/>
        <v>3155</v>
      </c>
      <c r="H121" s="105"/>
      <c r="I121" s="102"/>
      <c r="J121" s="7"/>
      <c r="K121" s="7"/>
      <c r="L121" s="7">
        <v>192</v>
      </c>
      <c r="M121" s="7"/>
      <c r="N121" s="7"/>
      <c r="O121" s="7"/>
      <c r="P121" s="121"/>
    </row>
    <row r="122" spans="2:16" x14ac:dyDescent="0.35">
      <c r="B122" s="146"/>
      <c r="C122" s="10" t="s">
        <v>326</v>
      </c>
      <c r="D122" s="104">
        <v>219</v>
      </c>
      <c r="E122" s="6">
        <v>182</v>
      </c>
      <c r="F122" s="3">
        <f t="shared" si="34"/>
        <v>401</v>
      </c>
      <c r="G122" s="3">
        <f t="shared" si="35"/>
        <v>2005</v>
      </c>
      <c r="H122" s="105"/>
      <c r="I122" s="102"/>
      <c r="J122" s="7"/>
      <c r="K122" s="7"/>
      <c r="L122" s="7">
        <v>30</v>
      </c>
      <c r="M122" s="7"/>
      <c r="N122" s="7"/>
      <c r="O122" s="7"/>
      <c r="P122" s="121"/>
    </row>
    <row r="123" spans="2:16" x14ac:dyDescent="0.35">
      <c r="B123" s="149"/>
      <c r="C123" s="10" t="s">
        <v>318</v>
      </c>
      <c r="D123" s="104">
        <v>997</v>
      </c>
      <c r="E123" s="6">
        <v>493</v>
      </c>
      <c r="F123" s="3">
        <f t="shared" si="34"/>
        <v>1490</v>
      </c>
      <c r="G123" s="3">
        <f t="shared" si="35"/>
        <v>7450</v>
      </c>
      <c r="H123" s="105"/>
      <c r="I123" s="102"/>
      <c r="J123" s="7"/>
      <c r="K123" s="7"/>
      <c r="L123" s="7">
        <v>443</v>
      </c>
      <c r="M123" s="7"/>
      <c r="N123" s="7"/>
      <c r="O123" s="7"/>
      <c r="P123" s="121"/>
    </row>
    <row r="124" spans="2:16" ht="15.5" x14ac:dyDescent="0.35">
      <c r="B124" s="132" t="s">
        <v>183</v>
      </c>
      <c r="C124" s="100"/>
      <c r="D124" s="110">
        <f>SUM(D116:D123)</f>
        <v>2875</v>
      </c>
      <c r="E124" s="91">
        <f>SUM(E116:E123)</f>
        <v>2241</v>
      </c>
      <c r="F124" s="91">
        <f>SUM(F116:F123)</f>
        <v>5116</v>
      </c>
      <c r="G124" s="91">
        <f>SUM(G116:G123)</f>
        <v>25580</v>
      </c>
      <c r="H124" s="91">
        <f t="shared" ref="H124:P124" si="36">SUM(H116:H123)</f>
        <v>10</v>
      </c>
      <c r="I124" s="91">
        <f t="shared" si="36"/>
        <v>0</v>
      </c>
      <c r="J124" s="91">
        <f t="shared" si="36"/>
        <v>10</v>
      </c>
      <c r="K124" s="91">
        <f t="shared" si="36"/>
        <v>0</v>
      </c>
      <c r="L124" s="91">
        <f t="shared" si="36"/>
        <v>5946</v>
      </c>
      <c r="M124" s="91">
        <f t="shared" si="36"/>
        <v>0</v>
      </c>
      <c r="N124" s="91">
        <f t="shared" si="36"/>
        <v>0</v>
      </c>
      <c r="O124" s="91">
        <f t="shared" si="36"/>
        <v>0</v>
      </c>
      <c r="P124" s="91">
        <f t="shared" si="36"/>
        <v>0</v>
      </c>
    </row>
    <row r="125" spans="2:16" ht="15.5" x14ac:dyDescent="0.35">
      <c r="B125" s="150" t="s">
        <v>333</v>
      </c>
      <c r="C125" s="4" t="s">
        <v>334</v>
      </c>
      <c r="D125" s="104">
        <v>223</v>
      </c>
      <c r="E125" s="104">
        <v>1515</v>
      </c>
      <c r="F125" s="119">
        <f>D125+E125</f>
        <v>1738</v>
      </c>
      <c r="G125" s="119">
        <f>F125*5</f>
        <v>8690</v>
      </c>
      <c r="H125" s="116"/>
      <c r="I125" s="117"/>
      <c r="J125" s="118"/>
      <c r="K125" s="118"/>
      <c r="L125" s="118"/>
      <c r="M125" s="118"/>
      <c r="N125" s="118"/>
      <c r="O125" s="118"/>
      <c r="P125" s="135"/>
    </row>
    <row r="126" spans="2:16" ht="15.5" x14ac:dyDescent="0.35">
      <c r="B126" s="151"/>
      <c r="C126" s="4" t="s">
        <v>335</v>
      </c>
      <c r="D126" s="104">
        <v>246</v>
      </c>
      <c r="E126" s="104">
        <v>1375</v>
      </c>
      <c r="F126" s="119">
        <f t="shared" ref="F126:F129" si="37">D126+E126</f>
        <v>1621</v>
      </c>
      <c r="G126" s="119">
        <f t="shared" ref="G126:G129" si="38">F126*5</f>
        <v>8105</v>
      </c>
      <c r="H126" s="116"/>
      <c r="I126" s="117"/>
      <c r="J126" s="118"/>
      <c r="K126" s="118"/>
      <c r="L126" s="118"/>
      <c r="M126" s="118"/>
      <c r="N126" s="118"/>
      <c r="O126" s="118"/>
      <c r="P126" s="135"/>
    </row>
    <row r="127" spans="2:16" ht="15.5" x14ac:dyDescent="0.35">
      <c r="B127" s="151"/>
      <c r="C127" s="4" t="s">
        <v>336</v>
      </c>
      <c r="D127" s="104">
        <v>123</v>
      </c>
      <c r="E127" s="104">
        <v>877</v>
      </c>
      <c r="F127" s="119">
        <f t="shared" si="37"/>
        <v>1000</v>
      </c>
      <c r="G127" s="119">
        <f t="shared" si="38"/>
        <v>5000</v>
      </c>
      <c r="H127" s="116"/>
      <c r="I127" s="117"/>
      <c r="J127" s="118"/>
      <c r="K127" s="118"/>
      <c r="L127" s="118"/>
      <c r="M127" s="118"/>
      <c r="N127" s="118"/>
      <c r="O127" s="118"/>
      <c r="P127" s="135"/>
    </row>
    <row r="128" spans="2:16" ht="15.5" x14ac:dyDescent="0.35">
      <c r="B128" s="151"/>
      <c r="C128" s="4" t="s">
        <v>337</v>
      </c>
      <c r="D128" s="104">
        <v>52</v>
      </c>
      <c r="E128" s="104">
        <v>785</v>
      </c>
      <c r="F128" s="119">
        <f t="shared" si="37"/>
        <v>837</v>
      </c>
      <c r="G128" s="119">
        <f t="shared" si="38"/>
        <v>4185</v>
      </c>
      <c r="H128" s="116"/>
      <c r="I128" s="117"/>
      <c r="J128" s="118"/>
      <c r="K128" s="118"/>
      <c r="L128" s="118"/>
      <c r="M128" s="118"/>
      <c r="N128" s="118"/>
      <c r="O128" s="118"/>
      <c r="P128" s="135"/>
    </row>
    <row r="129" spans="2:17" ht="15.5" x14ac:dyDescent="0.35">
      <c r="B129" s="151"/>
      <c r="C129" s="4" t="s">
        <v>338</v>
      </c>
      <c r="D129" s="104">
        <v>92</v>
      </c>
      <c r="E129" s="104">
        <v>561</v>
      </c>
      <c r="F129" s="119">
        <f t="shared" si="37"/>
        <v>653</v>
      </c>
      <c r="G129" s="119">
        <f t="shared" si="38"/>
        <v>3265</v>
      </c>
      <c r="H129" s="116"/>
      <c r="I129" s="117"/>
      <c r="J129" s="118"/>
      <c r="K129" s="118"/>
      <c r="L129" s="118"/>
      <c r="M129" s="118"/>
      <c r="N129" s="118"/>
      <c r="O129" s="118"/>
      <c r="P129" s="135"/>
    </row>
    <row r="130" spans="2:17" ht="15.5" x14ac:dyDescent="0.35">
      <c r="B130" s="140" t="s">
        <v>327</v>
      </c>
      <c r="C130" s="141"/>
      <c r="D130" s="142">
        <f>SUM(D125:D129)</f>
        <v>736</v>
      </c>
      <c r="E130" s="142">
        <f t="shared" ref="E130:P130" si="39">SUM(E125:E129)</f>
        <v>5113</v>
      </c>
      <c r="F130" s="142">
        <f t="shared" si="39"/>
        <v>5849</v>
      </c>
      <c r="G130" s="142">
        <f t="shared" si="39"/>
        <v>29245</v>
      </c>
      <c r="H130" s="142">
        <f t="shared" si="39"/>
        <v>0</v>
      </c>
      <c r="I130" s="142">
        <f t="shared" si="39"/>
        <v>0</v>
      </c>
      <c r="J130" s="142">
        <f t="shared" si="39"/>
        <v>0</v>
      </c>
      <c r="K130" s="142">
        <f t="shared" si="39"/>
        <v>0</v>
      </c>
      <c r="L130" s="142">
        <f t="shared" si="39"/>
        <v>0</v>
      </c>
      <c r="M130" s="142">
        <f t="shared" si="39"/>
        <v>0</v>
      </c>
      <c r="N130" s="142">
        <f t="shared" si="39"/>
        <v>0</v>
      </c>
      <c r="O130" s="142">
        <f t="shared" si="39"/>
        <v>0</v>
      </c>
      <c r="P130" s="143">
        <f t="shared" si="39"/>
        <v>0</v>
      </c>
    </row>
    <row r="131" spans="2:17" ht="15" thickBot="1" x14ac:dyDescent="0.4">
      <c r="B131" s="136" t="s">
        <v>269</v>
      </c>
      <c r="C131" s="137"/>
      <c r="D131" s="138">
        <f t="shared" ref="D131:P131" si="40">SUM(D130,D124,D115,D111,D106,D97,D90,D87,D81,D78,D68,D63,D59,D50,D44,D37,D30,D22,D15)</f>
        <v>82468</v>
      </c>
      <c r="E131" s="138">
        <f t="shared" si="40"/>
        <v>92556</v>
      </c>
      <c r="F131" s="138">
        <f t="shared" si="40"/>
        <v>175024</v>
      </c>
      <c r="G131" s="138">
        <f t="shared" si="40"/>
        <v>875120</v>
      </c>
      <c r="H131" s="138">
        <f t="shared" si="40"/>
        <v>155</v>
      </c>
      <c r="I131" s="138">
        <f t="shared" si="40"/>
        <v>0</v>
      </c>
      <c r="J131" s="138">
        <f t="shared" si="40"/>
        <v>117</v>
      </c>
      <c r="K131" s="138">
        <f t="shared" si="40"/>
        <v>2125</v>
      </c>
      <c r="L131" s="138">
        <f t="shared" si="40"/>
        <v>71454</v>
      </c>
      <c r="M131" s="138">
        <f t="shared" si="40"/>
        <v>2535</v>
      </c>
      <c r="N131" s="138">
        <f t="shared" si="40"/>
        <v>23817</v>
      </c>
      <c r="O131" s="138">
        <f t="shared" si="40"/>
        <v>4</v>
      </c>
      <c r="P131" s="138">
        <f t="shared" si="40"/>
        <v>306</v>
      </c>
      <c r="Q131" s="120"/>
    </row>
    <row r="132" spans="2:17" ht="15" thickTop="1" x14ac:dyDescent="0.35"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</row>
    <row r="133" spans="2:17" x14ac:dyDescent="0.35">
      <c r="B133" s="152"/>
      <c r="C133" s="152"/>
      <c r="D133" s="152"/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</row>
    <row r="134" spans="2:17" x14ac:dyDescent="0.35"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</row>
    <row r="135" spans="2:17" x14ac:dyDescent="0.35"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</row>
    <row r="136" spans="2:17" x14ac:dyDescent="0.35"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</row>
    <row r="137" spans="2:17" x14ac:dyDescent="0.35"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</row>
    <row r="138" spans="2:17" x14ac:dyDescent="0.35"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</row>
    <row r="139" spans="2:17" x14ac:dyDescent="0.35"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</row>
    <row r="140" spans="2:17" x14ac:dyDescent="0.35"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</row>
    <row r="141" spans="2:17" x14ac:dyDescent="0.35"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</row>
  </sheetData>
  <mergeCells count="43">
    <mergeCell ref="B1:P1"/>
    <mergeCell ref="B2:P2"/>
    <mergeCell ref="B3:P3"/>
    <mergeCell ref="B4:P4"/>
    <mergeCell ref="B5:C5"/>
    <mergeCell ref="D5:E5"/>
    <mergeCell ref="F5:H5"/>
    <mergeCell ref="I5:P5"/>
    <mergeCell ref="B23:B29"/>
    <mergeCell ref="H6:H7"/>
    <mergeCell ref="I6:I7"/>
    <mergeCell ref="J6:J7"/>
    <mergeCell ref="K6:K7"/>
    <mergeCell ref="B6:B7"/>
    <mergeCell ref="C6:C7"/>
    <mergeCell ref="D6:D7"/>
    <mergeCell ref="E6:E7"/>
    <mergeCell ref="F6:F7"/>
    <mergeCell ref="G6:G7"/>
    <mergeCell ref="N6:N7"/>
    <mergeCell ref="O6:O7"/>
    <mergeCell ref="P6:P7"/>
    <mergeCell ref="B8:B14"/>
    <mergeCell ref="B16:B18"/>
    <mergeCell ref="L6:L7"/>
    <mergeCell ref="M6:M7"/>
    <mergeCell ref="B98:B105"/>
    <mergeCell ref="B31:B36"/>
    <mergeCell ref="B38:B43"/>
    <mergeCell ref="B45:B49"/>
    <mergeCell ref="B51:B58"/>
    <mergeCell ref="B60:B62"/>
    <mergeCell ref="B64:B67"/>
    <mergeCell ref="B69:B77"/>
    <mergeCell ref="B79:B80"/>
    <mergeCell ref="B82:B86"/>
    <mergeCell ref="B88:B89"/>
    <mergeCell ref="B91:B96"/>
    <mergeCell ref="B107:B110"/>
    <mergeCell ref="B112:B114"/>
    <mergeCell ref="B116:B123"/>
    <mergeCell ref="B125:B129"/>
    <mergeCell ref="B133:P13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142"/>
  <sheetViews>
    <sheetView topLeftCell="A130" workbookViewId="0">
      <selection activeCell="D135" sqref="D135:H135"/>
    </sheetView>
  </sheetViews>
  <sheetFormatPr defaultRowHeight="14.5" x14ac:dyDescent="0.35"/>
  <cols>
    <col min="1" max="1" width="3.7265625" customWidth="1"/>
    <col min="2" max="2" width="7.453125" customWidth="1"/>
    <col min="3" max="3" width="13.26953125" customWidth="1"/>
    <col min="4" max="4" width="8.81640625" customWidth="1"/>
    <col min="5" max="5" width="8.54296875" customWidth="1"/>
    <col min="6" max="6" width="6.7265625" customWidth="1"/>
    <col min="7" max="7" width="6.81640625" customWidth="1"/>
    <col min="8" max="15" width="5.7265625" customWidth="1"/>
    <col min="16" max="16" width="10.26953125" customWidth="1"/>
  </cols>
  <sheetData>
    <row r="1" spans="2:16" x14ac:dyDescent="0.35">
      <c r="B1" s="173" t="s">
        <v>284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</row>
    <row r="2" spans="2:16" x14ac:dyDescent="0.35">
      <c r="B2" s="173" t="s">
        <v>285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2:16" x14ac:dyDescent="0.35">
      <c r="B3" s="173" t="s">
        <v>331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</row>
    <row r="4" spans="2:16" ht="15" thickBot="1" x14ac:dyDescent="0.4">
      <c r="B4" s="173" t="s">
        <v>332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</row>
    <row r="5" spans="2:16" ht="15" customHeight="1" thickTop="1" x14ac:dyDescent="0.35">
      <c r="B5" s="174" t="s">
        <v>300</v>
      </c>
      <c r="C5" s="175"/>
      <c r="D5" s="176" t="s">
        <v>270</v>
      </c>
      <c r="E5" s="177"/>
      <c r="F5" s="178" t="s">
        <v>275</v>
      </c>
      <c r="G5" s="175"/>
      <c r="H5" s="179"/>
      <c r="I5" s="175" t="s">
        <v>286</v>
      </c>
      <c r="J5" s="175"/>
      <c r="K5" s="175"/>
      <c r="L5" s="175"/>
      <c r="M5" s="175"/>
      <c r="N5" s="175"/>
      <c r="O5" s="175"/>
      <c r="P5" s="180"/>
    </row>
    <row r="6" spans="2:16" ht="23.25" customHeight="1" x14ac:dyDescent="0.35">
      <c r="B6" s="165" t="s">
        <v>181</v>
      </c>
      <c r="C6" s="167" t="s">
        <v>232</v>
      </c>
      <c r="D6" s="169" t="s">
        <v>340</v>
      </c>
      <c r="E6" s="171" t="s">
        <v>271</v>
      </c>
      <c r="F6" s="156" t="s">
        <v>272</v>
      </c>
      <c r="G6" s="156" t="s">
        <v>273</v>
      </c>
      <c r="H6" s="161" t="s">
        <v>274</v>
      </c>
      <c r="I6" s="163" t="s">
        <v>276</v>
      </c>
      <c r="J6" s="156" t="s">
        <v>278</v>
      </c>
      <c r="K6" s="156" t="s">
        <v>277</v>
      </c>
      <c r="L6" s="156" t="s">
        <v>279</v>
      </c>
      <c r="M6" s="156" t="s">
        <v>280</v>
      </c>
      <c r="N6" s="156" t="s">
        <v>339</v>
      </c>
      <c r="O6" s="156" t="s">
        <v>281</v>
      </c>
      <c r="P6" s="158" t="s">
        <v>282</v>
      </c>
    </row>
    <row r="7" spans="2:16" ht="15" thickBot="1" x14ac:dyDescent="0.4">
      <c r="B7" s="166"/>
      <c r="C7" s="168"/>
      <c r="D7" s="170"/>
      <c r="E7" s="172"/>
      <c r="F7" s="157"/>
      <c r="G7" s="157"/>
      <c r="H7" s="162"/>
      <c r="I7" s="164"/>
      <c r="J7" s="157"/>
      <c r="K7" s="157"/>
      <c r="L7" s="157"/>
      <c r="M7" s="157"/>
      <c r="N7" s="157"/>
      <c r="O7" s="157"/>
      <c r="P7" s="159"/>
    </row>
    <row r="8" spans="2:16" ht="15" customHeight="1" x14ac:dyDescent="0.35">
      <c r="B8" s="160" t="s">
        <v>182</v>
      </c>
      <c r="C8" s="98" t="s">
        <v>185</v>
      </c>
      <c r="D8" s="104">
        <v>950</v>
      </c>
      <c r="E8" s="6">
        <v>2734</v>
      </c>
      <c r="F8" s="3">
        <f>D8+E8</f>
        <v>3684</v>
      </c>
      <c r="G8" s="3">
        <f>F8*5</f>
        <v>18420</v>
      </c>
      <c r="H8" s="105">
        <v>3</v>
      </c>
      <c r="I8" s="102"/>
      <c r="J8" s="7"/>
      <c r="K8" s="7"/>
      <c r="L8" s="7"/>
      <c r="M8" s="7"/>
      <c r="N8" s="7">
        <v>720</v>
      </c>
      <c r="O8" s="7"/>
      <c r="P8" s="121"/>
    </row>
    <row r="9" spans="2:16" x14ac:dyDescent="0.35">
      <c r="B9" s="154"/>
      <c r="C9" s="10" t="s">
        <v>186</v>
      </c>
      <c r="D9" s="104">
        <v>3000</v>
      </c>
      <c r="E9" s="6">
        <v>2000</v>
      </c>
      <c r="F9" s="3">
        <f t="shared" ref="F9:F14" si="0">D9+E9</f>
        <v>5000</v>
      </c>
      <c r="G9" s="3">
        <f t="shared" ref="G9:G14" si="1">F9*5</f>
        <v>25000</v>
      </c>
      <c r="H9" s="105"/>
      <c r="I9" s="102"/>
      <c r="J9" s="7"/>
      <c r="K9" s="7"/>
      <c r="L9" s="7"/>
      <c r="M9" s="7"/>
      <c r="N9" s="7"/>
      <c r="O9" s="7"/>
      <c r="P9" s="121"/>
    </row>
    <row r="10" spans="2:16" x14ac:dyDescent="0.35">
      <c r="B10" s="154"/>
      <c r="C10" s="10" t="s">
        <v>187</v>
      </c>
      <c r="D10" s="104">
        <v>76</v>
      </c>
      <c r="E10" s="6">
        <v>9</v>
      </c>
      <c r="F10" s="3">
        <f t="shared" si="0"/>
        <v>85</v>
      </c>
      <c r="G10" s="3">
        <f t="shared" si="1"/>
        <v>425</v>
      </c>
      <c r="H10" s="105"/>
      <c r="I10" s="102"/>
      <c r="J10" s="7"/>
      <c r="K10" s="7"/>
      <c r="L10" s="7"/>
      <c r="M10" s="7"/>
      <c r="N10" s="7"/>
      <c r="O10" s="7"/>
      <c r="P10" s="121"/>
    </row>
    <row r="11" spans="2:16" x14ac:dyDescent="0.35">
      <c r="B11" s="154"/>
      <c r="C11" s="10" t="s">
        <v>188</v>
      </c>
      <c r="D11" s="104">
        <v>5000</v>
      </c>
      <c r="E11" s="6">
        <v>3000</v>
      </c>
      <c r="F11" s="3">
        <f t="shared" si="0"/>
        <v>8000</v>
      </c>
      <c r="G11" s="3">
        <f t="shared" si="1"/>
        <v>40000</v>
      </c>
      <c r="H11" s="105"/>
      <c r="I11" s="102"/>
      <c r="J11" s="7"/>
      <c r="K11" s="7"/>
      <c r="L11" s="7"/>
      <c r="M11" s="7"/>
      <c r="N11" s="7"/>
      <c r="O11" s="7"/>
      <c r="P11" s="121"/>
    </row>
    <row r="12" spans="2:16" x14ac:dyDescent="0.35">
      <c r="B12" s="154"/>
      <c r="C12" s="30" t="s">
        <v>189</v>
      </c>
      <c r="D12" s="106">
        <v>184</v>
      </c>
      <c r="E12" s="51">
        <v>198</v>
      </c>
      <c r="F12" s="3">
        <f t="shared" si="0"/>
        <v>382</v>
      </c>
      <c r="G12" s="3">
        <f t="shared" si="1"/>
        <v>1910</v>
      </c>
      <c r="H12" s="107"/>
      <c r="I12" s="39"/>
      <c r="J12" s="53"/>
      <c r="K12" s="53"/>
      <c r="L12" s="53"/>
      <c r="M12" s="53"/>
      <c r="N12" s="53"/>
      <c r="O12" s="53"/>
      <c r="P12" s="122"/>
    </row>
    <row r="13" spans="2:16" x14ac:dyDescent="0.35">
      <c r="B13" s="154"/>
      <c r="C13" s="30" t="s">
        <v>182</v>
      </c>
      <c r="D13" s="106">
        <v>360</v>
      </c>
      <c r="E13" s="51">
        <v>4</v>
      </c>
      <c r="F13" s="3">
        <f t="shared" si="0"/>
        <v>364</v>
      </c>
      <c r="G13" s="3">
        <f t="shared" si="1"/>
        <v>1820</v>
      </c>
      <c r="H13" s="107"/>
      <c r="I13" s="39"/>
      <c r="J13" s="53"/>
      <c r="K13" s="53"/>
      <c r="L13" s="53"/>
      <c r="M13" s="53"/>
      <c r="N13" s="53"/>
      <c r="O13" s="53"/>
      <c r="P13" s="122"/>
    </row>
    <row r="14" spans="2:16" x14ac:dyDescent="0.35">
      <c r="B14" s="154"/>
      <c r="C14" s="30" t="s">
        <v>190</v>
      </c>
      <c r="D14" s="106">
        <v>2800</v>
      </c>
      <c r="E14" s="51">
        <v>200</v>
      </c>
      <c r="F14" s="3">
        <f t="shared" si="0"/>
        <v>3000</v>
      </c>
      <c r="G14" s="3">
        <f t="shared" si="1"/>
        <v>15000</v>
      </c>
      <c r="H14" s="107">
        <v>1</v>
      </c>
      <c r="I14" s="39"/>
      <c r="J14" s="53"/>
      <c r="K14" s="53"/>
      <c r="L14" s="53"/>
      <c r="M14" s="53"/>
      <c r="N14" s="53"/>
      <c r="O14" s="53"/>
      <c r="P14" s="122"/>
    </row>
    <row r="15" spans="2:16" x14ac:dyDescent="0.35">
      <c r="B15" s="123" t="s">
        <v>183</v>
      </c>
      <c r="C15" s="99"/>
      <c r="D15" s="108">
        <f>SUM(D8:D14)</f>
        <v>12370</v>
      </c>
      <c r="E15" s="90">
        <f>SUM(E8:E14)</f>
        <v>8145</v>
      </c>
      <c r="F15" s="90">
        <f>SUM(F8:F14)</f>
        <v>20515</v>
      </c>
      <c r="G15" s="90">
        <f>SUM(G8:G14)</f>
        <v>102575</v>
      </c>
      <c r="H15" s="109">
        <f t="shared" ref="H15:P15" si="2">SUM(H8:H14)</f>
        <v>4</v>
      </c>
      <c r="I15" s="93">
        <f t="shared" si="2"/>
        <v>0</v>
      </c>
      <c r="J15" s="90">
        <f t="shared" si="2"/>
        <v>0</v>
      </c>
      <c r="K15" s="90">
        <f t="shared" si="2"/>
        <v>0</v>
      </c>
      <c r="L15" s="90">
        <f t="shared" si="2"/>
        <v>0</v>
      </c>
      <c r="M15" s="90">
        <f t="shared" si="2"/>
        <v>0</v>
      </c>
      <c r="N15" s="90"/>
      <c r="O15" s="90">
        <f t="shared" si="2"/>
        <v>0</v>
      </c>
      <c r="P15" s="124">
        <f t="shared" si="2"/>
        <v>0</v>
      </c>
    </row>
    <row r="16" spans="2:16" ht="22" x14ac:dyDescent="0.35">
      <c r="B16" s="153" t="s">
        <v>184</v>
      </c>
      <c r="C16" s="10" t="s">
        <v>191</v>
      </c>
      <c r="D16" s="104">
        <v>310</v>
      </c>
      <c r="E16" s="6">
        <v>1190</v>
      </c>
      <c r="F16" s="3">
        <f t="shared" ref="F16:F83" si="3">D16+E16</f>
        <v>1500</v>
      </c>
      <c r="G16" s="3">
        <f t="shared" ref="G16:G89" si="4">F16*5</f>
        <v>7500</v>
      </c>
      <c r="H16" s="105"/>
      <c r="I16" s="102" t="s">
        <v>283</v>
      </c>
      <c r="J16" s="8">
        <v>1</v>
      </c>
      <c r="K16" s="7"/>
      <c r="L16" s="7"/>
      <c r="M16" s="9">
        <v>156</v>
      </c>
      <c r="N16" s="14">
        <v>218</v>
      </c>
      <c r="O16" s="14"/>
      <c r="P16" s="125" t="s">
        <v>287</v>
      </c>
    </row>
    <row r="17" spans="2:16" x14ac:dyDescent="0.35">
      <c r="B17" s="154"/>
      <c r="C17" s="10" t="s">
        <v>301</v>
      </c>
      <c r="D17" s="104">
        <v>215</v>
      </c>
      <c r="E17" s="6">
        <v>757</v>
      </c>
      <c r="F17" s="3">
        <f t="shared" si="3"/>
        <v>972</v>
      </c>
      <c r="G17" s="3">
        <f t="shared" si="4"/>
        <v>4860</v>
      </c>
      <c r="H17" s="105"/>
      <c r="I17" s="102"/>
      <c r="J17" s="7"/>
      <c r="K17" s="7"/>
      <c r="L17" s="7"/>
      <c r="M17" s="7"/>
      <c r="N17" s="7"/>
      <c r="O17" s="7"/>
      <c r="P17" s="121" t="s">
        <v>288</v>
      </c>
    </row>
    <row r="18" spans="2:16" x14ac:dyDescent="0.35">
      <c r="B18" s="154"/>
      <c r="C18" s="10" t="s">
        <v>321</v>
      </c>
      <c r="D18" s="104">
        <v>4057</v>
      </c>
      <c r="E18" s="6">
        <v>3576</v>
      </c>
      <c r="F18" s="3">
        <f t="shared" si="3"/>
        <v>7633</v>
      </c>
      <c r="G18" s="3">
        <f t="shared" si="4"/>
        <v>38165</v>
      </c>
      <c r="H18" s="105"/>
      <c r="I18" s="102"/>
      <c r="J18" s="7"/>
      <c r="K18" s="7"/>
      <c r="L18" s="7"/>
      <c r="M18" s="7"/>
      <c r="N18" s="7"/>
      <c r="O18" s="7"/>
      <c r="P18" s="121"/>
    </row>
    <row r="19" spans="2:16" x14ac:dyDescent="0.35">
      <c r="B19" s="126"/>
      <c r="C19" s="10" t="s">
        <v>302</v>
      </c>
      <c r="D19" s="104">
        <v>1809</v>
      </c>
      <c r="E19" s="6">
        <v>2201</v>
      </c>
      <c r="F19" s="3">
        <f t="shared" si="3"/>
        <v>4010</v>
      </c>
      <c r="G19" s="3">
        <f t="shared" si="4"/>
        <v>20050</v>
      </c>
      <c r="H19" s="105"/>
      <c r="I19" s="102"/>
      <c r="J19" s="7"/>
      <c r="K19" s="7"/>
      <c r="L19" s="7"/>
      <c r="M19" s="7"/>
      <c r="N19" s="7"/>
      <c r="O19" s="7"/>
      <c r="P19" s="121"/>
    </row>
    <row r="20" spans="2:16" x14ac:dyDescent="0.35">
      <c r="B20" s="126"/>
      <c r="C20" s="10" t="s">
        <v>322</v>
      </c>
      <c r="D20" s="104">
        <v>33</v>
      </c>
      <c r="E20" s="6">
        <v>1262</v>
      </c>
      <c r="F20" s="3">
        <f t="shared" si="3"/>
        <v>1295</v>
      </c>
      <c r="G20" s="3">
        <f t="shared" si="4"/>
        <v>6475</v>
      </c>
      <c r="H20" s="105"/>
      <c r="I20" s="102"/>
      <c r="J20" s="7"/>
      <c r="K20" s="7"/>
      <c r="L20" s="7"/>
      <c r="M20" s="7"/>
      <c r="N20" s="7"/>
      <c r="O20" s="7"/>
      <c r="P20" s="121"/>
    </row>
    <row r="21" spans="2:16" x14ac:dyDescent="0.35">
      <c r="B21" s="126"/>
      <c r="C21" s="10" t="s">
        <v>303</v>
      </c>
      <c r="D21" s="104">
        <v>93</v>
      </c>
      <c r="E21" s="6">
        <v>1822</v>
      </c>
      <c r="F21" s="3">
        <f t="shared" si="3"/>
        <v>1915</v>
      </c>
      <c r="G21" s="3">
        <f t="shared" si="4"/>
        <v>9575</v>
      </c>
      <c r="H21" s="105"/>
      <c r="I21" s="102"/>
      <c r="J21" s="7"/>
      <c r="K21" s="7"/>
      <c r="L21" s="7"/>
      <c r="M21" s="7"/>
      <c r="N21" s="7"/>
      <c r="O21" s="7"/>
      <c r="P21" s="121"/>
    </row>
    <row r="22" spans="2:16" ht="15.5" x14ac:dyDescent="0.35">
      <c r="B22" s="127" t="s">
        <v>183</v>
      </c>
      <c r="C22" s="100" t="s">
        <v>138</v>
      </c>
      <c r="D22" s="110">
        <f>SUM(D16:D21)</f>
        <v>6517</v>
      </c>
      <c r="E22" s="91">
        <f>SUM(E16:E21)</f>
        <v>10808</v>
      </c>
      <c r="F22" s="91">
        <f t="shared" ref="F22:G22" si="5">SUM(F16:F21)</f>
        <v>17325</v>
      </c>
      <c r="G22" s="91">
        <f t="shared" si="5"/>
        <v>86625</v>
      </c>
      <c r="H22" s="111"/>
      <c r="I22" s="94">
        <f t="shared" ref="I22:L22" si="6">SUM(I16:I18)</f>
        <v>0</v>
      </c>
      <c r="J22" s="91">
        <f t="shared" si="6"/>
        <v>1</v>
      </c>
      <c r="K22" s="91">
        <f t="shared" si="6"/>
        <v>0</v>
      </c>
      <c r="L22" s="91">
        <f t="shared" si="6"/>
        <v>0</v>
      </c>
      <c r="M22" s="91">
        <v>250</v>
      </c>
      <c r="N22" s="91"/>
      <c r="O22" s="91">
        <f>SUM(O16:O18)</f>
        <v>0</v>
      </c>
      <c r="P22" s="128">
        <f>SUM(P16:P18)</f>
        <v>0</v>
      </c>
    </row>
    <row r="23" spans="2:16" ht="15" customHeight="1" x14ac:dyDescent="0.35">
      <c r="B23" s="153" t="s">
        <v>328</v>
      </c>
      <c r="C23" s="32" t="s">
        <v>192</v>
      </c>
      <c r="D23" s="112">
        <v>118</v>
      </c>
      <c r="E23" s="56">
        <v>192</v>
      </c>
      <c r="F23" s="57">
        <f t="shared" si="3"/>
        <v>310</v>
      </c>
      <c r="G23" s="57">
        <f t="shared" si="4"/>
        <v>1550</v>
      </c>
      <c r="H23" s="113">
        <v>1</v>
      </c>
      <c r="I23" s="103"/>
      <c r="J23" s="58"/>
      <c r="K23" s="58"/>
      <c r="L23" s="58"/>
      <c r="M23" s="58"/>
      <c r="N23" s="58">
        <v>612</v>
      </c>
      <c r="O23" s="58"/>
      <c r="P23" s="129"/>
    </row>
    <row r="24" spans="2:16" ht="15" customHeight="1" x14ac:dyDescent="0.35">
      <c r="B24" s="154"/>
      <c r="C24" s="10" t="s">
        <v>193</v>
      </c>
      <c r="D24" s="104">
        <v>150</v>
      </c>
      <c r="E24" s="6">
        <v>850</v>
      </c>
      <c r="F24" s="57">
        <f t="shared" si="3"/>
        <v>1000</v>
      </c>
      <c r="G24" s="57">
        <f t="shared" si="4"/>
        <v>5000</v>
      </c>
      <c r="H24" s="105"/>
      <c r="I24" s="102"/>
      <c r="J24" s="7"/>
      <c r="K24" s="7"/>
      <c r="L24" s="7"/>
      <c r="M24" s="7"/>
      <c r="N24" s="7"/>
      <c r="O24" s="7"/>
      <c r="P24" s="121"/>
    </row>
    <row r="25" spans="2:16" x14ac:dyDescent="0.35">
      <c r="B25" s="154"/>
      <c r="C25" s="10" t="s">
        <v>194</v>
      </c>
      <c r="D25" s="104">
        <v>479</v>
      </c>
      <c r="E25" s="6">
        <v>627</v>
      </c>
      <c r="F25" s="57">
        <f t="shared" si="3"/>
        <v>1106</v>
      </c>
      <c r="G25" s="57">
        <f t="shared" si="4"/>
        <v>5530</v>
      </c>
      <c r="H25" s="105">
        <v>2</v>
      </c>
      <c r="I25" s="102"/>
      <c r="J25" s="7"/>
      <c r="K25" s="7">
        <v>1</v>
      </c>
      <c r="L25" s="7"/>
      <c r="M25" s="7">
        <v>47</v>
      </c>
      <c r="N25" s="7">
        <v>111</v>
      </c>
      <c r="O25" s="7"/>
      <c r="P25" s="121">
        <v>66</v>
      </c>
    </row>
    <row r="26" spans="2:16" x14ac:dyDescent="0.35">
      <c r="B26" s="154"/>
      <c r="C26" s="10" t="s">
        <v>195</v>
      </c>
      <c r="D26" s="104">
        <v>1034</v>
      </c>
      <c r="E26" s="6">
        <v>178</v>
      </c>
      <c r="F26" s="57">
        <f t="shared" si="3"/>
        <v>1212</v>
      </c>
      <c r="G26" s="57">
        <f t="shared" si="4"/>
        <v>6060</v>
      </c>
      <c r="H26" s="105">
        <v>1</v>
      </c>
      <c r="I26" s="102"/>
      <c r="J26" s="7"/>
      <c r="K26" s="7"/>
      <c r="L26" s="7"/>
      <c r="M26" s="7">
        <v>26</v>
      </c>
      <c r="N26" s="7">
        <v>98</v>
      </c>
      <c r="O26" s="7"/>
      <c r="P26" s="121"/>
    </row>
    <row r="27" spans="2:16" x14ac:dyDescent="0.35">
      <c r="B27" s="154"/>
      <c r="C27" s="10" t="s">
        <v>304</v>
      </c>
      <c r="D27" s="104">
        <v>281</v>
      </c>
      <c r="E27" s="6">
        <v>1032</v>
      </c>
      <c r="F27" s="57">
        <f t="shared" si="3"/>
        <v>1313</v>
      </c>
      <c r="G27" s="57">
        <f t="shared" si="4"/>
        <v>6565</v>
      </c>
      <c r="H27" s="105"/>
      <c r="I27" s="102"/>
      <c r="J27" s="7">
        <v>6</v>
      </c>
      <c r="K27" s="7"/>
      <c r="L27" s="7"/>
      <c r="M27" s="7">
        <v>9</v>
      </c>
      <c r="N27" s="7">
        <v>215</v>
      </c>
      <c r="O27" s="7"/>
      <c r="P27" s="121"/>
    </row>
    <row r="28" spans="2:16" x14ac:dyDescent="0.35">
      <c r="B28" s="154"/>
      <c r="C28" s="10" t="s">
        <v>200</v>
      </c>
      <c r="D28" s="104">
        <v>440</v>
      </c>
      <c r="E28" s="6">
        <v>390</v>
      </c>
      <c r="F28" s="57">
        <f t="shared" si="3"/>
        <v>830</v>
      </c>
      <c r="G28" s="57">
        <f t="shared" si="4"/>
        <v>4150</v>
      </c>
      <c r="H28" s="105"/>
      <c r="I28" s="102"/>
      <c r="J28" s="7"/>
      <c r="K28" s="7">
        <v>1</v>
      </c>
      <c r="L28" s="7"/>
      <c r="M28" s="7">
        <v>30</v>
      </c>
      <c r="N28" s="7">
        <v>590</v>
      </c>
      <c r="O28" s="7"/>
      <c r="P28" s="121">
        <v>27</v>
      </c>
    </row>
    <row r="29" spans="2:16" x14ac:dyDescent="0.35">
      <c r="B29" s="154"/>
      <c r="C29" s="10" t="s">
        <v>196</v>
      </c>
      <c r="D29" s="104">
        <v>218</v>
      </c>
      <c r="E29" s="73">
        <v>492</v>
      </c>
      <c r="F29" s="57">
        <f t="shared" si="3"/>
        <v>710</v>
      </c>
      <c r="G29" s="57">
        <f t="shared" si="4"/>
        <v>3550</v>
      </c>
      <c r="H29" s="105"/>
      <c r="I29" s="102"/>
      <c r="J29" s="7"/>
      <c r="K29" s="7"/>
      <c r="L29" s="7"/>
      <c r="M29" s="7"/>
      <c r="N29" s="7">
        <v>12</v>
      </c>
      <c r="O29" s="7"/>
      <c r="P29" s="121">
        <v>2</v>
      </c>
    </row>
    <row r="30" spans="2:16" x14ac:dyDescent="0.35">
      <c r="B30" s="155"/>
      <c r="C30" s="10" t="s">
        <v>323</v>
      </c>
      <c r="D30" s="104">
        <v>448</v>
      </c>
      <c r="E30" s="12">
        <v>227</v>
      </c>
      <c r="F30" s="57">
        <f t="shared" si="3"/>
        <v>675</v>
      </c>
      <c r="G30" s="57">
        <f t="shared" si="4"/>
        <v>3375</v>
      </c>
      <c r="H30" s="105"/>
      <c r="I30" s="102"/>
      <c r="J30" s="7">
        <v>1</v>
      </c>
      <c r="K30" s="7">
        <v>1</v>
      </c>
      <c r="L30" s="7"/>
      <c r="M30" s="7"/>
      <c r="N30" s="7">
        <v>29</v>
      </c>
      <c r="O30" s="7"/>
      <c r="P30" s="121">
        <v>2</v>
      </c>
    </row>
    <row r="31" spans="2:16" ht="15.5" x14ac:dyDescent="0.35">
      <c r="B31" s="127" t="s">
        <v>183</v>
      </c>
      <c r="C31" s="100"/>
      <c r="D31" s="110">
        <f t="shared" ref="D31:P31" si="7">SUM(D23:D30)</f>
        <v>3168</v>
      </c>
      <c r="E31" s="91">
        <f t="shared" si="7"/>
        <v>3988</v>
      </c>
      <c r="F31" s="91">
        <f t="shared" si="7"/>
        <v>7156</v>
      </c>
      <c r="G31" s="91">
        <f t="shared" si="7"/>
        <v>35780</v>
      </c>
      <c r="H31" s="111"/>
      <c r="I31" s="94">
        <f t="shared" si="7"/>
        <v>0</v>
      </c>
      <c r="J31" s="91">
        <f t="shared" si="7"/>
        <v>7</v>
      </c>
      <c r="K31" s="91">
        <f t="shared" si="7"/>
        <v>3</v>
      </c>
      <c r="L31" s="91">
        <f t="shared" si="7"/>
        <v>0</v>
      </c>
      <c r="M31" s="91">
        <v>150</v>
      </c>
      <c r="N31" s="91">
        <f t="shared" si="7"/>
        <v>1667</v>
      </c>
      <c r="O31" s="91">
        <f t="shared" si="7"/>
        <v>0</v>
      </c>
      <c r="P31" s="128">
        <f t="shared" si="7"/>
        <v>97</v>
      </c>
    </row>
    <row r="32" spans="2:16" ht="15" customHeight="1" x14ac:dyDescent="0.35">
      <c r="B32" s="153" t="s">
        <v>204</v>
      </c>
      <c r="C32" s="10" t="s">
        <v>197</v>
      </c>
      <c r="D32" s="104">
        <v>708</v>
      </c>
      <c r="E32" s="6">
        <v>53</v>
      </c>
      <c r="F32" s="3">
        <f t="shared" si="3"/>
        <v>761</v>
      </c>
      <c r="G32" s="3">
        <f t="shared" si="4"/>
        <v>3805</v>
      </c>
      <c r="H32" s="105"/>
      <c r="I32" s="102"/>
      <c r="J32" s="7"/>
      <c r="K32" s="7"/>
      <c r="L32" s="7">
        <v>707</v>
      </c>
      <c r="M32" s="7"/>
      <c r="N32" s="7">
        <v>558</v>
      </c>
      <c r="O32" s="7"/>
      <c r="P32" s="121">
        <v>5</v>
      </c>
    </row>
    <row r="33" spans="2:16" x14ac:dyDescent="0.35">
      <c r="B33" s="154"/>
      <c r="C33" s="10" t="s">
        <v>199</v>
      </c>
      <c r="D33" s="104">
        <v>551</v>
      </c>
      <c r="E33" s="6">
        <v>445</v>
      </c>
      <c r="F33" s="3">
        <f t="shared" si="3"/>
        <v>996</v>
      </c>
      <c r="G33" s="3">
        <f t="shared" si="4"/>
        <v>4980</v>
      </c>
      <c r="H33" s="105">
        <v>3</v>
      </c>
      <c r="I33" s="40" t="s">
        <v>290</v>
      </c>
      <c r="J33" s="7"/>
      <c r="K33" s="7"/>
      <c r="L33" s="7"/>
      <c r="M33" s="7"/>
      <c r="N33" s="7">
        <v>2430</v>
      </c>
      <c r="O33" s="7"/>
      <c r="P33" s="121">
        <v>5</v>
      </c>
    </row>
    <row r="34" spans="2:16" ht="15.75" customHeight="1" x14ac:dyDescent="0.35">
      <c r="B34" s="154"/>
      <c r="C34" s="10" t="s">
        <v>201</v>
      </c>
      <c r="D34" s="104">
        <v>64</v>
      </c>
      <c r="E34" s="6">
        <v>75</v>
      </c>
      <c r="F34" s="3">
        <f t="shared" si="3"/>
        <v>139</v>
      </c>
      <c r="G34" s="3">
        <f t="shared" si="4"/>
        <v>695</v>
      </c>
      <c r="H34" s="105"/>
      <c r="I34" s="102"/>
      <c r="J34" s="7"/>
      <c r="K34" s="7"/>
      <c r="L34" s="7"/>
      <c r="M34" s="7"/>
      <c r="N34" s="7">
        <v>450</v>
      </c>
      <c r="O34" s="7"/>
      <c r="P34" s="121"/>
    </row>
    <row r="35" spans="2:16" ht="15.75" customHeight="1" x14ac:dyDescent="0.35">
      <c r="B35" s="154"/>
      <c r="C35" s="10" t="s">
        <v>202</v>
      </c>
      <c r="D35" s="104">
        <v>10</v>
      </c>
      <c r="E35" s="6">
        <v>55</v>
      </c>
      <c r="F35" s="3">
        <f t="shared" si="3"/>
        <v>65</v>
      </c>
      <c r="G35" s="3">
        <f t="shared" si="4"/>
        <v>325</v>
      </c>
      <c r="H35" s="105">
        <v>3</v>
      </c>
      <c r="I35" s="102"/>
      <c r="J35" s="7"/>
      <c r="K35" s="7"/>
      <c r="L35" s="7"/>
      <c r="M35" s="7"/>
      <c r="N35" s="7">
        <v>1010</v>
      </c>
      <c r="O35" s="7"/>
      <c r="P35" s="121"/>
    </row>
    <row r="36" spans="2:16" ht="15.75" customHeight="1" x14ac:dyDescent="0.35">
      <c r="B36" s="154"/>
      <c r="C36" s="10" t="s">
        <v>198</v>
      </c>
      <c r="D36" s="104">
        <v>366</v>
      </c>
      <c r="E36" s="6">
        <v>0</v>
      </c>
      <c r="F36" s="3">
        <f t="shared" si="3"/>
        <v>366</v>
      </c>
      <c r="G36" s="3">
        <f t="shared" si="4"/>
        <v>1830</v>
      </c>
      <c r="H36" s="105"/>
      <c r="I36" s="102"/>
      <c r="J36" s="7"/>
      <c r="K36" s="7"/>
      <c r="L36" s="7"/>
      <c r="M36" s="7"/>
      <c r="N36" s="7">
        <v>358</v>
      </c>
      <c r="O36" s="7"/>
      <c r="P36" s="121"/>
    </row>
    <row r="37" spans="2:16" ht="15.75" customHeight="1" x14ac:dyDescent="0.35">
      <c r="B37" s="154"/>
      <c r="C37" s="10" t="s">
        <v>203</v>
      </c>
      <c r="D37" s="104">
        <v>1001</v>
      </c>
      <c r="E37" s="6">
        <v>408</v>
      </c>
      <c r="F37" s="3">
        <f t="shared" si="3"/>
        <v>1409</v>
      </c>
      <c r="G37" s="3">
        <f t="shared" si="4"/>
        <v>7045</v>
      </c>
      <c r="H37" s="105">
        <v>2</v>
      </c>
      <c r="I37" s="102"/>
      <c r="J37" s="7">
        <v>5</v>
      </c>
      <c r="K37" s="7"/>
      <c r="L37" s="7"/>
      <c r="M37" s="7"/>
      <c r="N37" s="7">
        <v>406</v>
      </c>
      <c r="O37" s="7"/>
      <c r="P37" s="130" t="s">
        <v>292</v>
      </c>
    </row>
    <row r="38" spans="2:16" ht="15.5" x14ac:dyDescent="0.35">
      <c r="B38" s="127" t="s">
        <v>183</v>
      </c>
      <c r="C38" s="100"/>
      <c r="D38" s="110">
        <f t="shared" ref="D38:L38" si="8">SUM(D32:D37)</f>
        <v>2700</v>
      </c>
      <c r="E38" s="91">
        <f t="shared" si="8"/>
        <v>1036</v>
      </c>
      <c r="F38" s="91">
        <f t="shared" si="8"/>
        <v>3736</v>
      </c>
      <c r="G38" s="91">
        <f t="shared" si="8"/>
        <v>18680</v>
      </c>
      <c r="H38" s="111"/>
      <c r="I38" s="94">
        <f t="shared" si="8"/>
        <v>0</v>
      </c>
      <c r="J38" s="91">
        <f t="shared" si="8"/>
        <v>5</v>
      </c>
      <c r="K38" s="91">
        <f t="shared" si="8"/>
        <v>0</v>
      </c>
      <c r="L38" s="91">
        <f t="shared" si="8"/>
        <v>707</v>
      </c>
      <c r="M38" s="91">
        <v>47</v>
      </c>
      <c r="N38" s="91">
        <f>SUM(N32:N37)</f>
        <v>5212</v>
      </c>
      <c r="O38" s="91">
        <f>SUM(O32:O37)</f>
        <v>0</v>
      </c>
      <c r="P38" s="128">
        <f>SUM(P32:P37)</f>
        <v>10</v>
      </c>
    </row>
    <row r="39" spans="2:16" ht="24.5" x14ac:dyDescent="0.35">
      <c r="B39" s="153" t="s">
        <v>205</v>
      </c>
      <c r="C39" s="10" t="s">
        <v>206</v>
      </c>
      <c r="D39" s="104">
        <v>1475</v>
      </c>
      <c r="E39" s="6">
        <v>400</v>
      </c>
      <c r="F39" s="3">
        <f t="shared" si="3"/>
        <v>1875</v>
      </c>
      <c r="G39" s="3">
        <f t="shared" si="4"/>
        <v>9375</v>
      </c>
      <c r="H39" s="105"/>
      <c r="I39" s="102"/>
      <c r="J39" s="7"/>
      <c r="K39" s="7"/>
      <c r="L39" s="7"/>
      <c r="M39" s="7">
        <v>150</v>
      </c>
      <c r="N39" s="7"/>
      <c r="O39" s="7"/>
      <c r="P39" s="130" t="s">
        <v>293</v>
      </c>
    </row>
    <row r="40" spans="2:16" x14ac:dyDescent="0.35">
      <c r="B40" s="154"/>
      <c r="C40" s="10" t="s">
        <v>207</v>
      </c>
      <c r="D40" s="104">
        <v>809</v>
      </c>
      <c r="E40" s="6"/>
      <c r="F40" s="3">
        <f t="shared" si="3"/>
        <v>809</v>
      </c>
      <c r="G40" s="3">
        <f t="shared" si="4"/>
        <v>4045</v>
      </c>
      <c r="H40" s="105"/>
      <c r="I40" s="102"/>
      <c r="J40" s="7"/>
      <c r="K40" s="7"/>
      <c r="L40" s="7"/>
      <c r="M40" s="7"/>
      <c r="N40" s="7"/>
      <c r="O40" s="7"/>
      <c r="P40" s="130"/>
    </row>
    <row r="41" spans="2:16" x14ac:dyDescent="0.35">
      <c r="B41" s="154"/>
      <c r="C41" s="10" t="s">
        <v>208</v>
      </c>
      <c r="D41" s="104">
        <v>725</v>
      </c>
      <c r="E41" s="6">
        <v>615</v>
      </c>
      <c r="F41" s="3">
        <f t="shared" si="3"/>
        <v>1340</v>
      </c>
      <c r="G41" s="3">
        <f t="shared" si="4"/>
        <v>6700</v>
      </c>
      <c r="H41" s="105"/>
      <c r="I41" s="102"/>
      <c r="J41" s="7"/>
      <c r="K41" s="7"/>
      <c r="L41" s="7"/>
      <c r="M41" s="7">
        <v>350</v>
      </c>
      <c r="N41" s="7">
        <v>350</v>
      </c>
      <c r="O41" s="7"/>
      <c r="P41" s="130"/>
    </row>
    <row r="42" spans="2:16" x14ac:dyDescent="0.35">
      <c r="B42" s="154"/>
      <c r="C42" s="10" t="s">
        <v>209</v>
      </c>
      <c r="D42" s="104">
        <v>199</v>
      </c>
      <c r="E42" s="6">
        <v>339</v>
      </c>
      <c r="F42" s="3">
        <f t="shared" si="3"/>
        <v>538</v>
      </c>
      <c r="G42" s="3">
        <f t="shared" si="4"/>
        <v>2690</v>
      </c>
      <c r="H42" s="105"/>
      <c r="I42" s="102"/>
      <c r="J42" s="7"/>
      <c r="K42" s="7"/>
      <c r="L42" s="7"/>
      <c r="M42" s="7">
        <v>5</v>
      </c>
      <c r="N42" s="7">
        <v>34</v>
      </c>
      <c r="O42" s="7"/>
      <c r="P42" s="130"/>
    </row>
    <row r="43" spans="2:16" x14ac:dyDescent="0.35">
      <c r="B43" s="154"/>
      <c r="C43" s="10" t="s">
        <v>210</v>
      </c>
      <c r="D43" s="104">
        <v>175</v>
      </c>
      <c r="E43" s="6">
        <v>1082</v>
      </c>
      <c r="F43" s="3">
        <f t="shared" si="3"/>
        <v>1257</v>
      </c>
      <c r="G43" s="3">
        <f t="shared" si="4"/>
        <v>6285</v>
      </c>
      <c r="H43" s="105"/>
      <c r="I43" s="102"/>
      <c r="J43" s="7"/>
      <c r="K43" s="7"/>
      <c r="L43" s="7"/>
      <c r="M43" s="7"/>
      <c r="N43" s="7"/>
      <c r="O43" s="7"/>
      <c r="P43" s="130"/>
    </row>
    <row r="44" spans="2:16" x14ac:dyDescent="0.35">
      <c r="B44" s="154"/>
      <c r="C44" s="10" t="s">
        <v>211</v>
      </c>
      <c r="D44" s="104">
        <v>908</v>
      </c>
      <c r="E44" s="6">
        <v>1034</v>
      </c>
      <c r="F44" s="3">
        <f t="shared" si="3"/>
        <v>1942</v>
      </c>
      <c r="G44" s="3">
        <f t="shared" si="4"/>
        <v>9710</v>
      </c>
      <c r="H44" s="105"/>
      <c r="I44" s="102"/>
      <c r="J44" s="7">
        <v>11</v>
      </c>
      <c r="K44" s="7">
        <v>1</v>
      </c>
      <c r="L44" s="7">
        <v>1</v>
      </c>
      <c r="M44" s="7">
        <v>150</v>
      </c>
      <c r="N44" s="7">
        <v>71</v>
      </c>
      <c r="O44" s="7"/>
      <c r="P44" s="121" t="s">
        <v>294</v>
      </c>
    </row>
    <row r="45" spans="2:16" ht="15.5" x14ac:dyDescent="0.35">
      <c r="B45" s="127" t="s">
        <v>183</v>
      </c>
      <c r="C45" s="100"/>
      <c r="D45" s="110">
        <f>SUM(D39:D44)</f>
        <v>4291</v>
      </c>
      <c r="E45" s="91">
        <f>SUM(E39:E44)</f>
        <v>3470</v>
      </c>
      <c r="F45" s="91">
        <f t="shared" ref="F45:P45" si="9">SUM(F39:F44)</f>
        <v>7761</v>
      </c>
      <c r="G45" s="91">
        <f t="shared" si="9"/>
        <v>38805</v>
      </c>
      <c r="H45" s="111"/>
      <c r="I45" s="94">
        <f t="shared" si="9"/>
        <v>0</v>
      </c>
      <c r="J45" s="91">
        <f t="shared" si="9"/>
        <v>11</v>
      </c>
      <c r="K45" s="91">
        <f t="shared" si="9"/>
        <v>1</v>
      </c>
      <c r="L45" s="91">
        <f t="shared" si="9"/>
        <v>1</v>
      </c>
      <c r="M45" s="91">
        <v>1521</v>
      </c>
      <c r="N45" s="91">
        <v>6273</v>
      </c>
      <c r="O45" s="91">
        <f t="shared" si="9"/>
        <v>0</v>
      </c>
      <c r="P45" s="128">
        <f t="shared" si="9"/>
        <v>0</v>
      </c>
    </row>
    <row r="46" spans="2:16" x14ac:dyDescent="0.35">
      <c r="B46" s="145" t="s">
        <v>217</v>
      </c>
      <c r="C46" s="10" t="s">
        <v>212</v>
      </c>
      <c r="D46" s="104">
        <v>667</v>
      </c>
      <c r="E46" s="6">
        <v>221</v>
      </c>
      <c r="F46" s="3">
        <f>D46+E46</f>
        <v>888</v>
      </c>
      <c r="G46" s="3">
        <f t="shared" si="4"/>
        <v>4440</v>
      </c>
      <c r="H46" s="105">
        <v>2</v>
      </c>
      <c r="I46" s="102"/>
      <c r="J46" s="7">
        <v>6</v>
      </c>
      <c r="K46" s="7"/>
      <c r="L46" s="7"/>
      <c r="M46" s="7"/>
      <c r="N46" s="7"/>
      <c r="O46" s="7"/>
      <c r="P46" s="121" t="s">
        <v>295</v>
      </c>
    </row>
    <row r="47" spans="2:16" x14ac:dyDescent="0.35">
      <c r="B47" s="146"/>
      <c r="C47" s="10" t="s">
        <v>213</v>
      </c>
      <c r="D47" s="104">
        <v>39</v>
      </c>
      <c r="E47" s="6">
        <v>109</v>
      </c>
      <c r="F47" s="3">
        <f t="shared" ref="F47:F50" si="10">D47+E47</f>
        <v>148</v>
      </c>
      <c r="G47" s="3">
        <f t="shared" si="4"/>
        <v>740</v>
      </c>
      <c r="H47" s="105"/>
      <c r="I47" s="102"/>
      <c r="J47" s="7"/>
      <c r="K47" s="7"/>
      <c r="L47" s="7"/>
      <c r="M47" s="7">
        <v>14</v>
      </c>
      <c r="N47" s="7"/>
      <c r="O47" s="7"/>
      <c r="P47" s="121">
        <v>90</v>
      </c>
    </row>
    <row r="48" spans="2:16" x14ac:dyDescent="0.35">
      <c r="B48" s="146"/>
      <c r="C48" s="10" t="s">
        <v>214</v>
      </c>
      <c r="D48" s="104">
        <v>0</v>
      </c>
      <c r="E48" s="6">
        <v>271</v>
      </c>
      <c r="F48" s="3">
        <f t="shared" si="10"/>
        <v>271</v>
      </c>
      <c r="G48" s="3">
        <f t="shared" si="4"/>
        <v>1355</v>
      </c>
      <c r="H48" s="105"/>
      <c r="I48" s="102"/>
      <c r="J48" s="7"/>
      <c r="K48" s="7">
        <v>641</v>
      </c>
      <c r="L48" s="7"/>
      <c r="M48" s="7"/>
      <c r="N48" s="7"/>
      <c r="O48" s="7" t="s">
        <v>297</v>
      </c>
      <c r="P48" s="121" t="s">
        <v>296</v>
      </c>
    </row>
    <row r="49" spans="2:16" x14ac:dyDescent="0.35">
      <c r="B49" s="146"/>
      <c r="C49" s="10" t="s">
        <v>215</v>
      </c>
      <c r="D49" s="104">
        <v>16</v>
      </c>
      <c r="E49" s="6">
        <v>42</v>
      </c>
      <c r="F49" s="3">
        <f t="shared" si="10"/>
        <v>58</v>
      </c>
      <c r="G49" s="3">
        <f t="shared" si="4"/>
        <v>290</v>
      </c>
      <c r="H49" s="105"/>
      <c r="I49" s="102"/>
      <c r="J49" s="7">
        <v>2</v>
      </c>
      <c r="K49" s="7"/>
      <c r="L49" s="7"/>
      <c r="M49" s="7"/>
      <c r="N49" s="7"/>
      <c r="O49" s="7"/>
      <c r="P49" s="121"/>
    </row>
    <row r="50" spans="2:16" x14ac:dyDescent="0.35">
      <c r="B50" s="149"/>
      <c r="C50" s="10" t="s">
        <v>216</v>
      </c>
      <c r="D50" s="104">
        <v>1360</v>
      </c>
      <c r="E50" s="6">
        <v>7415</v>
      </c>
      <c r="F50" s="3">
        <f t="shared" si="10"/>
        <v>8775</v>
      </c>
      <c r="G50" s="3">
        <f t="shared" si="4"/>
        <v>43875</v>
      </c>
      <c r="H50" s="105">
        <v>2</v>
      </c>
      <c r="I50" s="102"/>
      <c r="J50" s="7">
        <v>8</v>
      </c>
      <c r="K50" s="7">
        <v>1479</v>
      </c>
      <c r="L50" s="7"/>
      <c r="M50" s="7">
        <v>93</v>
      </c>
      <c r="N50" s="7"/>
      <c r="O50" s="7" t="s">
        <v>298</v>
      </c>
      <c r="P50" s="121">
        <v>75</v>
      </c>
    </row>
    <row r="51" spans="2:16" ht="15.5" x14ac:dyDescent="0.35">
      <c r="B51" s="127" t="s">
        <v>183</v>
      </c>
      <c r="C51" s="100"/>
      <c r="D51" s="110">
        <f>SUM(D46:D50)</f>
        <v>2082</v>
      </c>
      <c r="E51" s="91">
        <f t="shared" ref="E51:P51" si="11">SUM(E46:E50)</f>
        <v>8058</v>
      </c>
      <c r="F51" s="91">
        <f>SUM(F46:F50)</f>
        <v>10140</v>
      </c>
      <c r="G51" s="91">
        <f t="shared" si="11"/>
        <v>50700</v>
      </c>
      <c r="H51" s="111"/>
      <c r="I51" s="94">
        <f t="shared" si="11"/>
        <v>0</v>
      </c>
      <c r="J51" s="91">
        <f t="shared" si="11"/>
        <v>16</v>
      </c>
      <c r="K51" s="91">
        <f t="shared" si="11"/>
        <v>2120</v>
      </c>
      <c r="L51" s="91">
        <f t="shared" si="11"/>
        <v>0</v>
      </c>
      <c r="M51" s="91">
        <v>162</v>
      </c>
      <c r="N51" s="91"/>
      <c r="O51" s="91">
        <f t="shared" si="11"/>
        <v>0</v>
      </c>
      <c r="P51" s="128">
        <f t="shared" si="11"/>
        <v>165</v>
      </c>
    </row>
    <row r="52" spans="2:16" ht="15" customHeight="1" x14ac:dyDescent="0.35">
      <c r="B52" s="153" t="s">
        <v>320</v>
      </c>
      <c r="C52" s="10" t="s">
        <v>218</v>
      </c>
      <c r="D52" s="104">
        <v>1026</v>
      </c>
      <c r="E52" s="6">
        <v>149</v>
      </c>
      <c r="F52" s="3">
        <f>D52+E52</f>
        <v>1175</v>
      </c>
      <c r="G52" s="3">
        <f t="shared" si="4"/>
        <v>5875</v>
      </c>
      <c r="H52" s="105">
        <v>4</v>
      </c>
      <c r="I52" s="102"/>
      <c r="J52" s="7">
        <v>8</v>
      </c>
      <c r="K52" s="7"/>
      <c r="L52" s="7">
        <v>1950</v>
      </c>
      <c r="M52" s="7"/>
      <c r="N52" s="7">
        <v>91</v>
      </c>
      <c r="O52" s="7"/>
      <c r="P52" s="121" t="s">
        <v>295</v>
      </c>
    </row>
    <row r="53" spans="2:16" ht="15" customHeight="1" x14ac:dyDescent="0.35">
      <c r="B53" s="154"/>
      <c r="C53" s="10" t="s">
        <v>219</v>
      </c>
      <c r="D53" s="104">
        <v>1723</v>
      </c>
      <c r="E53" s="6">
        <v>530</v>
      </c>
      <c r="F53" s="3">
        <f t="shared" ref="F53:F59" si="12">D53+E53</f>
        <v>2253</v>
      </c>
      <c r="G53" s="3">
        <f t="shared" si="4"/>
        <v>11265</v>
      </c>
      <c r="H53" s="105">
        <v>3</v>
      </c>
      <c r="I53" s="102"/>
      <c r="J53" s="7">
        <v>5</v>
      </c>
      <c r="K53" s="7"/>
      <c r="L53" s="7">
        <v>1050</v>
      </c>
      <c r="M53" s="7"/>
      <c r="N53" s="7">
        <v>82</v>
      </c>
      <c r="O53" s="7"/>
      <c r="P53" s="121"/>
    </row>
    <row r="54" spans="2:16" ht="15" customHeight="1" x14ac:dyDescent="0.35">
      <c r="B54" s="154"/>
      <c r="C54" s="10" t="s">
        <v>220</v>
      </c>
      <c r="D54" s="104">
        <v>304</v>
      </c>
      <c r="E54" s="6">
        <v>980</v>
      </c>
      <c r="F54" s="3">
        <f t="shared" si="12"/>
        <v>1284</v>
      </c>
      <c r="G54" s="3">
        <f t="shared" si="4"/>
        <v>6420</v>
      </c>
      <c r="H54" s="105"/>
      <c r="I54" s="102"/>
      <c r="J54" s="7"/>
      <c r="K54" s="7"/>
      <c r="L54" s="7"/>
      <c r="M54" s="7"/>
      <c r="N54" s="7">
        <v>35</v>
      </c>
      <c r="O54" s="7"/>
      <c r="P54" s="121"/>
    </row>
    <row r="55" spans="2:16" ht="15" customHeight="1" x14ac:dyDescent="0.35">
      <c r="B55" s="154"/>
      <c r="C55" s="10" t="s">
        <v>305</v>
      </c>
      <c r="D55" s="104">
        <v>430</v>
      </c>
      <c r="E55" s="6">
        <v>675</v>
      </c>
      <c r="F55" s="3">
        <f t="shared" si="12"/>
        <v>1105</v>
      </c>
      <c r="G55" s="3">
        <f t="shared" si="4"/>
        <v>5525</v>
      </c>
      <c r="H55" s="105"/>
      <c r="I55" s="102"/>
      <c r="J55" s="7"/>
      <c r="K55" s="7"/>
      <c r="L55" s="7"/>
      <c r="M55" s="7"/>
      <c r="N55" s="7"/>
      <c r="O55" s="7"/>
      <c r="P55" s="121"/>
    </row>
    <row r="56" spans="2:16" ht="15" customHeight="1" x14ac:dyDescent="0.35">
      <c r="B56" s="154"/>
      <c r="C56" s="10" t="s">
        <v>221</v>
      </c>
      <c r="D56" s="104">
        <v>675</v>
      </c>
      <c r="E56" s="6">
        <v>87</v>
      </c>
      <c r="F56" s="3">
        <f t="shared" si="12"/>
        <v>762</v>
      </c>
      <c r="G56" s="3">
        <f t="shared" si="4"/>
        <v>3810</v>
      </c>
      <c r="H56" s="105"/>
      <c r="I56" s="102"/>
      <c r="J56" s="7"/>
      <c r="K56" s="7"/>
      <c r="L56" s="7"/>
      <c r="M56" s="7"/>
      <c r="N56" s="7"/>
      <c r="O56" s="7"/>
      <c r="P56" s="121"/>
    </row>
    <row r="57" spans="2:16" ht="15" customHeight="1" x14ac:dyDescent="0.35">
      <c r="B57" s="154"/>
      <c r="C57" s="10" t="s">
        <v>222</v>
      </c>
      <c r="D57" s="104">
        <v>96</v>
      </c>
      <c r="E57" s="6">
        <v>374</v>
      </c>
      <c r="F57" s="3">
        <f t="shared" si="12"/>
        <v>470</v>
      </c>
      <c r="G57" s="3">
        <f t="shared" si="4"/>
        <v>2350</v>
      </c>
      <c r="H57" s="105"/>
      <c r="I57" s="102"/>
      <c r="J57" s="7"/>
      <c r="K57" s="7"/>
      <c r="L57" s="7"/>
      <c r="M57" s="7"/>
      <c r="N57" s="7"/>
      <c r="O57" s="7"/>
      <c r="P57" s="121"/>
    </row>
    <row r="58" spans="2:16" ht="15" customHeight="1" x14ac:dyDescent="0.35">
      <c r="B58" s="154"/>
      <c r="C58" s="10" t="s">
        <v>223</v>
      </c>
      <c r="D58" s="104">
        <v>1551</v>
      </c>
      <c r="E58" s="6">
        <v>889</v>
      </c>
      <c r="F58" s="3">
        <f t="shared" si="12"/>
        <v>2440</v>
      </c>
      <c r="G58" s="3">
        <f t="shared" si="4"/>
        <v>12200</v>
      </c>
      <c r="H58" s="105"/>
      <c r="I58" s="102"/>
      <c r="J58" s="7"/>
      <c r="K58" s="7"/>
      <c r="L58" s="7"/>
      <c r="M58" s="7"/>
      <c r="N58" s="7">
        <v>10</v>
      </c>
      <c r="O58" s="7"/>
      <c r="P58" s="121"/>
    </row>
    <row r="59" spans="2:16" ht="15" customHeight="1" x14ac:dyDescent="0.35">
      <c r="B59" s="154"/>
      <c r="C59" s="10" t="s">
        <v>224</v>
      </c>
      <c r="D59" s="104">
        <v>2121</v>
      </c>
      <c r="E59" s="6">
        <v>653</v>
      </c>
      <c r="F59" s="3">
        <f t="shared" si="12"/>
        <v>2774</v>
      </c>
      <c r="G59" s="3">
        <f t="shared" si="4"/>
        <v>13870</v>
      </c>
      <c r="H59" s="105"/>
      <c r="I59" s="102"/>
      <c r="J59" s="7"/>
      <c r="K59" s="7"/>
      <c r="L59" s="7"/>
      <c r="M59" s="7"/>
      <c r="N59" s="7">
        <v>504</v>
      </c>
      <c r="O59" s="7"/>
      <c r="P59" s="121"/>
    </row>
    <row r="60" spans="2:16" ht="15.5" x14ac:dyDescent="0.35">
      <c r="B60" s="127" t="s">
        <v>183</v>
      </c>
      <c r="C60" s="100"/>
      <c r="D60" s="97">
        <f>SUM(D52:D59)</f>
        <v>7926</v>
      </c>
      <c r="E60" s="89">
        <f t="shared" ref="E60:P60" si="13">SUM(E52:E59)</f>
        <v>4337</v>
      </c>
      <c r="F60" s="89">
        <f t="shared" si="13"/>
        <v>12263</v>
      </c>
      <c r="G60" s="89">
        <f t="shared" si="13"/>
        <v>61315</v>
      </c>
      <c r="H60" s="96"/>
      <c r="I60" s="95">
        <f t="shared" si="13"/>
        <v>0</v>
      </c>
      <c r="J60" s="89">
        <f t="shared" si="13"/>
        <v>13</v>
      </c>
      <c r="K60" s="89">
        <f t="shared" si="13"/>
        <v>0</v>
      </c>
      <c r="L60" s="89">
        <f t="shared" si="13"/>
        <v>3000</v>
      </c>
      <c r="M60" s="89">
        <v>60</v>
      </c>
      <c r="N60" s="89">
        <v>1057</v>
      </c>
      <c r="O60" s="89">
        <f t="shared" si="13"/>
        <v>0</v>
      </c>
      <c r="P60" s="131">
        <f t="shared" si="13"/>
        <v>0</v>
      </c>
    </row>
    <row r="61" spans="2:16" x14ac:dyDescent="0.35">
      <c r="B61" s="153" t="s">
        <v>227</v>
      </c>
      <c r="C61" s="10" t="s">
        <v>225</v>
      </c>
      <c r="D61" s="104">
        <v>541</v>
      </c>
      <c r="E61" s="6">
        <v>713</v>
      </c>
      <c r="F61" s="3">
        <f t="shared" si="3"/>
        <v>1254</v>
      </c>
      <c r="G61" s="3">
        <f t="shared" si="4"/>
        <v>6270</v>
      </c>
      <c r="H61" s="105">
        <v>1</v>
      </c>
      <c r="I61" s="102"/>
      <c r="J61" s="7"/>
      <c r="K61" s="7"/>
      <c r="L61" s="7"/>
      <c r="M61" s="7"/>
      <c r="N61" s="7">
        <v>28</v>
      </c>
      <c r="O61" s="7"/>
      <c r="P61" s="121"/>
    </row>
    <row r="62" spans="2:16" ht="24.5" x14ac:dyDescent="0.35">
      <c r="B62" s="154"/>
      <c r="C62" s="24" t="s">
        <v>226</v>
      </c>
      <c r="D62" s="104">
        <v>550</v>
      </c>
      <c r="E62" s="6">
        <v>708</v>
      </c>
      <c r="F62" s="3">
        <f t="shared" si="3"/>
        <v>1258</v>
      </c>
      <c r="G62" s="3">
        <f t="shared" si="4"/>
        <v>6290</v>
      </c>
      <c r="H62" s="105">
        <v>0</v>
      </c>
      <c r="I62" s="102"/>
      <c r="J62" s="7"/>
      <c r="K62" s="7"/>
      <c r="L62" s="7"/>
      <c r="M62" s="7"/>
      <c r="N62" s="7"/>
      <c r="O62" s="7"/>
      <c r="P62" s="121"/>
    </row>
    <row r="63" spans="2:16" x14ac:dyDescent="0.35">
      <c r="B63" s="155"/>
      <c r="C63" s="24"/>
      <c r="D63" s="104"/>
      <c r="E63" s="6"/>
      <c r="F63" s="3"/>
      <c r="G63" s="3">
        <f t="shared" si="4"/>
        <v>0</v>
      </c>
      <c r="H63" s="105"/>
      <c r="I63" s="102"/>
      <c r="J63" s="7"/>
      <c r="K63" s="7"/>
      <c r="L63" s="7"/>
      <c r="M63" s="7"/>
      <c r="N63" s="7"/>
      <c r="O63" s="7"/>
      <c r="P63" s="121"/>
    </row>
    <row r="64" spans="2:16" ht="15.5" x14ac:dyDescent="0.35">
      <c r="B64" s="127" t="s">
        <v>183</v>
      </c>
      <c r="C64" s="101"/>
      <c r="D64" s="110">
        <f>SUM(D61:D63)</f>
        <v>1091</v>
      </c>
      <c r="E64" s="91">
        <f t="shared" ref="E64:P64" si="14">SUM(E61:E63)</f>
        <v>1421</v>
      </c>
      <c r="F64" s="91">
        <f>SUM(F61:F62)</f>
        <v>2512</v>
      </c>
      <c r="G64" s="91">
        <f t="shared" si="14"/>
        <v>12560</v>
      </c>
      <c r="H64" s="111">
        <f t="shared" si="14"/>
        <v>1</v>
      </c>
      <c r="I64" s="94">
        <f t="shared" si="14"/>
        <v>0</v>
      </c>
      <c r="J64" s="91">
        <f t="shared" si="14"/>
        <v>0</v>
      </c>
      <c r="K64" s="91">
        <f t="shared" si="14"/>
        <v>0</v>
      </c>
      <c r="L64" s="91">
        <f t="shared" si="14"/>
        <v>0</v>
      </c>
      <c r="M64" s="91">
        <f t="shared" si="14"/>
        <v>0</v>
      </c>
      <c r="N64" s="91">
        <v>555</v>
      </c>
      <c r="O64" s="91">
        <f t="shared" si="14"/>
        <v>0</v>
      </c>
      <c r="P64" s="128">
        <f t="shared" si="14"/>
        <v>0</v>
      </c>
    </row>
    <row r="65" spans="2:19" ht="15" customHeight="1" x14ac:dyDescent="0.35">
      <c r="B65" s="153" t="s">
        <v>329</v>
      </c>
      <c r="C65" s="10" t="s">
        <v>228</v>
      </c>
      <c r="D65" s="104">
        <v>24</v>
      </c>
      <c r="E65" s="6">
        <v>260</v>
      </c>
      <c r="F65" s="3">
        <f t="shared" si="3"/>
        <v>284</v>
      </c>
      <c r="G65" s="3">
        <f t="shared" si="4"/>
        <v>1420</v>
      </c>
      <c r="H65" s="105"/>
      <c r="I65" s="102"/>
      <c r="J65" s="7"/>
      <c r="K65" s="7"/>
      <c r="L65" s="7"/>
      <c r="M65" s="7">
        <v>9</v>
      </c>
      <c r="N65" s="7"/>
      <c r="O65" s="7"/>
      <c r="P65" s="121"/>
    </row>
    <row r="66" spans="2:19" x14ac:dyDescent="0.35">
      <c r="B66" s="154"/>
      <c r="C66" s="10" t="s">
        <v>229</v>
      </c>
      <c r="D66" s="104">
        <v>0</v>
      </c>
      <c r="E66" s="6">
        <v>65</v>
      </c>
      <c r="F66" s="3">
        <f t="shared" si="3"/>
        <v>65</v>
      </c>
      <c r="G66" s="3">
        <f t="shared" si="4"/>
        <v>325</v>
      </c>
      <c r="H66" s="105"/>
      <c r="I66" s="102"/>
      <c r="J66" s="7"/>
      <c r="K66" s="7"/>
      <c r="L66" s="7"/>
      <c r="M66" s="7"/>
      <c r="N66" s="7"/>
      <c r="O66" s="7"/>
      <c r="P66" s="121"/>
    </row>
    <row r="67" spans="2:19" x14ac:dyDescent="0.35">
      <c r="B67" s="154"/>
      <c r="C67" s="10" t="s">
        <v>230</v>
      </c>
      <c r="D67" s="104">
        <v>0</v>
      </c>
      <c r="E67" s="6">
        <v>3000</v>
      </c>
      <c r="F67" s="3">
        <f t="shared" si="3"/>
        <v>3000</v>
      </c>
      <c r="G67" s="3">
        <f t="shared" si="4"/>
        <v>15000</v>
      </c>
      <c r="H67" s="105">
        <v>2</v>
      </c>
      <c r="I67" s="102"/>
      <c r="J67" s="7" t="s">
        <v>299</v>
      </c>
      <c r="K67" s="7"/>
      <c r="L67" s="7"/>
      <c r="M67" s="7"/>
      <c r="N67" s="7"/>
      <c r="O67" s="7"/>
      <c r="P67" s="121"/>
    </row>
    <row r="68" spans="2:19" x14ac:dyDescent="0.35">
      <c r="B68" s="154"/>
      <c r="C68" s="10" t="s">
        <v>231</v>
      </c>
      <c r="D68" s="104">
        <v>0</v>
      </c>
      <c r="E68" s="6">
        <v>138</v>
      </c>
      <c r="F68" s="3">
        <f t="shared" si="3"/>
        <v>138</v>
      </c>
      <c r="G68" s="3">
        <f t="shared" si="4"/>
        <v>690</v>
      </c>
      <c r="H68" s="105"/>
      <c r="I68" s="102"/>
      <c r="J68" s="7"/>
      <c r="K68" s="7"/>
      <c r="L68" s="7"/>
      <c r="M68" s="7"/>
      <c r="N68" s="7"/>
      <c r="O68" s="7"/>
      <c r="P68" s="121"/>
    </row>
    <row r="69" spans="2:19" ht="15.5" x14ac:dyDescent="0.35">
      <c r="B69" s="127" t="s">
        <v>183</v>
      </c>
      <c r="C69" s="100"/>
      <c r="D69" s="110">
        <f>SUM(D65:D68)</f>
        <v>24</v>
      </c>
      <c r="E69" s="91">
        <f t="shared" ref="E69:P69" si="15">SUM(E65:E68)</f>
        <v>3463</v>
      </c>
      <c r="F69" s="91">
        <f t="shared" si="15"/>
        <v>3487</v>
      </c>
      <c r="G69" s="91">
        <f t="shared" si="15"/>
        <v>17435</v>
      </c>
      <c r="H69" s="111"/>
      <c r="I69" s="94">
        <f t="shared" si="15"/>
        <v>0</v>
      </c>
      <c r="J69" s="91">
        <f t="shared" si="15"/>
        <v>0</v>
      </c>
      <c r="K69" s="91">
        <f t="shared" si="15"/>
        <v>0</v>
      </c>
      <c r="L69" s="91">
        <f t="shared" si="15"/>
        <v>0</v>
      </c>
      <c r="M69" s="91">
        <v>60</v>
      </c>
      <c r="N69" s="91">
        <v>346</v>
      </c>
      <c r="O69" s="91">
        <f t="shared" si="15"/>
        <v>0</v>
      </c>
      <c r="P69" s="128">
        <f t="shared" si="15"/>
        <v>0</v>
      </c>
    </row>
    <row r="70" spans="2:19" ht="15" customHeight="1" x14ac:dyDescent="0.35">
      <c r="B70" s="153" t="s">
        <v>233</v>
      </c>
      <c r="C70" s="10" t="s">
        <v>234</v>
      </c>
      <c r="D70" s="104">
        <v>45</v>
      </c>
      <c r="E70" s="6">
        <v>122</v>
      </c>
      <c r="F70" s="3">
        <f t="shared" si="3"/>
        <v>167</v>
      </c>
      <c r="G70" s="3">
        <f t="shared" si="4"/>
        <v>835</v>
      </c>
      <c r="H70" s="105"/>
      <c r="I70" s="102"/>
      <c r="J70" s="7"/>
      <c r="K70" s="7"/>
      <c r="L70" s="7"/>
      <c r="M70" s="7"/>
      <c r="N70" s="7"/>
      <c r="O70" s="7"/>
      <c r="P70" s="121"/>
      <c r="S70" s="92"/>
    </row>
    <row r="71" spans="2:19" ht="15" customHeight="1" x14ac:dyDescent="0.35">
      <c r="B71" s="154"/>
      <c r="C71" s="10" t="s">
        <v>235</v>
      </c>
      <c r="D71" s="104">
        <v>49</v>
      </c>
      <c r="E71" s="6">
        <v>67</v>
      </c>
      <c r="F71" s="3">
        <f t="shared" si="3"/>
        <v>116</v>
      </c>
      <c r="G71" s="3">
        <f t="shared" si="4"/>
        <v>580</v>
      </c>
      <c r="H71" s="105"/>
      <c r="I71" s="102"/>
      <c r="J71" s="7"/>
      <c r="K71" s="7"/>
      <c r="L71" s="7"/>
      <c r="M71" s="7">
        <v>29</v>
      </c>
      <c r="N71" s="7"/>
      <c r="O71" s="7">
        <v>1</v>
      </c>
      <c r="P71" s="121"/>
    </row>
    <row r="72" spans="2:19" ht="15" customHeight="1" x14ac:dyDescent="0.35">
      <c r="B72" s="154"/>
      <c r="C72" s="10" t="s">
        <v>236</v>
      </c>
      <c r="D72" s="104">
        <v>638</v>
      </c>
      <c r="E72" s="6">
        <v>543</v>
      </c>
      <c r="F72" s="3">
        <f t="shared" si="3"/>
        <v>1181</v>
      </c>
      <c r="G72" s="3">
        <f t="shared" si="4"/>
        <v>5905</v>
      </c>
      <c r="H72" s="105"/>
      <c r="I72" s="102"/>
      <c r="J72" s="7"/>
      <c r="K72" s="7"/>
      <c r="L72" s="7"/>
      <c r="M72" s="7"/>
      <c r="N72" s="7"/>
      <c r="O72" s="7"/>
      <c r="P72" s="121"/>
    </row>
    <row r="73" spans="2:19" ht="15" customHeight="1" x14ac:dyDescent="0.35">
      <c r="B73" s="154"/>
      <c r="C73" s="10" t="s">
        <v>237</v>
      </c>
      <c r="D73" s="104">
        <v>1194</v>
      </c>
      <c r="E73" s="6">
        <v>777</v>
      </c>
      <c r="F73" s="3">
        <f t="shared" si="3"/>
        <v>1971</v>
      </c>
      <c r="G73" s="3">
        <f t="shared" si="4"/>
        <v>9855</v>
      </c>
      <c r="H73" s="105"/>
      <c r="I73" s="102"/>
      <c r="J73" s="7"/>
      <c r="K73" s="7"/>
      <c r="L73" s="7"/>
      <c r="M73" s="7">
        <v>54</v>
      </c>
      <c r="N73" s="7"/>
      <c r="O73" s="7"/>
      <c r="P73" s="121"/>
    </row>
    <row r="74" spans="2:19" ht="15" customHeight="1" x14ac:dyDescent="0.35">
      <c r="B74" s="154"/>
      <c r="C74" s="10" t="s">
        <v>238</v>
      </c>
      <c r="D74" s="104">
        <v>947</v>
      </c>
      <c r="E74" s="6">
        <v>190</v>
      </c>
      <c r="F74" s="3">
        <f t="shared" si="3"/>
        <v>1137</v>
      </c>
      <c r="G74" s="3">
        <f t="shared" si="4"/>
        <v>5685</v>
      </c>
      <c r="H74" s="105"/>
      <c r="I74" s="102"/>
      <c r="J74" s="7"/>
      <c r="K74" s="7"/>
      <c r="L74" s="7"/>
      <c r="M74" s="7"/>
      <c r="N74" s="7"/>
      <c r="O74" s="7"/>
      <c r="P74" s="121"/>
    </row>
    <row r="75" spans="2:19" ht="15" customHeight="1" x14ac:dyDescent="0.35">
      <c r="B75" s="154"/>
      <c r="C75" s="10" t="s">
        <v>306</v>
      </c>
      <c r="D75" s="104">
        <v>2254</v>
      </c>
      <c r="E75" s="6">
        <v>0</v>
      </c>
      <c r="F75" s="3">
        <f t="shared" si="3"/>
        <v>2254</v>
      </c>
      <c r="G75" s="3">
        <f t="shared" si="4"/>
        <v>11270</v>
      </c>
      <c r="H75" s="105"/>
      <c r="I75" s="102"/>
      <c r="J75" s="7"/>
      <c r="K75" s="7"/>
      <c r="L75" s="7"/>
      <c r="M75" s="7"/>
      <c r="N75" s="7"/>
      <c r="O75" s="7"/>
      <c r="P75" s="121"/>
    </row>
    <row r="76" spans="2:19" ht="15" customHeight="1" x14ac:dyDescent="0.35">
      <c r="B76" s="154"/>
      <c r="C76" s="10" t="s">
        <v>307</v>
      </c>
      <c r="D76" s="104">
        <v>40</v>
      </c>
      <c r="E76" s="6">
        <v>34</v>
      </c>
      <c r="F76" s="3">
        <f t="shared" si="3"/>
        <v>74</v>
      </c>
      <c r="G76" s="3">
        <f t="shared" si="4"/>
        <v>370</v>
      </c>
      <c r="H76" s="105"/>
      <c r="I76" s="102"/>
      <c r="J76" s="7"/>
      <c r="K76" s="7"/>
      <c r="L76" s="7"/>
      <c r="M76" s="7">
        <v>83</v>
      </c>
      <c r="N76" s="7"/>
      <c r="O76" s="7"/>
      <c r="P76" s="121"/>
    </row>
    <row r="77" spans="2:19" ht="15" customHeight="1" x14ac:dyDescent="0.35">
      <c r="B77" s="154"/>
      <c r="C77" s="10" t="s">
        <v>308</v>
      </c>
      <c r="D77" s="104">
        <v>326</v>
      </c>
      <c r="E77" s="6">
        <v>340</v>
      </c>
      <c r="F77" s="3">
        <f t="shared" si="3"/>
        <v>666</v>
      </c>
      <c r="G77" s="3">
        <f t="shared" si="4"/>
        <v>3330</v>
      </c>
      <c r="H77" s="105"/>
      <c r="I77" s="102"/>
      <c r="J77" s="7">
        <v>1</v>
      </c>
      <c r="K77" s="7"/>
      <c r="L77" s="7"/>
      <c r="M77" s="7"/>
      <c r="N77" s="7"/>
      <c r="O77" s="7"/>
      <c r="P77" s="121"/>
    </row>
    <row r="78" spans="2:19" x14ac:dyDescent="0.35">
      <c r="B78" s="154"/>
      <c r="C78" s="10" t="s">
        <v>239</v>
      </c>
      <c r="D78" s="104">
        <v>95</v>
      </c>
      <c r="E78" s="6">
        <v>0</v>
      </c>
      <c r="F78" s="3">
        <f t="shared" si="3"/>
        <v>95</v>
      </c>
      <c r="G78" s="3">
        <f t="shared" si="4"/>
        <v>475</v>
      </c>
      <c r="H78" s="105"/>
      <c r="I78" s="102"/>
      <c r="J78" s="7">
        <v>3</v>
      </c>
      <c r="K78" s="7"/>
      <c r="L78" s="7"/>
      <c r="M78" s="7"/>
      <c r="N78" s="7"/>
      <c r="O78" s="7">
        <v>3</v>
      </c>
      <c r="P78" s="121"/>
    </row>
    <row r="79" spans="2:19" ht="15.5" x14ac:dyDescent="0.35">
      <c r="B79" s="127" t="s">
        <v>183</v>
      </c>
      <c r="C79" s="100"/>
      <c r="D79" s="110">
        <f>SUM(D70:D78)</f>
        <v>5588</v>
      </c>
      <c r="E79" s="91">
        <f t="shared" ref="E79:P79" si="16">SUM(E70:E78)</f>
        <v>2073</v>
      </c>
      <c r="F79" s="91">
        <f t="shared" si="16"/>
        <v>7661</v>
      </c>
      <c r="G79" s="91">
        <f t="shared" si="16"/>
        <v>38305</v>
      </c>
      <c r="H79" s="111"/>
      <c r="I79" s="94">
        <f t="shared" si="16"/>
        <v>0</v>
      </c>
      <c r="J79" s="91">
        <f t="shared" si="16"/>
        <v>4</v>
      </c>
      <c r="K79" s="91">
        <f t="shared" si="16"/>
        <v>0</v>
      </c>
      <c r="L79" s="91">
        <f t="shared" si="16"/>
        <v>0</v>
      </c>
      <c r="M79" s="91">
        <v>347</v>
      </c>
      <c r="N79" s="91">
        <v>772</v>
      </c>
      <c r="O79" s="91">
        <f t="shared" si="16"/>
        <v>4</v>
      </c>
      <c r="P79" s="128">
        <f t="shared" si="16"/>
        <v>0</v>
      </c>
    </row>
    <row r="80" spans="2:19" ht="15" customHeight="1" x14ac:dyDescent="0.35">
      <c r="B80" s="147" t="s">
        <v>241</v>
      </c>
      <c r="C80" s="10" t="s">
        <v>240</v>
      </c>
      <c r="D80" s="104">
        <v>425</v>
      </c>
      <c r="E80" s="6">
        <v>215</v>
      </c>
      <c r="F80" s="3">
        <f t="shared" si="3"/>
        <v>640</v>
      </c>
      <c r="G80" s="3">
        <f t="shared" si="4"/>
        <v>3200</v>
      </c>
      <c r="H80" s="105"/>
      <c r="I80" s="102"/>
      <c r="J80" s="7"/>
      <c r="K80" s="7"/>
      <c r="L80" s="7"/>
      <c r="M80" s="7"/>
      <c r="N80" s="7"/>
      <c r="O80" s="7"/>
      <c r="P80" s="121"/>
    </row>
    <row r="81" spans="2:16" x14ac:dyDescent="0.35">
      <c r="B81" s="148"/>
      <c r="C81" s="10"/>
      <c r="D81" s="104"/>
      <c r="E81" s="6"/>
      <c r="F81" s="3">
        <f t="shared" si="3"/>
        <v>0</v>
      </c>
      <c r="G81" s="3">
        <f t="shared" si="4"/>
        <v>0</v>
      </c>
      <c r="H81" s="105"/>
      <c r="I81" s="102"/>
      <c r="J81" s="7"/>
      <c r="K81" s="7"/>
      <c r="L81" s="7"/>
      <c r="M81" s="7"/>
      <c r="N81" s="7"/>
      <c r="O81" s="7"/>
      <c r="P81" s="121"/>
    </row>
    <row r="82" spans="2:16" ht="15.5" x14ac:dyDescent="0.35">
      <c r="B82" s="127" t="s">
        <v>327</v>
      </c>
      <c r="C82" s="100"/>
      <c r="D82" s="110">
        <f>SUM(D80:D81)</f>
        <v>425</v>
      </c>
      <c r="E82" s="91">
        <f t="shared" ref="E82:P82" si="17">SUM(E80:E81)</f>
        <v>215</v>
      </c>
      <c r="F82" s="91">
        <f t="shared" si="17"/>
        <v>640</v>
      </c>
      <c r="G82" s="91">
        <f t="shared" si="17"/>
        <v>3200</v>
      </c>
      <c r="H82" s="111">
        <v>17</v>
      </c>
      <c r="I82" s="94">
        <f t="shared" si="17"/>
        <v>0</v>
      </c>
      <c r="J82" s="91">
        <f t="shared" si="17"/>
        <v>0</v>
      </c>
      <c r="K82" s="91">
        <f t="shared" si="17"/>
        <v>0</v>
      </c>
      <c r="L82" s="91">
        <f t="shared" si="17"/>
        <v>0</v>
      </c>
      <c r="M82" s="91">
        <v>17</v>
      </c>
      <c r="N82" s="91">
        <v>62</v>
      </c>
      <c r="O82" s="91">
        <f t="shared" si="17"/>
        <v>0</v>
      </c>
      <c r="P82" s="128">
        <f t="shared" si="17"/>
        <v>0</v>
      </c>
    </row>
    <row r="83" spans="2:16" ht="15" customHeight="1" x14ac:dyDescent="0.35">
      <c r="B83" s="153" t="s">
        <v>242</v>
      </c>
      <c r="C83" s="10" t="s">
        <v>243</v>
      </c>
      <c r="D83" s="104">
        <v>1908</v>
      </c>
      <c r="E83" s="6">
        <v>3704</v>
      </c>
      <c r="F83" s="3">
        <f t="shared" si="3"/>
        <v>5612</v>
      </c>
      <c r="G83" s="3">
        <f t="shared" si="4"/>
        <v>28060</v>
      </c>
      <c r="H83" s="105"/>
      <c r="I83" s="102"/>
      <c r="J83" s="7"/>
      <c r="K83" s="7"/>
      <c r="L83" s="7"/>
      <c r="M83" s="7">
        <v>740</v>
      </c>
      <c r="N83" s="7">
        <v>3</v>
      </c>
      <c r="O83" s="7"/>
      <c r="P83" s="121"/>
    </row>
    <row r="84" spans="2:16" ht="15" customHeight="1" x14ac:dyDescent="0.35">
      <c r="B84" s="154"/>
      <c r="C84" s="10" t="s">
        <v>244</v>
      </c>
      <c r="D84" s="104">
        <v>7141</v>
      </c>
      <c r="E84" s="6">
        <v>7088</v>
      </c>
      <c r="F84" s="3">
        <f t="shared" ref="F84:F87" si="18">D84+E84</f>
        <v>14229</v>
      </c>
      <c r="G84" s="3">
        <f t="shared" si="4"/>
        <v>71145</v>
      </c>
      <c r="H84" s="105">
        <v>15</v>
      </c>
      <c r="I84" s="102"/>
      <c r="J84" s="7"/>
      <c r="K84" s="7"/>
      <c r="L84" s="7"/>
      <c r="M84" s="7"/>
      <c r="N84" s="7">
        <v>7013</v>
      </c>
      <c r="O84" s="7"/>
      <c r="P84" s="121"/>
    </row>
    <row r="85" spans="2:16" ht="15" customHeight="1" x14ac:dyDescent="0.35">
      <c r="B85" s="154"/>
      <c r="C85" s="10" t="s">
        <v>324</v>
      </c>
      <c r="D85" s="104">
        <v>618</v>
      </c>
      <c r="E85" s="6">
        <v>2382</v>
      </c>
      <c r="F85" s="3">
        <f t="shared" si="18"/>
        <v>3000</v>
      </c>
      <c r="G85" s="3">
        <f t="shared" si="4"/>
        <v>15000</v>
      </c>
      <c r="H85" s="105"/>
      <c r="I85" s="102"/>
      <c r="J85" s="7"/>
      <c r="K85" s="7"/>
      <c r="L85" s="7"/>
      <c r="M85" s="7"/>
      <c r="N85" s="7"/>
      <c r="O85" s="7"/>
      <c r="P85" s="121"/>
    </row>
    <row r="86" spans="2:16" ht="15" customHeight="1" x14ac:dyDescent="0.35">
      <c r="B86" s="154"/>
      <c r="C86" s="10" t="s">
        <v>325</v>
      </c>
      <c r="D86" s="104">
        <v>550</v>
      </c>
      <c r="E86" s="6">
        <v>1250</v>
      </c>
      <c r="F86" s="3">
        <f t="shared" si="18"/>
        <v>1800</v>
      </c>
      <c r="G86" s="3">
        <f t="shared" si="4"/>
        <v>9000</v>
      </c>
      <c r="H86" s="105"/>
      <c r="I86" s="102"/>
      <c r="J86" s="7"/>
      <c r="K86" s="7"/>
      <c r="L86" s="7"/>
      <c r="M86" s="7"/>
      <c r="N86" s="7"/>
      <c r="O86" s="7"/>
      <c r="P86" s="121"/>
    </row>
    <row r="87" spans="2:16" x14ac:dyDescent="0.35">
      <c r="B87" s="154"/>
      <c r="C87" s="10" t="s">
        <v>245</v>
      </c>
      <c r="D87" s="104">
        <v>4</v>
      </c>
      <c r="E87" s="6">
        <v>342</v>
      </c>
      <c r="F87" s="3">
        <f t="shared" si="18"/>
        <v>346</v>
      </c>
      <c r="G87" s="3">
        <f t="shared" si="4"/>
        <v>1730</v>
      </c>
      <c r="H87" s="105"/>
      <c r="I87" s="102"/>
      <c r="J87" s="7"/>
      <c r="K87" s="7"/>
      <c r="L87" s="7"/>
      <c r="M87" s="7"/>
      <c r="N87" s="7"/>
      <c r="O87" s="7"/>
      <c r="P87" s="121"/>
    </row>
    <row r="88" spans="2:16" ht="15.5" x14ac:dyDescent="0.35">
      <c r="B88" s="127" t="s">
        <v>183</v>
      </c>
      <c r="C88" s="100"/>
      <c r="D88" s="110">
        <f>SUM(D83:D87)</f>
        <v>10221</v>
      </c>
      <c r="E88" s="91">
        <f t="shared" ref="E88:P88" si="19">SUM(E83:E87)</f>
        <v>14766</v>
      </c>
      <c r="F88" s="91">
        <f t="shared" si="19"/>
        <v>24987</v>
      </c>
      <c r="G88" s="90">
        <f t="shared" si="19"/>
        <v>124935</v>
      </c>
      <c r="H88" s="111"/>
      <c r="I88" s="94">
        <f t="shared" si="19"/>
        <v>0</v>
      </c>
      <c r="J88" s="91">
        <f t="shared" si="19"/>
        <v>0</v>
      </c>
      <c r="K88" s="91">
        <f t="shared" si="19"/>
        <v>0</v>
      </c>
      <c r="L88" s="91">
        <f t="shared" si="19"/>
        <v>0</v>
      </c>
      <c r="M88" s="91">
        <v>887</v>
      </c>
      <c r="N88" s="91">
        <v>7016</v>
      </c>
      <c r="O88" s="91">
        <f t="shared" si="19"/>
        <v>0</v>
      </c>
      <c r="P88" s="128">
        <f t="shared" si="19"/>
        <v>0</v>
      </c>
    </row>
    <row r="89" spans="2:16" ht="15.75" customHeight="1" x14ac:dyDescent="0.35">
      <c r="B89" s="147" t="s">
        <v>246</v>
      </c>
      <c r="C89" s="10" t="s">
        <v>247</v>
      </c>
      <c r="D89" s="104">
        <v>208</v>
      </c>
      <c r="E89" s="6">
        <v>950</v>
      </c>
      <c r="F89" s="3">
        <f>D89+E89</f>
        <v>1158</v>
      </c>
      <c r="G89" s="3">
        <f t="shared" si="4"/>
        <v>5790</v>
      </c>
      <c r="H89" s="105"/>
      <c r="I89" s="102"/>
      <c r="J89" s="7"/>
      <c r="K89" s="7"/>
      <c r="L89" s="7"/>
      <c r="M89" s="7"/>
      <c r="N89" s="7"/>
      <c r="O89" s="7"/>
      <c r="P89" s="121"/>
    </row>
    <row r="90" spans="2:16" x14ac:dyDescent="0.35">
      <c r="B90" s="148"/>
      <c r="C90" s="10" t="s">
        <v>248</v>
      </c>
      <c r="D90" s="104">
        <v>650</v>
      </c>
      <c r="E90" s="6">
        <v>3903</v>
      </c>
      <c r="F90" s="3">
        <f t="shared" ref="F90" si="20">D90+E90</f>
        <v>4553</v>
      </c>
      <c r="G90" s="3">
        <f t="shared" ref="G90" si="21">F90*5</f>
        <v>22765</v>
      </c>
      <c r="H90" s="105"/>
      <c r="I90" s="102"/>
      <c r="J90" s="7"/>
      <c r="K90" s="7"/>
      <c r="L90" s="7"/>
      <c r="M90" s="7"/>
      <c r="N90" s="7"/>
      <c r="O90" s="7"/>
      <c r="P90" s="121"/>
    </row>
    <row r="91" spans="2:16" ht="15.5" x14ac:dyDescent="0.35">
      <c r="B91" s="132" t="s">
        <v>183</v>
      </c>
      <c r="C91" s="100"/>
      <c r="D91" s="110">
        <f t="shared" ref="D91:M91" si="22">SUM(D89:D90)</f>
        <v>858</v>
      </c>
      <c r="E91" s="91">
        <f t="shared" si="22"/>
        <v>4853</v>
      </c>
      <c r="F91" s="91">
        <f t="shared" si="22"/>
        <v>5711</v>
      </c>
      <c r="G91" s="91">
        <f t="shared" si="22"/>
        <v>28555</v>
      </c>
      <c r="H91" s="111">
        <f t="shared" si="22"/>
        <v>0</v>
      </c>
      <c r="I91" s="94">
        <f t="shared" si="22"/>
        <v>0</v>
      </c>
      <c r="J91" s="91">
        <f t="shared" si="22"/>
        <v>0</v>
      </c>
      <c r="K91" s="91">
        <f t="shared" si="22"/>
        <v>0</v>
      </c>
      <c r="L91" s="91">
        <f t="shared" si="22"/>
        <v>0</v>
      </c>
      <c r="M91" s="91">
        <f t="shared" si="22"/>
        <v>0</v>
      </c>
      <c r="N91" s="91">
        <v>450</v>
      </c>
      <c r="O91" s="91">
        <f>SUM(O89:O90)</f>
        <v>0</v>
      </c>
      <c r="P91" s="128">
        <f>SUM(P89:P90)</f>
        <v>0</v>
      </c>
    </row>
    <row r="92" spans="2:16" ht="15" customHeight="1" x14ac:dyDescent="0.35">
      <c r="B92" s="145" t="s">
        <v>249</v>
      </c>
      <c r="C92" s="10" t="s">
        <v>249</v>
      </c>
      <c r="D92" s="104">
        <v>702</v>
      </c>
      <c r="E92" s="6">
        <v>941</v>
      </c>
      <c r="F92" s="3">
        <f t="shared" ref="F92:F97" si="23">D92+E92</f>
        <v>1643</v>
      </c>
      <c r="G92" s="3">
        <f t="shared" ref="G92:G97" si="24">F92*5</f>
        <v>8215</v>
      </c>
      <c r="H92" s="105">
        <v>1</v>
      </c>
      <c r="I92" s="102"/>
      <c r="J92" s="7">
        <v>2</v>
      </c>
      <c r="K92" s="7"/>
      <c r="L92" s="7"/>
      <c r="M92" s="7"/>
      <c r="N92" s="7">
        <v>485</v>
      </c>
      <c r="O92" s="7"/>
      <c r="P92" s="121"/>
    </row>
    <row r="93" spans="2:16" ht="18.75" customHeight="1" x14ac:dyDescent="0.35">
      <c r="B93" s="146"/>
      <c r="C93" s="10" t="s">
        <v>250</v>
      </c>
      <c r="D93" s="104">
        <v>537</v>
      </c>
      <c r="E93" s="6">
        <v>498</v>
      </c>
      <c r="F93" s="3">
        <f t="shared" si="23"/>
        <v>1035</v>
      </c>
      <c r="G93" s="3">
        <f t="shared" si="24"/>
        <v>5175</v>
      </c>
      <c r="H93" s="105"/>
      <c r="I93" s="102"/>
      <c r="J93" s="7"/>
      <c r="K93" s="7"/>
      <c r="L93" s="7"/>
      <c r="M93" s="7"/>
      <c r="N93" s="7">
        <v>277</v>
      </c>
      <c r="O93" s="7"/>
      <c r="P93" s="121"/>
    </row>
    <row r="94" spans="2:16" x14ac:dyDescent="0.35">
      <c r="B94" s="146"/>
      <c r="C94" s="10" t="s">
        <v>251</v>
      </c>
      <c r="D94" s="104">
        <v>946</v>
      </c>
      <c r="E94" s="6">
        <v>339</v>
      </c>
      <c r="F94" s="3">
        <f t="shared" si="23"/>
        <v>1285</v>
      </c>
      <c r="G94" s="3">
        <f t="shared" si="24"/>
        <v>6425</v>
      </c>
      <c r="H94" s="105">
        <v>2</v>
      </c>
      <c r="I94" s="102"/>
      <c r="J94" s="7"/>
      <c r="K94" s="7"/>
      <c r="L94" s="7"/>
      <c r="M94" s="7"/>
      <c r="N94" s="7">
        <v>243</v>
      </c>
      <c r="O94" s="7"/>
      <c r="P94" s="121"/>
    </row>
    <row r="95" spans="2:16" x14ac:dyDescent="0.35">
      <c r="B95" s="146"/>
      <c r="C95" s="10" t="s">
        <v>252</v>
      </c>
      <c r="D95" s="104">
        <v>994</v>
      </c>
      <c r="E95" s="6">
        <v>732</v>
      </c>
      <c r="F95" s="3">
        <f t="shared" si="23"/>
        <v>1726</v>
      </c>
      <c r="G95" s="3">
        <f t="shared" si="24"/>
        <v>8630</v>
      </c>
      <c r="H95" s="105"/>
      <c r="I95" s="102"/>
      <c r="J95" s="7"/>
      <c r="K95" s="7"/>
      <c r="L95" s="7"/>
      <c r="M95" s="7"/>
      <c r="N95" s="7">
        <v>474</v>
      </c>
      <c r="O95" s="7"/>
      <c r="P95" s="121"/>
    </row>
    <row r="96" spans="2:16" x14ac:dyDescent="0.35">
      <c r="B96" s="146"/>
      <c r="C96" s="10" t="s">
        <v>253</v>
      </c>
      <c r="D96" s="104">
        <v>4708</v>
      </c>
      <c r="E96" s="6">
        <v>177</v>
      </c>
      <c r="F96" s="3">
        <f t="shared" si="23"/>
        <v>4885</v>
      </c>
      <c r="G96" s="3">
        <f t="shared" si="24"/>
        <v>24425</v>
      </c>
      <c r="H96" s="105"/>
      <c r="I96" s="102"/>
      <c r="J96" s="7"/>
      <c r="K96" s="7"/>
      <c r="L96" s="7"/>
      <c r="M96" s="7"/>
      <c r="N96" s="7">
        <v>115</v>
      </c>
      <c r="O96" s="7"/>
      <c r="P96" s="121"/>
    </row>
    <row r="97" spans="2:16" x14ac:dyDescent="0.35">
      <c r="B97" s="149"/>
      <c r="C97" s="10" t="s">
        <v>254</v>
      </c>
      <c r="D97" s="104">
        <v>2445</v>
      </c>
      <c r="E97" s="6"/>
      <c r="F97" s="3">
        <f t="shared" si="23"/>
        <v>2445</v>
      </c>
      <c r="G97" s="3">
        <f t="shared" si="24"/>
        <v>12225</v>
      </c>
      <c r="H97" s="105"/>
      <c r="I97" s="102"/>
      <c r="J97" s="7"/>
      <c r="K97" s="7"/>
      <c r="L97" s="7"/>
      <c r="M97" s="7"/>
      <c r="N97" s="7">
        <v>1516</v>
      </c>
      <c r="O97" s="7"/>
      <c r="P97" s="121"/>
    </row>
    <row r="98" spans="2:16" ht="15" customHeight="1" x14ac:dyDescent="0.35">
      <c r="B98" s="127" t="s">
        <v>183</v>
      </c>
      <c r="C98" s="100"/>
      <c r="D98" s="110">
        <f>SUM(D92:D97)</f>
        <v>10332</v>
      </c>
      <c r="E98" s="91">
        <f t="shared" ref="E98:P98" si="25">SUM(E92:E97)</f>
        <v>2687</v>
      </c>
      <c r="F98" s="91">
        <f t="shared" si="25"/>
        <v>13019</v>
      </c>
      <c r="G98" s="91">
        <f t="shared" si="25"/>
        <v>65095</v>
      </c>
      <c r="H98" s="111"/>
      <c r="I98" s="94">
        <f t="shared" si="25"/>
        <v>0</v>
      </c>
      <c r="J98" s="91">
        <f t="shared" si="25"/>
        <v>2</v>
      </c>
      <c r="K98" s="91">
        <f t="shared" si="25"/>
        <v>0</v>
      </c>
      <c r="L98" s="91">
        <f t="shared" si="25"/>
        <v>0</v>
      </c>
      <c r="M98" s="91">
        <v>32</v>
      </c>
      <c r="N98" s="91">
        <f>SUM(N92:N97)</f>
        <v>3110</v>
      </c>
      <c r="O98" s="91"/>
      <c r="P98" s="128">
        <f t="shared" si="25"/>
        <v>0</v>
      </c>
    </row>
    <row r="99" spans="2:16" x14ac:dyDescent="0.35">
      <c r="B99" s="145" t="s">
        <v>255</v>
      </c>
      <c r="C99" s="10" t="s">
        <v>256</v>
      </c>
      <c r="D99" s="104">
        <v>695</v>
      </c>
      <c r="E99" s="6">
        <v>2354</v>
      </c>
      <c r="F99" s="3">
        <f>D99+E99</f>
        <v>3049</v>
      </c>
      <c r="G99" s="3">
        <f>F99*5</f>
        <v>15245</v>
      </c>
      <c r="H99" s="105"/>
      <c r="I99" s="102"/>
      <c r="J99" s="7">
        <v>7</v>
      </c>
      <c r="K99" s="7"/>
      <c r="L99" s="7"/>
      <c r="M99" s="7">
        <v>91</v>
      </c>
      <c r="N99" s="7"/>
      <c r="O99" s="7"/>
      <c r="P99" s="121">
        <v>34</v>
      </c>
    </row>
    <row r="100" spans="2:16" x14ac:dyDescent="0.35">
      <c r="B100" s="146"/>
      <c r="C100" s="10" t="s">
        <v>257</v>
      </c>
      <c r="D100" s="106">
        <v>241</v>
      </c>
      <c r="E100" s="37">
        <v>136</v>
      </c>
      <c r="F100" s="3">
        <f t="shared" ref="F100:F106" si="26">D100+E100</f>
        <v>377</v>
      </c>
      <c r="G100" s="3">
        <f t="shared" ref="G100:G106" si="27">F100*5</f>
        <v>1885</v>
      </c>
      <c r="H100" s="114">
        <v>1</v>
      </c>
      <c r="I100" s="39"/>
      <c r="J100" s="39">
        <v>7</v>
      </c>
      <c r="K100" s="39"/>
      <c r="L100" s="39"/>
      <c r="M100" s="39"/>
      <c r="N100" s="39"/>
      <c r="O100" s="39"/>
      <c r="P100" s="133" t="s">
        <v>290</v>
      </c>
    </row>
    <row r="101" spans="2:16" ht="15" customHeight="1" x14ac:dyDescent="0.35">
      <c r="B101" s="146"/>
      <c r="C101" s="10" t="s">
        <v>258</v>
      </c>
      <c r="D101" s="106">
        <v>55</v>
      </c>
      <c r="E101" s="37">
        <v>78</v>
      </c>
      <c r="F101" s="3">
        <f t="shared" si="26"/>
        <v>133</v>
      </c>
      <c r="G101" s="3">
        <f t="shared" si="27"/>
        <v>665</v>
      </c>
      <c r="H101" s="114"/>
      <c r="I101" s="39"/>
      <c r="J101" s="39"/>
      <c r="K101" s="39"/>
      <c r="L101" s="39"/>
      <c r="M101" s="39"/>
      <c r="N101" s="39"/>
      <c r="O101" s="39"/>
      <c r="P101" s="133"/>
    </row>
    <row r="102" spans="2:16" x14ac:dyDescent="0.35">
      <c r="B102" s="146"/>
      <c r="C102" s="10" t="s">
        <v>259</v>
      </c>
      <c r="D102" s="104">
        <v>1204</v>
      </c>
      <c r="E102" s="6">
        <v>1182</v>
      </c>
      <c r="F102" s="3">
        <f t="shared" si="26"/>
        <v>2386</v>
      </c>
      <c r="G102" s="3">
        <f t="shared" si="27"/>
        <v>11930</v>
      </c>
      <c r="H102" s="105"/>
      <c r="I102" s="102"/>
      <c r="J102" s="7"/>
      <c r="K102" s="7"/>
      <c r="L102" s="7" t="s">
        <v>289</v>
      </c>
      <c r="M102" s="7"/>
      <c r="N102" s="7"/>
      <c r="O102" s="7"/>
      <c r="P102" s="133" t="s">
        <v>290</v>
      </c>
    </row>
    <row r="103" spans="2:16" x14ac:dyDescent="0.35">
      <c r="B103" s="146"/>
      <c r="C103" s="10" t="s">
        <v>260</v>
      </c>
      <c r="D103" s="104">
        <v>96</v>
      </c>
      <c r="E103" s="6">
        <v>75</v>
      </c>
      <c r="F103" s="3">
        <f t="shared" si="26"/>
        <v>171</v>
      </c>
      <c r="G103" s="3">
        <f t="shared" si="27"/>
        <v>855</v>
      </c>
      <c r="H103" s="105"/>
      <c r="I103" s="102"/>
      <c r="J103" s="7"/>
      <c r="K103" s="7"/>
      <c r="L103" s="7"/>
      <c r="M103" s="7"/>
      <c r="N103" s="7"/>
      <c r="O103" s="7"/>
      <c r="P103" s="130"/>
    </row>
    <row r="104" spans="2:16" x14ac:dyDescent="0.35">
      <c r="B104" s="146"/>
      <c r="C104" s="10" t="s">
        <v>261</v>
      </c>
      <c r="D104" s="106">
        <v>0</v>
      </c>
      <c r="E104" s="37">
        <v>398</v>
      </c>
      <c r="F104" s="3">
        <f t="shared" si="26"/>
        <v>398</v>
      </c>
      <c r="G104" s="3">
        <f t="shared" si="27"/>
        <v>1990</v>
      </c>
      <c r="H104" s="114"/>
      <c r="I104" s="39"/>
      <c r="J104" s="39"/>
      <c r="K104" s="39"/>
      <c r="L104" s="39"/>
      <c r="M104" s="39"/>
      <c r="N104" s="39"/>
      <c r="O104" s="39"/>
      <c r="P104" s="134" t="s">
        <v>291</v>
      </c>
    </row>
    <row r="105" spans="2:16" x14ac:dyDescent="0.35">
      <c r="B105" s="146"/>
      <c r="C105" s="10" t="s">
        <v>262</v>
      </c>
      <c r="D105" s="106">
        <v>5</v>
      </c>
      <c r="E105" s="37">
        <v>0</v>
      </c>
      <c r="F105" s="3">
        <f t="shared" si="26"/>
        <v>5</v>
      </c>
      <c r="G105" s="3">
        <f t="shared" si="27"/>
        <v>25</v>
      </c>
      <c r="H105" s="114"/>
      <c r="I105" s="39"/>
      <c r="J105" s="39"/>
      <c r="K105" s="39"/>
      <c r="L105" s="39"/>
      <c r="M105" s="39"/>
      <c r="N105" s="39"/>
      <c r="O105" s="39"/>
      <c r="P105" s="133" t="s">
        <v>290</v>
      </c>
    </row>
    <row r="106" spans="2:16" x14ac:dyDescent="0.35">
      <c r="B106" s="149"/>
      <c r="C106" s="10" t="s">
        <v>263</v>
      </c>
      <c r="D106" s="115">
        <v>15</v>
      </c>
      <c r="E106" s="85">
        <v>238</v>
      </c>
      <c r="F106" s="3">
        <f t="shared" si="26"/>
        <v>253</v>
      </c>
      <c r="G106" s="3">
        <f t="shared" si="27"/>
        <v>1265</v>
      </c>
      <c r="H106" s="114">
        <v>3</v>
      </c>
      <c r="I106" s="39"/>
      <c r="J106" s="39">
        <v>9</v>
      </c>
      <c r="K106" s="39"/>
      <c r="L106" s="39"/>
      <c r="M106" s="39">
        <v>431</v>
      </c>
      <c r="N106" s="39"/>
      <c r="O106" s="39"/>
      <c r="P106" s="133"/>
    </row>
    <row r="107" spans="2:16" ht="15.5" x14ac:dyDescent="0.35">
      <c r="B107" s="127" t="s">
        <v>183</v>
      </c>
      <c r="C107" s="100"/>
      <c r="D107" s="110">
        <f t="shared" ref="D107:P107" si="28">SUM(D99:D106)</f>
        <v>2311</v>
      </c>
      <c r="E107" s="91">
        <f t="shared" si="28"/>
        <v>4461</v>
      </c>
      <c r="F107" s="91">
        <f t="shared" si="28"/>
        <v>6772</v>
      </c>
      <c r="G107" s="91">
        <f t="shared" si="28"/>
        <v>33860</v>
      </c>
      <c r="H107" s="111">
        <v>7</v>
      </c>
      <c r="I107" s="94">
        <f t="shared" si="28"/>
        <v>0</v>
      </c>
      <c r="J107" s="91">
        <f t="shared" si="28"/>
        <v>23</v>
      </c>
      <c r="K107" s="91">
        <f t="shared" si="28"/>
        <v>0</v>
      </c>
      <c r="L107" s="91">
        <f t="shared" si="28"/>
        <v>0</v>
      </c>
      <c r="M107" s="91">
        <f t="shared" si="28"/>
        <v>522</v>
      </c>
      <c r="N107" s="91">
        <v>900</v>
      </c>
      <c r="O107" s="91">
        <f t="shared" si="28"/>
        <v>0</v>
      </c>
      <c r="P107" s="128">
        <f t="shared" si="28"/>
        <v>34</v>
      </c>
    </row>
    <row r="108" spans="2:16" x14ac:dyDescent="0.35">
      <c r="B108" s="145" t="s">
        <v>264</v>
      </c>
      <c r="C108" s="10" t="s">
        <v>265</v>
      </c>
      <c r="D108" s="106">
        <v>600</v>
      </c>
      <c r="E108" s="37">
        <v>2700</v>
      </c>
      <c r="F108" s="38">
        <f>D108+E108</f>
        <v>3300</v>
      </c>
      <c r="G108" s="38">
        <f>F108*5</f>
        <v>16500</v>
      </c>
      <c r="H108" s="114"/>
      <c r="I108" s="102"/>
      <c r="J108" s="7"/>
      <c r="K108" s="7"/>
      <c r="L108" s="7"/>
      <c r="M108" s="7"/>
      <c r="N108" s="7"/>
      <c r="O108" s="7"/>
      <c r="P108" s="121"/>
    </row>
    <row r="109" spans="2:16" x14ac:dyDescent="0.35">
      <c r="B109" s="146"/>
      <c r="C109" s="10" t="s">
        <v>266</v>
      </c>
      <c r="D109" s="106">
        <v>0</v>
      </c>
      <c r="E109" s="37">
        <v>242</v>
      </c>
      <c r="F109" s="38">
        <f t="shared" ref="F109:F111" si="29">D109+E109</f>
        <v>242</v>
      </c>
      <c r="G109" s="38">
        <f t="shared" ref="G109:G111" si="30">F109*5</f>
        <v>1210</v>
      </c>
      <c r="H109" s="114"/>
      <c r="I109" s="102"/>
      <c r="J109" s="7"/>
      <c r="K109" s="7"/>
      <c r="L109" s="7"/>
      <c r="M109" s="7"/>
      <c r="N109" s="7"/>
      <c r="O109" s="7"/>
      <c r="P109" s="121"/>
    </row>
    <row r="110" spans="2:16" x14ac:dyDescent="0.35">
      <c r="B110" s="146"/>
      <c r="C110" s="10" t="s">
        <v>267</v>
      </c>
      <c r="D110" s="106">
        <v>273</v>
      </c>
      <c r="E110" s="37">
        <v>867</v>
      </c>
      <c r="F110" s="38">
        <f t="shared" si="29"/>
        <v>1140</v>
      </c>
      <c r="G110" s="38">
        <f t="shared" si="30"/>
        <v>5700</v>
      </c>
      <c r="H110" s="114"/>
      <c r="I110" s="102"/>
      <c r="J110" s="7">
        <v>17</v>
      </c>
      <c r="K110" s="7">
        <v>1</v>
      </c>
      <c r="L110" s="7">
        <v>4000</v>
      </c>
      <c r="M110" s="7"/>
      <c r="N110" s="7"/>
      <c r="O110" s="7"/>
      <c r="P110" s="121"/>
    </row>
    <row r="111" spans="2:16" ht="24.75" customHeight="1" x14ac:dyDescent="0.35">
      <c r="B111" s="146"/>
      <c r="C111" s="10" t="s">
        <v>268</v>
      </c>
      <c r="D111" s="106">
        <v>0</v>
      </c>
      <c r="E111" s="37">
        <v>29</v>
      </c>
      <c r="F111" s="38">
        <f t="shared" si="29"/>
        <v>29</v>
      </c>
      <c r="G111" s="38">
        <f t="shared" si="30"/>
        <v>145</v>
      </c>
      <c r="H111" s="114"/>
      <c r="I111" s="102"/>
      <c r="J111" s="7"/>
      <c r="K111" s="7"/>
      <c r="L111" s="7"/>
      <c r="M111" s="7"/>
      <c r="N111" s="7"/>
      <c r="O111" s="7"/>
      <c r="P111" s="121"/>
    </row>
    <row r="112" spans="2:16" ht="15.5" x14ac:dyDescent="0.35">
      <c r="B112" s="132" t="s">
        <v>183</v>
      </c>
      <c r="C112" s="100"/>
      <c r="D112" s="110">
        <f>SUM(D108:D111)</f>
        <v>873</v>
      </c>
      <c r="E112" s="91">
        <f>SUM(E108:E111)</f>
        <v>3838</v>
      </c>
      <c r="F112" s="91">
        <f>SUM(F108:F111)</f>
        <v>4711</v>
      </c>
      <c r="G112" s="91">
        <f>SUM(G108:G111)</f>
        <v>23555</v>
      </c>
      <c r="H112" s="111"/>
      <c r="I112" s="94"/>
      <c r="J112" s="91"/>
      <c r="K112" s="91">
        <f>SUM(K102:K111)</f>
        <v>1</v>
      </c>
      <c r="L112" s="91">
        <f>SUM(L102:L111)</f>
        <v>4000</v>
      </c>
      <c r="M112" s="91">
        <v>2382</v>
      </c>
      <c r="N112" s="91">
        <v>751</v>
      </c>
      <c r="O112" s="91">
        <f t="shared" ref="O112:P112" si="31">SUM(O102:O111)</f>
        <v>0</v>
      </c>
      <c r="P112" s="128">
        <f t="shared" si="31"/>
        <v>34</v>
      </c>
    </row>
    <row r="113" spans="2:16" ht="15" customHeight="1" x14ac:dyDescent="0.35">
      <c r="B113" s="147" t="s">
        <v>319</v>
      </c>
      <c r="C113" s="10" t="s">
        <v>309</v>
      </c>
      <c r="D113" s="106">
        <v>230</v>
      </c>
      <c r="E113" s="37">
        <v>38</v>
      </c>
      <c r="F113" s="38">
        <f>D113+E113</f>
        <v>268</v>
      </c>
      <c r="G113" s="38">
        <f>F113*5</f>
        <v>1340</v>
      </c>
      <c r="H113" s="114"/>
      <c r="I113" s="102"/>
      <c r="J113" s="7"/>
      <c r="K113" s="7"/>
      <c r="L113" s="7"/>
      <c r="M113" s="7"/>
      <c r="N113" s="7"/>
      <c r="O113" s="7"/>
      <c r="P113" s="121"/>
    </row>
    <row r="114" spans="2:16" x14ac:dyDescent="0.35">
      <c r="B114" s="148"/>
      <c r="C114" s="10" t="s">
        <v>310</v>
      </c>
      <c r="D114" s="106">
        <v>2282</v>
      </c>
      <c r="E114" s="37">
        <v>4386</v>
      </c>
      <c r="F114" s="38">
        <f t="shared" ref="F114:F115" si="32">D114+E114</f>
        <v>6668</v>
      </c>
      <c r="G114" s="38">
        <f t="shared" ref="G114:G115" si="33">F114*5</f>
        <v>33340</v>
      </c>
      <c r="H114" s="114"/>
      <c r="I114" s="102"/>
      <c r="J114" s="7"/>
      <c r="K114" s="7"/>
      <c r="L114" s="7"/>
      <c r="M114" s="7"/>
      <c r="N114" s="7"/>
      <c r="O114" s="7"/>
      <c r="P114" s="121"/>
    </row>
    <row r="115" spans="2:16" x14ac:dyDescent="0.35">
      <c r="B115" s="148"/>
      <c r="C115" s="10" t="s">
        <v>311</v>
      </c>
      <c r="D115" s="106">
        <v>3147</v>
      </c>
      <c r="E115" s="37">
        <v>3671</v>
      </c>
      <c r="F115" s="38">
        <f t="shared" si="32"/>
        <v>6818</v>
      </c>
      <c r="G115" s="38">
        <f t="shared" si="33"/>
        <v>34090</v>
      </c>
      <c r="H115" s="114"/>
      <c r="I115" s="102"/>
      <c r="J115" s="7"/>
      <c r="K115" s="7"/>
      <c r="L115" s="7"/>
      <c r="M115" s="7"/>
      <c r="N115" s="7"/>
      <c r="O115" s="7"/>
      <c r="P115" s="121"/>
    </row>
    <row r="116" spans="2:16" ht="15.5" x14ac:dyDescent="0.35">
      <c r="B116" s="127" t="s">
        <v>183</v>
      </c>
      <c r="C116" s="100"/>
      <c r="D116" s="110">
        <f>SUM(D113:D115)</f>
        <v>5659</v>
      </c>
      <c r="E116" s="91">
        <f>SUM(E113:E115)</f>
        <v>8095</v>
      </c>
      <c r="F116" s="91">
        <f t="shared" ref="F116:G116" si="34">SUM(F113:F115)</f>
        <v>13754</v>
      </c>
      <c r="G116" s="91">
        <f t="shared" si="34"/>
        <v>68770</v>
      </c>
      <c r="H116" s="111"/>
      <c r="I116" s="94"/>
      <c r="J116" s="91"/>
      <c r="K116" s="91"/>
      <c r="L116" s="91"/>
      <c r="M116" s="91"/>
      <c r="N116" s="91">
        <v>22</v>
      </c>
      <c r="O116" s="91"/>
      <c r="P116" s="128"/>
    </row>
    <row r="117" spans="2:16" x14ac:dyDescent="0.35">
      <c r="B117" s="145" t="s">
        <v>330</v>
      </c>
      <c r="C117" s="10" t="s">
        <v>312</v>
      </c>
      <c r="D117" s="104">
        <v>978</v>
      </c>
      <c r="E117" s="6">
        <v>913</v>
      </c>
      <c r="F117" s="3">
        <f>D117+E117</f>
        <v>1891</v>
      </c>
      <c r="G117" s="3">
        <f>F117*5</f>
        <v>9455</v>
      </c>
      <c r="H117" s="105"/>
      <c r="I117" s="102"/>
      <c r="J117" s="7"/>
      <c r="K117" s="7"/>
      <c r="L117" s="7"/>
      <c r="M117" s="7"/>
      <c r="N117" s="7"/>
      <c r="O117" s="7"/>
      <c r="P117" s="121"/>
    </row>
    <row r="118" spans="2:16" x14ac:dyDescent="0.35">
      <c r="B118" s="146"/>
      <c r="C118" s="10" t="s">
        <v>313</v>
      </c>
      <c r="D118" s="104">
        <v>37</v>
      </c>
      <c r="E118" s="6">
        <v>5</v>
      </c>
      <c r="F118" s="3">
        <f t="shared" ref="F118:F124" si="35">D118+E118</f>
        <v>42</v>
      </c>
      <c r="G118" s="3">
        <f t="shared" ref="G118:G124" si="36">F118*5</f>
        <v>210</v>
      </c>
      <c r="H118" s="105"/>
      <c r="I118" s="102"/>
      <c r="J118" s="7"/>
      <c r="K118" s="7"/>
      <c r="L118" s="7"/>
      <c r="M118" s="7"/>
      <c r="N118" s="7"/>
      <c r="O118" s="7"/>
      <c r="P118" s="121"/>
    </row>
    <row r="119" spans="2:16" ht="15" customHeight="1" x14ac:dyDescent="0.35">
      <c r="B119" s="146"/>
      <c r="C119" s="10" t="s">
        <v>314</v>
      </c>
      <c r="D119" s="104">
        <v>24</v>
      </c>
      <c r="E119" s="6">
        <v>30</v>
      </c>
      <c r="F119" s="3">
        <f t="shared" si="35"/>
        <v>54</v>
      </c>
      <c r="G119" s="3">
        <f t="shared" si="36"/>
        <v>270</v>
      </c>
      <c r="H119" s="105"/>
      <c r="I119" s="102"/>
      <c r="J119" s="7"/>
      <c r="K119" s="7"/>
      <c r="L119" s="7"/>
      <c r="M119" s="7"/>
      <c r="N119" s="7"/>
      <c r="O119" s="7"/>
      <c r="P119" s="121"/>
    </row>
    <row r="120" spans="2:16" x14ac:dyDescent="0.35">
      <c r="B120" s="146"/>
      <c r="C120" s="10" t="s">
        <v>315</v>
      </c>
      <c r="D120" s="104">
        <v>19</v>
      </c>
      <c r="E120" s="6">
        <v>4</v>
      </c>
      <c r="F120" s="3">
        <f t="shared" si="35"/>
        <v>23</v>
      </c>
      <c r="G120" s="3">
        <f t="shared" si="36"/>
        <v>115</v>
      </c>
      <c r="H120" s="105"/>
      <c r="I120" s="102"/>
      <c r="J120" s="7"/>
      <c r="K120" s="7"/>
      <c r="L120" s="7"/>
      <c r="M120" s="7"/>
      <c r="N120" s="7"/>
      <c r="O120" s="7"/>
      <c r="P120" s="121"/>
    </row>
    <row r="121" spans="2:16" x14ac:dyDescent="0.35">
      <c r="B121" s="146"/>
      <c r="C121" s="10" t="s">
        <v>316</v>
      </c>
      <c r="D121" s="104">
        <v>43</v>
      </c>
      <c r="E121" s="6">
        <v>231</v>
      </c>
      <c r="F121" s="3">
        <f t="shared" si="35"/>
        <v>274</v>
      </c>
      <c r="G121" s="3">
        <f t="shared" si="36"/>
        <v>1370</v>
      </c>
      <c r="H121" s="105"/>
      <c r="I121" s="102"/>
      <c r="J121" s="7"/>
      <c r="K121" s="7"/>
      <c r="L121" s="7"/>
      <c r="M121" s="7"/>
      <c r="N121" s="7"/>
      <c r="O121" s="7"/>
      <c r="P121" s="121"/>
    </row>
    <row r="122" spans="2:16" x14ac:dyDescent="0.35">
      <c r="B122" s="146"/>
      <c r="C122" s="10" t="s">
        <v>317</v>
      </c>
      <c r="D122" s="104">
        <v>76</v>
      </c>
      <c r="E122" s="6">
        <v>53</v>
      </c>
      <c r="F122" s="3">
        <f t="shared" si="35"/>
        <v>129</v>
      </c>
      <c r="G122" s="3">
        <f t="shared" si="36"/>
        <v>645</v>
      </c>
      <c r="H122" s="105"/>
      <c r="I122" s="102"/>
      <c r="J122" s="7"/>
      <c r="K122" s="7"/>
      <c r="L122" s="7"/>
      <c r="M122" s="7"/>
      <c r="N122" s="7"/>
      <c r="O122" s="7"/>
      <c r="P122" s="121"/>
    </row>
    <row r="123" spans="2:16" x14ac:dyDescent="0.35">
      <c r="B123" s="146"/>
      <c r="C123" s="10" t="s">
        <v>326</v>
      </c>
      <c r="D123" s="104">
        <v>96</v>
      </c>
      <c r="E123" s="6">
        <v>25</v>
      </c>
      <c r="F123" s="3">
        <f t="shared" si="35"/>
        <v>121</v>
      </c>
      <c r="G123" s="3">
        <f t="shared" si="36"/>
        <v>605</v>
      </c>
      <c r="H123" s="105"/>
      <c r="I123" s="102"/>
      <c r="J123" s="7"/>
      <c r="K123" s="7"/>
      <c r="L123" s="7"/>
      <c r="M123" s="7"/>
      <c r="N123" s="7"/>
      <c r="O123" s="7"/>
      <c r="P123" s="121"/>
    </row>
    <row r="124" spans="2:16" x14ac:dyDescent="0.35">
      <c r="B124" s="149"/>
      <c r="C124" s="10" t="s">
        <v>318</v>
      </c>
      <c r="D124" s="104">
        <v>997</v>
      </c>
      <c r="E124" s="6">
        <v>493</v>
      </c>
      <c r="F124" s="3">
        <f t="shared" si="35"/>
        <v>1490</v>
      </c>
      <c r="G124" s="3">
        <f t="shared" si="36"/>
        <v>7450</v>
      </c>
      <c r="H124" s="105"/>
      <c r="I124" s="102"/>
      <c r="J124" s="7"/>
      <c r="K124" s="7"/>
      <c r="L124" s="7"/>
      <c r="M124" s="7"/>
      <c r="N124" s="7"/>
      <c r="O124" s="7"/>
      <c r="P124" s="121"/>
    </row>
    <row r="125" spans="2:16" ht="15.5" x14ac:dyDescent="0.35">
      <c r="B125" s="132" t="s">
        <v>183</v>
      </c>
      <c r="C125" s="100"/>
      <c r="D125" s="110">
        <f>SUM(D117:D124)</f>
        <v>2270</v>
      </c>
      <c r="E125" s="91">
        <f>SUM(E117:E124)</f>
        <v>1754</v>
      </c>
      <c r="F125" s="91">
        <f>SUM(F117:F124)</f>
        <v>4024</v>
      </c>
      <c r="G125" s="91">
        <f>SUM(G117:G124)</f>
        <v>20120</v>
      </c>
      <c r="H125" s="111"/>
      <c r="I125" s="94"/>
      <c r="J125" s="91"/>
      <c r="K125" s="91"/>
      <c r="L125" s="91"/>
      <c r="M125" s="91"/>
      <c r="N125" s="91">
        <v>49</v>
      </c>
      <c r="O125" s="91"/>
      <c r="P125" s="128"/>
    </row>
    <row r="126" spans="2:16" ht="15.5" x14ac:dyDescent="0.35">
      <c r="B126" s="150" t="s">
        <v>333</v>
      </c>
      <c r="C126" s="4" t="s">
        <v>334</v>
      </c>
      <c r="D126" s="104">
        <v>223</v>
      </c>
      <c r="E126" s="104">
        <v>1515</v>
      </c>
      <c r="F126" s="119">
        <f>D126+E126</f>
        <v>1738</v>
      </c>
      <c r="G126" s="119">
        <f>F126*5</f>
        <v>8690</v>
      </c>
      <c r="H126" s="116"/>
      <c r="I126" s="117"/>
      <c r="J126" s="118"/>
      <c r="K126" s="118"/>
      <c r="L126" s="118"/>
      <c r="M126" s="118"/>
      <c r="N126" s="118"/>
      <c r="O126" s="118"/>
      <c r="P126" s="135"/>
    </row>
    <row r="127" spans="2:16" ht="15.5" x14ac:dyDescent="0.35">
      <c r="B127" s="151"/>
      <c r="C127" s="4" t="s">
        <v>335</v>
      </c>
      <c r="D127" s="104">
        <v>246</v>
      </c>
      <c r="E127" s="104">
        <v>1375</v>
      </c>
      <c r="F127" s="119">
        <f t="shared" ref="F127:F130" si="37">D127+E127</f>
        <v>1621</v>
      </c>
      <c r="G127" s="119">
        <f t="shared" ref="G127:G130" si="38">F127*5</f>
        <v>8105</v>
      </c>
      <c r="H127" s="116"/>
      <c r="I127" s="117"/>
      <c r="J127" s="118"/>
      <c r="K127" s="118"/>
      <c r="L127" s="118"/>
      <c r="M127" s="118"/>
      <c r="N127" s="118"/>
      <c r="O127" s="118"/>
      <c r="P127" s="135"/>
    </row>
    <row r="128" spans="2:16" ht="15.5" x14ac:dyDescent="0.35">
      <c r="B128" s="151"/>
      <c r="C128" s="4" t="s">
        <v>336</v>
      </c>
      <c r="D128" s="104">
        <v>123</v>
      </c>
      <c r="E128" s="104">
        <v>877</v>
      </c>
      <c r="F128" s="119">
        <f t="shared" si="37"/>
        <v>1000</v>
      </c>
      <c r="G128" s="119">
        <f t="shared" si="38"/>
        <v>5000</v>
      </c>
      <c r="H128" s="116"/>
      <c r="I128" s="117"/>
      <c r="J128" s="118"/>
      <c r="K128" s="118"/>
      <c r="L128" s="118"/>
      <c r="M128" s="118"/>
      <c r="N128" s="118"/>
      <c r="O128" s="118"/>
      <c r="P128" s="135"/>
    </row>
    <row r="129" spans="2:17" ht="15.5" x14ac:dyDescent="0.35">
      <c r="B129" s="151"/>
      <c r="C129" s="4" t="s">
        <v>337</v>
      </c>
      <c r="D129" s="104">
        <v>52</v>
      </c>
      <c r="E129" s="104">
        <v>785</v>
      </c>
      <c r="F129" s="119">
        <f t="shared" si="37"/>
        <v>837</v>
      </c>
      <c r="G129" s="119">
        <f t="shared" si="38"/>
        <v>4185</v>
      </c>
      <c r="H129" s="116"/>
      <c r="I129" s="117"/>
      <c r="J129" s="118"/>
      <c r="K129" s="118"/>
      <c r="L129" s="118"/>
      <c r="M129" s="118"/>
      <c r="N129" s="118"/>
      <c r="O129" s="118"/>
      <c r="P129" s="135"/>
    </row>
    <row r="130" spans="2:17" ht="15.5" x14ac:dyDescent="0.35">
      <c r="B130" s="151"/>
      <c r="C130" s="4" t="s">
        <v>338</v>
      </c>
      <c r="D130" s="104">
        <v>92</v>
      </c>
      <c r="E130" s="104">
        <v>561</v>
      </c>
      <c r="F130" s="119">
        <f t="shared" si="37"/>
        <v>653</v>
      </c>
      <c r="G130" s="119">
        <f t="shared" si="38"/>
        <v>3265</v>
      </c>
      <c r="H130" s="116"/>
      <c r="I130" s="117"/>
      <c r="J130" s="118"/>
      <c r="K130" s="118"/>
      <c r="L130" s="118"/>
      <c r="M130" s="118"/>
      <c r="N130" s="118"/>
      <c r="O130" s="118"/>
      <c r="P130" s="135"/>
    </row>
    <row r="131" spans="2:17" ht="15.5" x14ac:dyDescent="0.35">
      <c r="B131" s="140" t="s">
        <v>327</v>
      </c>
      <c r="C131" s="141"/>
      <c r="D131" s="142">
        <f>SUM(D126:D130)</f>
        <v>736</v>
      </c>
      <c r="E131" s="142">
        <f t="shared" ref="E131:P131" si="39">SUM(E126:E130)</f>
        <v>5113</v>
      </c>
      <c r="F131" s="142">
        <f t="shared" si="39"/>
        <v>5849</v>
      </c>
      <c r="G131" s="142">
        <f t="shared" si="39"/>
        <v>29245</v>
      </c>
      <c r="H131" s="142">
        <f t="shared" si="39"/>
        <v>0</v>
      </c>
      <c r="I131" s="142">
        <f t="shared" si="39"/>
        <v>0</v>
      </c>
      <c r="J131" s="142">
        <f t="shared" si="39"/>
        <v>0</v>
      </c>
      <c r="K131" s="142">
        <f t="shared" si="39"/>
        <v>0</v>
      </c>
      <c r="L131" s="142">
        <f t="shared" si="39"/>
        <v>0</v>
      </c>
      <c r="M131" s="142">
        <f t="shared" si="39"/>
        <v>0</v>
      </c>
      <c r="N131" s="142">
        <f t="shared" si="39"/>
        <v>0</v>
      </c>
      <c r="O131" s="142">
        <f t="shared" si="39"/>
        <v>0</v>
      </c>
      <c r="P131" s="143">
        <f t="shared" si="39"/>
        <v>0</v>
      </c>
    </row>
    <row r="132" spans="2:17" ht="15" thickBot="1" x14ac:dyDescent="0.4">
      <c r="B132" s="136" t="s">
        <v>269</v>
      </c>
      <c r="C132" s="137"/>
      <c r="D132" s="138">
        <f>SUM(D131,D125,D116,D112,D107,D98,D91,D88,D82,D79,D69,D64,D60,D51,D45,D38,D31,D22,D15)</f>
        <v>79442</v>
      </c>
      <c r="E132" s="138">
        <f t="shared" ref="E132:P132" si="40">SUM(E131,E125,E116,E112,E107,E98,E91,E88,E82,E79,E69,E64,E60,E51,E45,E38,E31,E22,E15)</f>
        <v>92581</v>
      </c>
      <c r="F132" s="138">
        <f t="shared" si="40"/>
        <v>172023</v>
      </c>
      <c r="G132" s="138">
        <f t="shared" si="40"/>
        <v>860115</v>
      </c>
      <c r="H132" s="138">
        <f t="shared" si="40"/>
        <v>29</v>
      </c>
      <c r="I132" s="138">
        <f t="shared" si="40"/>
        <v>0</v>
      </c>
      <c r="J132" s="138">
        <f t="shared" si="40"/>
        <v>82</v>
      </c>
      <c r="K132" s="138">
        <f t="shared" si="40"/>
        <v>2125</v>
      </c>
      <c r="L132" s="138">
        <f t="shared" si="40"/>
        <v>7708</v>
      </c>
      <c r="M132" s="138">
        <f t="shared" si="40"/>
        <v>6437</v>
      </c>
      <c r="N132" s="138">
        <f t="shared" si="40"/>
        <v>28242</v>
      </c>
      <c r="O132" s="138">
        <f t="shared" si="40"/>
        <v>4</v>
      </c>
      <c r="P132" s="139">
        <f t="shared" si="40"/>
        <v>340</v>
      </c>
      <c r="Q132" s="120"/>
    </row>
    <row r="133" spans="2:17" ht="15" thickTop="1" x14ac:dyDescent="0.35"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</row>
    <row r="134" spans="2:17" x14ac:dyDescent="0.35">
      <c r="B134" s="152"/>
      <c r="C134" s="152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  <c r="P134" s="152"/>
    </row>
    <row r="135" spans="2:17" x14ac:dyDescent="0.35"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</row>
    <row r="136" spans="2:17" x14ac:dyDescent="0.35"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</row>
    <row r="137" spans="2:17" x14ac:dyDescent="0.35"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</row>
    <row r="138" spans="2:17" x14ac:dyDescent="0.35"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</row>
    <row r="139" spans="2:17" x14ac:dyDescent="0.35"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</row>
    <row r="140" spans="2:17" x14ac:dyDescent="0.35"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</row>
    <row r="141" spans="2:17" x14ac:dyDescent="0.35"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</row>
    <row r="142" spans="2:17" x14ac:dyDescent="0.35"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</row>
  </sheetData>
  <mergeCells count="43">
    <mergeCell ref="B134:P134"/>
    <mergeCell ref="B23:B30"/>
    <mergeCell ref="B39:B44"/>
    <mergeCell ref="B52:B59"/>
    <mergeCell ref="B61:B63"/>
    <mergeCell ref="B65:B68"/>
    <mergeCell ref="B70:B78"/>
    <mergeCell ref="B92:B97"/>
    <mergeCell ref="B99:B106"/>
    <mergeCell ref="B108:B111"/>
    <mergeCell ref="B113:B115"/>
    <mergeCell ref="B117:B124"/>
    <mergeCell ref="B46:B50"/>
    <mergeCell ref="B80:B81"/>
    <mergeCell ref="B83:B87"/>
    <mergeCell ref="B89:B90"/>
    <mergeCell ref="B16:B18"/>
    <mergeCell ref="G6:G7"/>
    <mergeCell ref="H6:H7"/>
    <mergeCell ref="I6:I7"/>
    <mergeCell ref="J6:J7"/>
    <mergeCell ref="B8:B14"/>
    <mergeCell ref="N6:N7"/>
    <mergeCell ref="O6:O7"/>
    <mergeCell ref="P6:P7"/>
    <mergeCell ref="K6:K7"/>
    <mergeCell ref="L6:L7"/>
    <mergeCell ref="B32:B37"/>
    <mergeCell ref="B126:B130"/>
    <mergeCell ref="B1:P1"/>
    <mergeCell ref="B2:P2"/>
    <mergeCell ref="B3:P3"/>
    <mergeCell ref="B4:P4"/>
    <mergeCell ref="B5:C5"/>
    <mergeCell ref="D5:E5"/>
    <mergeCell ref="F5:H5"/>
    <mergeCell ref="I5:P5"/>
    <mergeCell ref="B6:B7"/>
    <mergeCell ref="C6:C7"/>
    <mergeCell ref="D6:D7"/>
    <mergeCell ref="E6:E7"/>
    <mergeCell ref="F6:F7"/>
    <mergeCell ref="M6:M7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X88"/>
  <sheetViews>
    <sheetView rightToLeft="1" topLeftCell="A4" workbookViewId="0">
      <selection activeCell="C36" sqref="C36"/>
    </sheetView>
  </sheetViews>
  <sheetFormatPr defaultRowHeight="14.5" x14ac:dyDescent="0.35"/>
  <cols>
    <col min="1" max="1" width="3.7265625" customWidth="1"/>
    <col min="2" max="2" width="9.453125" customWidth="1"/>
    <col min="3" max="3" width="8.7265625" customWidth="1"/>
    <col min="4" max="6" width="5.7265625" customWidth="1"/>
    <col min="7" max="7" width="6.81640625" customWidth="1"/>
    <col min="8" max="15" width="5.7265625" customWidth="1"/>
    <col min="16" max="16" width="9.1796875" customWidth="1"/>
    <col min="17" max="17" width="6" customWidth="1"/>
    <col min="18" max="18" width="6.453125" customWidth="1"/>
    <col min="19" max="19" width="9.1796875" customWidth="1"/>
    <col min="20" max="20" width="7.54296875" customWidth="1"/>
  </cols>
  <sheetData>
    <row r="1" spans="2:20" x14ac:dyDescent="0.35">
      <c r="B1" s="181" t="s">
        <v>75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</row>
    <row r="2" spans="2:20" x14ac:dyDescent="0.35">
      <c r="B2" s="173" t="s">
        <v>76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</row>
    <row r="3" spans="2:20" x14ac:dyDescent="0.35">
      <c r="B3" s="173" t="s">
        <v>77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</row>
    <row r="4" spans="2:20" x14ac:dyDescent="0.35">
      <c r="B4" s="173" t="s">
        <v>78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</row>
    <row r="5" spans="2:20" x14ac:dyDescent="0.35">
      <c r="B5" s="173" t="s">
        <v>79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</row>
    <row r="6" spans="2:20" x14ac:dyDescent="0.35">
      <c r="B6" s="173" t="s">
        <v>100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</row>
    <row r="7" spans="2:20" ht="15" thickBot="1" x14ac:dyDescent="0.4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15" thickTop="1" x14ac:dyDescent="0.35">
      <c r="D8" s="182" t="s">
        <v>68</v>
      </c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4"/>
      <c r="R8" s="185" t="s">
        <v>6</v>
      </c>
      <c r="S8" s="186"/>
      <c r="T8" s="26"/>
    </row>
    <row r="9" spans="2:20" ht="15" customHeight="1" x14ac:dyDescent="0.35">
      <c r="B9" s="189" t="s">
        <v>0</v>
      </c>
      <c r="C9" s="190"/>
      <c r="D9" s="191" t="s">
        <v>1</v>
      </c>
      <c r="E9" s="192"/>
      <c r="F9" s="193" t="s">
        <v>2</v>
      </c>
      <c r="G9" s="194"/>
      <c r="H9" s="195"/>
      <c r="I9" s="196" t="s">
        <v>3</v>
      </c>
      <c r="J9" s="197"/>
      <c r="K9" s="197"/>
      <c r="L9" s="197"/>
      <c r="M9" s="197"/>
      <c r="N9" s="197"/>
      <c r="O9" s="198"/>
      <c r="P9" s="199" t="s">
        <v>4</v>
      </c>
      <c r="Q9" s="202" t="s">
        <v>5</v>
      </c>
      <c r="R9" s="187"/>
      <c r="S9" s="188"/>
      <c r="T9" s="210" t="s">
        <v>99</v>
      </c>
    </row>
    <row r="10" spans="2:20" ht="23.25" customHeight="1" x14ac:dyDescent="0.35">
      <c r="B10" s="211" t="s">
        <v>8</v>
      </c>
      <c r="C10" s="213" t="s">
        <v>22</v>
      </c>
      <c r="D10" s="215" t="s">
        <v>9</v>
      </c>
      <c r="E10" s="217" t="s">
        <v>10</v>
      </c>
      <c r="F10" s="219" t="s">
        <v>11</v>
      </c>
      <c r="G10" s="219" t="s">
        <v>12</v>
      </c>
      <c r="H10" s="219" t="s">
        <v>13</v>
      </c>
      <c r="I10" s="205" t="s">
        <v>14</v>
      </c>
      <c r="J10" s="205" t="s">
        <v>15</v>
      </c>
      <c r="K10" s="205" t="s">
        <v>16</v>
      </c>
      <c r="L10" s="205" t="s">
        <v>17</v>
      </c>
      <c r="M10" s="205" t="s">
        <v>18</v>
      </c>
      <c r="N10" s="205" t="s">
        <v>19</v>
      </c>
      <c r="O10" s="221" t="s">
        <v>20</v>
      </c>
      <c r="P10" s="200"/>
      <c r="Q10" s="203"/>
      <c r="R10" s="20" t="s">
        <v>66</v>
      </c>
      <c r="S10" s="25" t="s">
        <v>21</v>
      </c>
      <c r="T10" s="210"/>
    </row>
    <row r="11" spans="2:20" x14ac:dyDescent="0.35">
      <c r="B11" s="212"/>
      <c r="C11" s="214"/>
      <c r="D11" s="216"/>
      <c r="E11" s="218"/>
      <c r="F11" s="220"/>
      <c r="G11" s="220"/>
      <c r="H11" s="220"/>
      <c r="I11" s="206"/>
      <c r="J11" s="206"/>
      <c r="K11" s="206"/>
      <c r="L11" s="206"/>
      <c r="M11" s="206"/>
      <c r="N11" s="206"/>
      <c r="O11" s="222"/>
      <c r="P11" s="201"/>
      <c r="Q11" s="204"/>
      <c r="R11" s="20"/>
      <c r="S11" s="25"/>
      <c r="T11" s="210"/>
    </row>
    <row r="12" spans="2:20" ht="15" customHeight="1" x14ac:dyDescent="0.35">
      <c r="B12" s="207" t="s">
        <v>65</v>
      </c>
      <c r="C12" s="10" t="s">
        <v>81</v>
      </c>
      <c r="D12" s="12">
        <v>290</v>
      </c>
      <c r="E12" s="6">
        <v>145</v>
      </c>
      <c r="F12" s="3">
        <f>D12+E12</f>
        <v>435</v>
      </c>
      <c r="G12" s="3">
        <f>F12*5</f>
        <v>2175</v>
      </c>
      <c r="H12" s="3">
        <v>2</v>
      </c>
      <c r="I12" s="7"/>
      <c r="J12" s="7"/>
      <c r="K12" s="7"/>
      <c r="L12" s="7"/>
      <c r="M12" s="7"/>
      <c r="N12" s="7">
        <v>685</v>
      </c>
      <c r="O12" s="13"/>
      <c r="P12" s="11" t="s">
        <v>97</v>
      </c>
      <c r="Q12" s="18"/>
      <c r="R12" s="21"/>
      <c r="S12" s="27"/>
      <c r="T12" s="4"/>
    </row>
    <row r="13" spans="2:20" x14ac:dyDescent="0.35">
      <c r="B13" s="208"/>
      <c r="C13" s="10" t="s">
        <v>51</v>
      </c>
      <c r="D13" s="12">
        <v>122</v>
      </c>
      <c r="E13" s="6">
        <v>15</v>
      </c>
      <c r="F13" s="3">
        <f t="shared" ref="F13:F69" si="0">D13+E13</f>
        <v>137</v>
      </c>
      <c r="G13" s="3">
        <f t="shared" ref="G13:G69" si="1">F13*5</f>
        <v>685</v>
      </c>
      <c r="H13" s="3"/>
      <c r="I13" s="7"/>
      <c r="J13" s="7"/>
      <c r="K13" s="7"/>
      <c r="L13" s="7"/>
      <c r="M13" s="7"/>
      <c r="N13" s="7"/>
      <c r="O13" s="13"/>
      <c r="P13" s="11" t="s">
        <v>97</v>
      </c>
      <c r="Q13" s="18"/>
      <c r="R13" s="21"/>
      <c r="S13" s="27"/>
      <c r="T13" s="4"/>
    </row>
    <row r="14" spans="2:20" x14ac:dyDescent="0.35">
      <c r="B14" s="208"/>
      <c r="C14" s="10" t="s">
        <v>24</v>
      </c>
      <c r="D14" s="12">
        <v>76</v>
      </c>
      <c r="E14" s="6">
        <v>9</v>
      </c>
      <c r="F14" s="3">
        <f t="shared" si="0"/>
        <v>85</v>
      </c>
      <c r="G14" s="3">
        <f t="shared" si="1"/>
        <v>425</v>
      </c>
      <c r="H14" s="3"/>
      <c r="I14" s="7"/>
      <c r="J14" s="7"/>
      <c r="K14" s="7"/>
      <c r="L14" s="7"/>
      <c r="M14" s="7"/>
      <c r="N14" s="7"/>
      <c r="O14" s="13"/>
      <c r="P14" s="11" t="s">
        <v>97</v>
      </c>
      <c r="Q14" s="18"/>
      <c r="R14" s="21"/>
      <c r="S14" s="27"/>
      <c r="T14" s="4"/>
    </row>
    <row r="15" spans="2:20" x14ac:dyDescent="0.35">
      <c r="B15" s="208"/>
      <c r="C15" s="10" t="s">
        <v>96</v>
      </c>
      <c r="D15" s="12">
        <v>46</v>
      </c>
      <c r="E15" s="6">
        <v>30</v>
      </c>
      <c r="F15" s="3">
        <f t="shared" si="0"/>
        <v>76</v>
      </c>
      <c r="G15" s="3">
        <f t="shared" si="1"/>
        <v>380</v>
      </c>
      <c r="H15" s="3"/>
      <c r="I15" s="7"/>
      <c r="J15" s="7"/>
      <c r="K15" s="7"/>
      <c r="L15" s="7"/>
      <c r="M15" s="7"/>
      <c r="N15" s="7"/>
      <c r="O15" s="13"/>
      <c r="P15" s="11" t="s">
        <v>97</v>
      </c>
      <c r="Q15" s="18"/>
      <c r="R15" s="21"/>
      <c r="S15" s="27"/>
      <c r="T15" s="4"/>
    </row>
    <row r="16" spans="2:20" x14ac:dyDescent="0.35">
      <c r="B16" s="208"/>
      <c r="C16" s="30"/>
      <c r="D16" s="31"/>
      <c r="E16" s="51"/>
      <c r="F16" s="52"/>
      <c r="G16" s="52"/>
      <c r="H16" s="52"/>
      <c r="I16" s="53"/>
      <c r="J16" s="53"/>
      <c r="K16" s="53"/>
      <c r="L16" s="53"/>
      <c r="M16" s="53"/>
      <c r="N16" s="53"/>
      <c r="O16" s="54"/>
      <c r="P16" s="38"/>
      <c r="Q16" s="55"/>
      <c r="R16" s="42"/>
      <c r="S16" s="49"/>
      <c r="T16" s="23"/>
    </row>
    <row r="17" spans="2:24" ht="26.5" x14ac:dyDescent="0.35">
      <c r="B17" s="34" t="s">
        <v>67</v>
      </c>
      <c r="C17" s="28" t="s">
        <v>67</v>
      </c>
      <c r="D17" s="29">
        <f>SUM(D12:D15)</f>
        <v>534</v>
      </c>
      <c r="E17" s="29">
        <f t="shared" ref="E17:T17" si="2">SUM(E12:E15)</f>
        <v>199</v>
      </c>
      <c r="F17" s="29">
        <f t="shared" si="2"/>
        <v>733</v>
      </c>
      <c r="G17" s="29">
        <f t="shared" si="2"/>
        <v>3665</v>
      </c>
      <c r="H17" s="29">
        <f t="shared" si="2"/>
        <v>2</v>
      </c>
      <c r="I17" s="29">
        <f t="shared" si="2"/>
        <v>0</v>
      </c>
      <c r="J17" s="29">
        <f t="shared" si="2"/>
        <v>0</v>
      </c>
      <c r="K17" s="29">
        <f t="shared" si="2"/>
        <v>0</v>
      </c>
      <c r="L17" s="29">
        <f t="shared" si="2"/>
        <v>0</v>
      </c>
      <c r="M17" s="29">
        <f t="shared" si="2"/>
        <v>0</v>
      </c>
      <c r="N17" s="29">
        <f t="shared" si="2"/>
        <v>685</v>
      </c>
      <c r="O17" s="29">
        <f t="shared" si="2"/>
        <v>0</v>
      </c>
      <c r="P17" s="29">
        <f t="shared" si="2"/>
        <v>0</v>
      </c>
      <c r="Q17" s="29">
        <f t="shared" si="2"/>
        <v>0</v>
      </c>
      <c r="R17" s="29">
        <f t="shared" si="2"/>
        <v>0</v>
      </c>
      <c r="S17" s="29">
        <f t="shared" si="2"/>
        <v>0</v>
      </c>
      <c r="T17" s="29">
        <f t="shared" si="2"/>
        <v>0</v>
      </c>
    </row>
    <row r="18" spans="2:24" ht="43" x14ac:dyDescent="0.35">
      <c r="B18" s="207" t="s">
        <v>26</v>
      </c>
      <c r="C18" s="10" t="s">
        <v>27</v>
      </c>
      <c r="D18" s="12">
        <v>187</v>
      </c>
      <c r="E18" s="6">
        <v>589</v>
      </c>
      <c r="F18" s="3">
        <f t="shared" si="0"/>
        <v>776</v>
      </c>
      <c r="G18" s="3">
        <f t="shared" si="1"/>
        <v>3880</v>
      </c>
      <c r="H18" s="3"/>
      <c r="I18" s="7" t="s">
        <v>58</v>
      </c>
      <c r="J18" s="8" t="s">
        <v>64</v>
      </c>
      <c r="K18" s="7"/>
      <c r="L18" s="7"/>
      <c r="M18" s="9">
        <v>362</v>
      </c>
      <c r="N18" s="14">
        <v>218</v>
      </c>
      <c r="O18" s="15" t="s">
        <v>60</v>
      </c>
      <c r="P18" s="11" t="s">
        <v>69</v>
      </c>
      <c r="Q18" s="18"/>
      <c r="R18" s="21"/>
      <c r="S18" s="27"/>
      <c r="T18" s="4"/>
    </row>
    <row r="19" spans="2:24" x14ac:dyDescent="0.35">
      <c r="B19" s="208"/>
      <c r="C19" s="10" t="s">
        <v>84</v>
      </c>
      <c r="D19" s="12">
        <v>131</v>
      </c>
      <c r="E19" s="6">
        <v>0</v>
      </c>
      <c r="F19" s="3">
        <f t="shared" si="0"/>
        <v>131</v>
      </c>
      <c r="G19" s="3">
        <f t="shared" si="1"/>
        <v>655</v>
      </c>
      <c r="H19" s="3"/>
      <c r="I19" s="7"/>
      <c r="J19" s="7"/>
      <c r="K19" s="7"/>
      <c r="L19" s="7"/>
      <c r="M19" s="7"/>
      <c r="N19" s="7"/>
      <c r="O19" s="13"/>
      <c r="P19" s="11" t="s">
        <v>86</v>
      </c>
      <c r="Q19" s="18"/>
      <c r="R19" s="21"/>
      <c r="S19" s="27"/>
      <c r="T19" s="4"/>
    </row>
    <row r="20" spans="2:24" x14ac:dyDescent="0.35">
      <c r="B20" s="208"/>
      <c r="C20" s="10" t="s">
        <v>29</v>
      </c>
      <c r="D20" s="12">
        <v>82</v>
      </c>
      <c r="E20" s="6">
        <v>146</v>
      </c>
      <c r="F20" s="3">
        <f t="shared" si="0"/>
        <v>228</v>
      </c>
      <c r="G20" s="3">
        <f t="shared" si="1"/>
        <v>1140</v>
      </c>
      <c r="H20" s="3"/>
      <c r="I20" s="7"/>
      <c r="J20" s="7"/>
      <c r="K20" s="7"/>
      <c r="L20" s="7"/>
      <c r="M20" s="7"/>
      <c r="N20" s="7"/>
      <c r="O20" s="13"/>
      <c r="P20" s="11" t="s">
        <v>69</v>
      </c>
      <c r="Q20" s="18"/>
      <c r="R20" s="21"/>
      <c r="S20" s="27"/>
      <c r="T20" s="4"/>
    </row>
    <row r="21" spans="2:24" x14ac:dyDescent="0.35">
      <c r="B21" s="208"/>
      <c r="C21" s="30"/>
      <c r="D21" s="31"/>
      <c r="E21" s="51"/>
      <c r="F21" s="52"/>
      <c r="G21" s="52"/>
      <c r="H21" s="52"/>
      <c r="I21" s="53"/>
      <c r="J21" s="53"/>
      <c r="K21" s="53"/>
      <c r="L21" s="53"/>
      <c r="M21" s="53"/>
      <c r="N21" s="53"/>
      <c r="O21" s="54"/>
      <c r="P21" s="38"/>
      <c r="Q21" s="55"/>
      <c r="R21" s="42"/>
      <c r="S21" s="49"/>
      <c r="T21" s="23"/>
    </row>
    <row r="22" spans="2:24" x14ac:dyDescent="0.35">
      <c r="B22" s="66" t="s">
        <v>67</v>
      </c>
      <c r="C22" s="28"/>
      <c r="D22" s="29">
        <f>SUM(D18:D21)</f>
        <v>400</v>
      </c>
      <c r="E22" s="29">
        <f t="shared" ref="E22:T22" si="3">SUM(E18:E21)</f>
        <v>735</v>
      </c>
      <c r="F22" s="29">
        <f t="shared" si="3"/>
        <v>1135</v>
      </c>
      <c r="G22" s="29">
        <f t="shared" si="3"/>
        <v>5675</v>
      </c>
      <c r="H22" s="29">
        <f t="shared" si="3"/>
        <v>0</v>
      </c>
      <c r="I22" s="29">
        <f t="shared" si="3"/>
        <v>0</v>
      </c>
      <c r="J22" s="29">
        <f t="shared" si="3"/>
        <v>0</v>
      </c>
      <c r="K22" s="29">
        <f t="shared" si="3"/>
        <v>0</v>
      </c>
      <c r="L22" s="29">
        <f t="shared" si="3"/>
        <v>0</v>
      </c>
      <c r="M22" s="29">
        <f t="shared" si="3"/>
        <v>362</v>
      </c>
      <c r="N22" s="29">
        <f t="shared" si="3"/>
        <v>218</v>
      </c>
      <c r="O22" s="29">
        <f t="shared" si="3"/>
        <v>0</v>
      </c>
      <c r="P22" s="29">
        <f t="shared" si="3"/>
        <v>0</v>
      </c>
      <c r="Q22" s="29">
        <f t="shared" si="3"/>
        <v>0</v>
      </c>
      <c r="R22" s="29">
        <f t="shared" si="3"/>
        <v>0</v>
      </c>
      <c r="S22" s="29">
        <f t="shared" si="3"/>
        <v>0</v>
      </c>
      <c r="T22" s="29">
        <f t="shared" si="3"/>
        <v>0</v>
      </c>
    </row>
    <row r="23" spans="2:24" ht="15" customHeight="1" x14ac:dyDescent="0.35">
      <c r="B23" s="207" t="s">
        <v>31</v>
      </c>
      <c r="C23" s="32" t="s">
        <v>30</v>
      </c>
      <c r="D23" s="33">
        <v>152</v>
      </c>
      <c r="E23" s="56">
        <v>80</v>
      </c>
      <c r="F23" s="57">
        <f t="shared" si="0"/>
        <v>232</v>
      </c>
      <c r="G23" s="57">
        <f t="shared" si="1"/>
        <v>1160</v>
      </c>
      <c r="H23" s="57">
        <v>1</v>
      </c>
      <c r="I23" s="58"/>
      <c r="J23" s="58"/>
      <c r="K23" s="58"/>
      <c r="L23" s="58"/>
      <c r="M23" s="58"/>
      <c r="N23" s="58">
        <v>407</v>
      </c>
      <c r="O23" s="59"/>
      <c r="P23" s="60" t="s">
        <v>69</v>
      </c>
      <c r="Q23" s="61"/>
      <c r="R23" s="62"/>
      <c r="S23" s="63"/>
      <c r="T23" s="64"/>
    </row>
    <row r="24" spans="2:24" ht="15" customHeight="1" x14ac:dyDescent="0.35">
      <c r="B24" s="208"/>
      <c r="C24" s="10" t="s">
        <v>32</v>
      </c>
      <c r="D24" s="12">
        <v>850</v>
      </c>
      <c r="E24" s="6">
        <v>150</v>
      </c>
      <c r="F24" s="3">
        <f t="shared" si="0"/>
        <v>1000</v>
      </c>
      <c r="G24" s="3">
        <f t="shared" si="1"/>
        <v>5000</v>
      </c>
      <c r="H24" s="3"/>
      <c r="I24" s="7"/>
      <c r="J24" s="7"/>
      <c r="K24" s="7"/>
      <c r="L24" s="7"/>
      <c r="M24" s="7"/>
      <c r="N24" s="7"/>
      <c r="O24" s="13"/>
      <c r="P24" s="11" t="s">
        <v>69</v>
      </c>
      <c r="Q24" s="18"/>
      <c r="R24" s="21"/>
      <c r="S24" s="27"/>
      <c r="T24" s="4"/>
    </row>
    <row r="25" spans="2:24" x14ac:dyDescent="0.35">
      <c r="B25" s="208"/>
      <c r="C25" s="10" t="s">
        <v>33</v>
      </c>
      <c r="D25" s="12">
        <v>143</v>
      </c>
      <c r="E25" s="6">
        <v>207</v>
      </c>
      <c r="F25" s="3">
        <f t="shared" si="0"/>
        <v>350</v>
      </c>
      <c r="G25" s="3">
        <f t="shared" si="1"/>
        <v>1750</v>
      </c>
      <c r="H25" s="3"/>
      <c r="I25" s="7"/>
      <c r="J25" s="7"/>
      <c r="K25" s="7"/>
      <c r="L25" s="7"/>
      <c r="M25" s="7"/>
      <c r="N25" s="7"/>
      <c r="O25" s="13"/>
      <c r="P25" s="11" t="s">
        <v>69</v>
      </c>
      <c r="Q25" s="18"/>
      <c r="R25" s="21"/>
      <c r="S25" s="27"/>
      <c r="T25" s="4"/>
      <c r="V25" t="s">
        <v>92</v>
      </c>
      <c r="W25" t="s">
        <v>93</v>
      </c>
      <c r="X25" t="s">
        <v>95</v>
      </c>
    </row>
    <row r="26" spans="2:24" x14ac:dyDescent="0.35">
      <c r="B26" s="208"/>
      <c r="C26" s="10" t="s">
        <v>94</v>
      </c>
      <c r="D26" s="12">
        <v>133</v>
      </c>
      <c r="E26" s="6">
        <v>798</v>
      </c>
      <c r="F26" s="3">
        <f t="shared" si="0"/>
        <v>931</v>
      </c>
      <c r="G26" s="3">
        <f t="shared" si="1"/>
        <v>4655</v>
      </c>
      <c r="H26" s="3"/>
      <c r="I26" s="7"/>
      <c r="J26" s="7"/>
      <c r="K26" s="7"/>
      <c r="L26" s="7"/>
      <c r="M26" s="7">
        <v>5</v>
      </c>
      <c r="N26" s="7"/>
      <c r="O26" s="13"/>
      <c r="P26" s="11" t="s">
        <v>69</v>
      </c>
      <c r="Q26" s="18"/>
      <c r="R26" s="21"/>
      <c r="S26" s="27"/>
      <c r="T26" s="4"/>
      <c r="V26">
        <v>1480</v>
      </c>
      <c r="W26">
        <v>1482</v>
      </c>
    </row>
    <row r="27" spans="2:24" x14ac:dyDescent="0.35">
      <c r="B27" s="208"/>
      <c r="C27" s="10" t="s">
        <v>34</v>
      </c>
      <c r="D27" s="12">
        <v>5</v>
      </c>
      <c r="E27" s="6">
        <v>163</v>
      </c>
      <c r="F27" s="3">
        <f t="shared" si="0"/>
        <v>168</v>
      </c>
      <c r="G27" s="3">
        <f t="shared" si="1"/>
        <v>840</v>
      </c>
      <c r="H27" s="3"/>
      <c r="I27" s="7"/>
      <c r="J27" s="7"/>
      <c r="K27" s="7"/>
      <c r="L27" s="7"/>
      <c r="M27" s="7">
        <v>3</v>
      </c>
      <c r="N27" s="7"/>
      <c r="O27" s="13"/>
      <c r="P27" s="11" t="s">
        <v>69</v>
      </c>
      <c r="Q27" s="18"/>
      <c r="R27" s="21"/>
      <c r="S27" s="27"/>
      <c r="T27" s="4"/>
      <c r="V27">
        <v>1333</v>
      </c>
    </row>
    <row r="28" spans="2:24" x14ac:dyDescent="0.35">
      <c r="B28" s="208"/>
      <c r="C28" s="10" t="s">
        <v>35</v>
      </c>
      <c r="D28" s="12">
        <v>50</v>
      </c>
      <c r="E28" s="6">
        <v>33</v>
      </c>
      <c r="F28" s="3">
        <f t="shared" si="0"/>
        <v>83</v>
      </c>
      <c r="G28" s="3">
        <f t="shared" si="1"/>
        <v>415</v>
      </c>
      <c r="H28" s="3"/>
      <c r="I28" s="7"/>
      <c r="J28" s="7"/>
      <c r="K28" s="7"/>
      <c r="L28" s="7"/>
      <c r="M28" s="7"/>
      <c r="N28" s="7"/>
      <c r="O28" s="13"/>
      <c r="P28" s="11" t="s">
        <v>69</v>
      </c>
      <c r="Q28" s="18"/>
      <c r="R28" s="21"/>
      <c r="S28" s="27"/>
      <c r="T28" s="4"/>
      <c r="V28">
        <f>V26-V27</f>
        <v>147</v>
      </c>
    </row>
    <row r="29" spans="2:24" x14ac:dyDescent="0.35">
      <c r="B29" s="209"/>
      <c r="C29" s="10" t="s">
        <v>98</v>
      </c>
      <c r="D29" s="12">
        <v>147</v>
      </c>
      <c r="E29" s="12">
        <v>52</v>
      </c>
      <c r="F29" s="3">
        <f t="shared" si="0"/>
        <v>199</v>
      </c>
      <c r="G29" s="3">
        <f t="shared" si="1"/>
        <v>995</v>
      </c>
      <c r="H29" s="3"/>
      <c r="I29" s="7"/>
      <c r="J29" s="7"/>
      <c r="K29" s="7"/>
      <c r="L29" s="7"/>
      <c r="M29" s="7"/>
      <c r="N29" s="7"/>
      <c r="O29" s="13"/>
      <c r="P29" s="11"/>
      <c r="Q29" s="18"/>
      <c r="R29" s="21"/>
      <c r="S29" s="27"/>
      <c r="T29" s="4"/>
    </row>
    <row r="30" spans="2:24" x14ac:dyDescent="0.35">
      <c r="B30" s="67" t="s">
        <v>67</v>
      </c>
      <c r="C30" s="28"/>
      <c r="D30" s="29">
        <f>SUM(D23:D29)</f>
        <v>1480</v>
      </c>
      <c r="E30" s="29">
        <f t="shared" ref="E30:T30" si="4">SUM(E23:E29)</f>
        <v>1483</v>
      </c>
      <c r="F30" s="29">
        <f t="shared" si="4"/>
        <v>2963</v>
      </c>
      <c r="G30" s="29">
        <f t="shared" si="4"/>
        <v>14815</v>
      </c>
      <c r="H30" s="29">
        <f t="shared" si="4"/>
        <v>1</v>
      </c>
      <c r="I30" s="29">
        <f t="shared" si="4"/>
        <v>0</v>
      </c>
      <c r="J30" s="29">
        <f t="shared" si="4"/>
        <v>0</v>
      </c>
      <c r="K30" s="29">
        <f t="shared" si="4"/>
        <v>0</v>
      </c>
      <c r="L30" s="29">
        <f t="shared" si="4"/>
        <v>0</v>
      </c>
      <c r="M30" s="29">
        <f t="shared" si="4"/>
        <v>8</v>
      </c>
      <c r="N30" s="29">
        <f t="shared" si="4"/>
        <v>407</v>
      </c>
      <c r="O30" s="29">
        <f t="shared" si="4"/>
        <v>0</v>
      </c>
      <c r="P30" s="29">
        <f t="shared" si="4"/>
        <v>0</v>
      </c>
      <c r="Q30" s="29">
        <f t="shared" si="4"/>
        <v>0</v>
      </c>
      <c r="R30" s="29">
        <f t="shared" si="4"/>
        <v>0</v>
      </c>
      <c r="S30" s="29">
        <f t="shared" si="4"/>
        <v>0</v>
      </c>
      <c r="T30" s="29">
        <f t="shared" si="4"/>
        <v>0</v>
      </c>
    </row>
    <row r="31" spans="2:24" x14ac:dyDescent="0.35">
      <c r="B31" s="4" t="s">
        <v>37</v>
      </c>
      <c r="C31" s="10" t="s">
        <v>36</v>
      </c>
      <c r="D31" s="12">
        <v>52</v>
      </c>
      <c r="E31" s="6">
        <v>121</v>
      </c>
      <c r="F31" s="3">
        <f t="shared" si="0"/>
        <v>173</v>
      </c>
      <c r="G31" s="3">
        <f t="shared" si="1"/>
        <v>865</v>
      </c>
      <c r="H31" s="3"/>
      <c r="I31" s="7"/>
      <c r="J31" s="7"/>
      <c r="K31" s="7"/>
      <c r="L31" s="7"/>
      <c r="M31" s="7"/>
      <c r="N31" s="7"/>
      <c r="O31" s="13"/>
      <c r="P31" s="11" t="s">
        <v>69</v>
      </c>
      <c r="Q31" s="18"/>
      <c r="R31" s="21"/>
      <c r="S31" s="27"/>
      <c r="T31" s="4"/>
    </row>
    <row r="32" spans="2:24" x14ac:dyDescent="0.35">
      <c r="B32" s="23"/>
      <c r="C32" s="10" t="s">
        <v>85</v>
      </c>
      <c r="D32" s="12">
        <v>75</v>
      </c>
      <c r="E32" s="6">
        <v>261</v>
      </c>
      <c r="F32" s="3">
        <f t="shared" si="0"/>
        <v>336</v>
      </c>
      <c r="G32" s="3">
        <f t="shared" si="1"/>
        <v>1680</v>
      </c>
      <c r="H32" s="3"/>
      <c r="I32" s="7"/>
      <c r="J32" s="7"/>
      <c r="K32" s="7"/>
      <c r="L32" s="7"/>
      <c r="M32" s="7"/>
      <c r="N32" s="7"/>
      <c r="O32" s="13"/>
      <c r="P32" s="11" t="s">
        <v>87</v>
      </c>
      <c r="Q32" s="18"/>
      <c r="R32" s="21"/>
      <c r="S32" s="27"/>
      <c r="T32" s="4"/>
    </row>
    <row r="33" spans="2:20" x14ac:dyDescent="0.35">
      <c r="B33" s="23"/>
      <c r="C33" s="10"/>
      <c r="D33" s="12"/>
      <c r="E33" s="6"/>
      <c r="F33" s="3"/>
      <c r="G33" s="3"/>
      <c r="H33" s="3"/>
      <c r="I33" s="7"/>
      <c r="J33" s="7"/>
      <c r="K33" s="7"/>
      <c r="L33" s="7"/>
      <c r="M33" s="7"/>
      <c r="N33" s="7"/>
      <c r="O33" s="13"/>
      <c r="P33" s="11"/>
      <c r="Q33" s="18"/>
      <c r="R33" s="21"/>
      <c r="S33" s="27"/>
      <c r="T33" s="4"/>
    </row>
    <row r="34" spans="2:20" x14ac:dyDescent="0.35">
      <c r="B34" s="28" t="s">
        <v>67</v>
      </c>
      <c r="C34" s="28"/>
      <c r="D34" s="29">
        <f>SUM(D31:D33)</f>
        <v>127</v>
      </c>
      <c r="E34" s="29">
        <f t="shared" ref="E34:T34" si="5">SUM(E31:E33)</f>
        <v>382</v>
      </c>
      <c r="F34" s="29">
        <f t="shared" si="5"/>
        <v>509</v>
      </c>
      <c r="G34" s="29">
        <f t="shared" si="5"/>
        <v>2545</v>
      </c>
      <c r="H34" s="29">
        <f t="shared" si="5"/>
        <v>0</v>
      </c>
      <c r="I34" s="29">
        <f t="shared" si="5"/>
        <v>0</v>
      </c>
      <c r="J34" s="29">
        <f t="shared" si="5"/>
        <v>0</v>
      </c>
      <c r="K34" s="29">
        <f t="shared" si="5"/>
        <v>0</v>
      </c>
      <c r="L34" s="29">
        <f t="shared" si="5"/>
        <v>0</v>
      </c>
      <c r="M34" s="29">
        <f t="shared" si="5"/>
        <v>0</v>
      </c>
      <c r="N34" s="29">
        <f t="shared" si="5"/>
        <v>0</v>
      </c>
      <c r="O34" s="29">
        <f t="shared" si="5"/>
        <v>0</v>
      </c>
      <c r="P34" s="29">
        <f t="shared" si="5"/>
        <v>0</v>
      </c>
      <c r="Q34" s="29">
        <f t="shared" si="5"/>
        <v>0</v>
      </c>
      <c r="R34" s="29">
        <f t="shared" si="5"/>
        <v>0</v>
      </c>
      <c r="S34" s="29">
        <f t="shared" si="5"/>
        <v>0</v>
      </c>
      <c r="T34" s="29">
        <f t="shared" si="5"/>
        <v>0</v>
      </c>
    </row>
    <row r="35" spans="2:20" ht="36.5" x14ac:dyDescent="0.35">
      <c r="B35" s="207" t="s">
        <v>38</v>
      </c>
      <c r="C35" s="10" t="s">
        <v>39</v>
      </c>
      <c r="D35" s="12">
        <v>1475</v>
      </c>
      <c r="E35" s="6">
        <v>400</v>
      </c>
      <c r="F35" s="3">
        <f t="shared" si="0"/>
        <v>1875</v>
      </c>
      <c r="G35" s="3">
        <f t="shared" si="1"/>
        <v>9375</v>
      </c>
      <c r="H35" s="3"/>
      <c r="I35" s="7"/>
      <c r="J35" s="7"/>
      <c r="K35" s="7"/>
      <c r="L35" s="7"/>
      <c r="M35" s="7">
        <v>150</v>
      </c>
      <c r="N35" s="7"/>
      <c r="O35" s="16" t="s">
        <v>61</v>
      </c>
      <c r="P35" s="11" t="s">
        <v>69</v>
      </c>
      <c r="Q35" s="18"/>
      <c r="R35" s="21"/>
      <c r="S35" s="27"/>
      <c r="T35" s="4"/>
    </row>
    <row r="36" spans="2:20" x14ac:dyDescent="0.35">
      <c r="B36" s="208"/>
      <c r="C36" s="10"/>
      <c r="D36" s="12"/>
      <c r="E36" s="6"/>
      <c r="F36" s="3"/>
      <c r="G36" s="3"/>
      <c r="H36" s="3"/>
      <c r="I36" s="7"/>
      <c r="J36" s="7"/>
      <c r="K36" s="7"/>
      <c r="L36" s="7"/>
      <c r="M36" s="7"/>
      <c r="N36" s="7"/>
      <c r="O36" s="16"/>
      <c r="P36" s="11"/>
      <c r="Q36" s="18"/>
      <c r="R36" s="21"/>
      <c r="S36" s="27"/>
      <c r="T36" s="4"/>
    </row>
    <row r="37" spans="2:20" x14ac:dyDescent="0.35">
      <c r="B37" s="208"/>
      <c r="C37" s="10"/>
      <c r="D37" s="12"/>
      <c r="E37" s="6"/>
      <c r="F37" s="3"/>
      <c r="G37" s="3"/>
      <c r="H37" s="3"/>
      <c r="I37" s="7"/>
      <c r="J37" s="7"/>
      <c r="K37" s="7"/>
      <c r="L37" s="7"/>
      <c r="M37" s="7"/>
      <c r="N37" s="7"/>
      <c r="O37" s="16"/>
      <c r="P37" s="11"/>
      <c r="Q37" s="18"/>
      <c r="R37" s="21"/>
      <c r="S37" s="27"/>
      <c r="T37" s="4"/>
    </row>
    <row r="38" spans="2:20" x14ac:dyDescent="0.35">
      <c r="B38" s="208"/>
      <c r="C38" s="10"/>
      <c r="D38" s="12"/>
      <c r="E38" s="6"/>
      <c r="F38" s="3"/>
      <c r="G38" s="3"/>
      <c r="H38" s="3"/>
      <c r="I38" s="7"/>
      <c r="J38" s="7"/>
      <c r="K38" s="7"/>
      <c r="L38" s="7"/>
      <c r="M38" s="7"/>
      <c r="N38" s="7"/>
      <c r="O38" s="16"/>
      <c r="P38" s="11"/>
      <c r="Q38" s="18"/>
      <c r="R38" s="21"/>
      <c r="S38" s="27"/>
      <c r="T38" s="4"/>
    </row>
    <row r="39" spans="2:20" x14ac:dyDescent="0.35">
      <c r="B39" s="208"/>
      <c r="C39" s="10" t="s">
        <v>40</v>
      </c>
      <c r="D39" s="12">
        <v>1212</v>
      </c>
      <c r="E39" s="6">
        <v>188</v>
      </c>
      <c r="F39" s="3">
        <f t="shared" si="0"/>
        <v>1400</v>
      </c>
      <c r="G39" s="3">
        <f t="shared" si="1"/>
        <v>7000</v>
      </c>
      <c r="H39" s="3"/>
      <c r="I39" s="7"/>
      <c r="J39" s="7">
        <v>11</v>
      </c>
      <c r="K39" s="7"/>
      <c r="L39" s="7"/>
      <c r="M39" s="7">
        <v>100</v>
      </c>
      <c r="N39" s="7"/>
      <c r="O39" s="13" t="s">
        <v>62</v>
      </c>
      <c r="P39" s="11" t="s">
        <v>69</v>
      </c>
      <c r="Q39" s="18"/>
      <c r="R39" s="21"/>
      <c r="S39" s="27"/>
      <c r="T39" s="4"/>
    </row>
    <row r="40" spans="2:20" x14ac:dyDescent="0.35">
      <c r="B40" s="66" t="s">
        <v>67</v>
      </c>
      <c r="C40" s="28"/>
      <c r="D40" s="29">
        <f>SUM(D35:D39)</f>
        <v>2687</v>
      </c>
      <c r="E40" s="29">
        <f t="shared" ref="E40:T40" si="6">SUM(E35:E39)</f>
        <v>588</v>
      </c>
      <c r="F40" s="29">
        <f t="shared" si="6"/>
        <v>3275</v>
      </c>
      <c r="G40" s="29">
        <f t="shared" si="6"/>
        <v>16375</v>
      </c>
      <c r="H40" s="29">
        <f t="shared" si="6"/>
        <v>0</v>
      </c>
      <c r="I40" s="29">
        <f t="shared" si="6"/>
        <v>0</v>
      </c>
      <c r="J40" s="29">
        <f t="shared" si="6"/>
        <v>11</v>
      </c>
      <c r="K40" s="29">
        <f t="shared" si="6"/>
        <v>0</v>
      </c>
      <c r="L40" s="29">
        <f t="shared" si="6"/>
        <v>0</v>
      </c>
      <c r="M40" s="29">
        <f t="shared" si="6"/>
        <v>250</v>
      </c>
      <c r="N40" s="29">
        <f t="shared" si="6"/>
        <v>0</v>
      </c>
      <c r="O40" s="29">
        <f t="shared" si="6"/>
        <v>0</v>
      </c>
      <c r="P40" s="29">
        <f t="shared" si="6"/>
        <v>0</v>
      </c>
      <c r="Q40" s="29">
        <f t="shared" si="6"/>
        <v>0</v>
      </c>
      <c r="R40" s="29">
        <f t="shared" si="6"/>
        <v>0</v>
      </c>
      <c r="S40" s="29">
        <f t="shared" si="6"/>
        <v>0</v>
      </c>
      <c r="T40" s="29">
        <f t="shared" si="6"/>
        <v>0</v>
      </c>
    </row>
    <row r="41" spans="2:20" x14ac:dyDescent="0.35">
      <c r="B41" s="4" t="s">
        <v>41</v>
      </c>
      <c r="C41" s="10" t="s">
        <v>42</v>
      </c>
      <c r="D41" s="12">
        <v>450</v>
      </c>
      <c r="E41" s="6">
        <v>50</v>
      </c>
      <c r="F41" s="3">
        <f t="shared" si="0"/>
        <v>500</v>
      </c>
      <c r="G41" s="3">
        <f t="shared" si="1"/>
        <v>2500</v>
      </c>
      <c r="H41" s="3"/>
      <c r="I41" s="7"/>
      <c r="J41" s="7"/>
      <c r="K41" s="7"/>
      <c r="L41" s="7"/>
      <c r="M41" s="7"/>
      <c r="N41" s="7"/>
      <c r="O41" s="13" t="s">
        <v>63</v>
      </c>
      <c r="P41" s="11" t="s">
        <v>69</v>
      </c>
      <c r="Q41" s="18"/>
      <c r="R41" s="21"/>
      <c r="S41" s="27"/>
      <c r="T41" s="4"/>
    </row>
    <row r="42" spans="2:20" x14ac:dyDescent="0.35">
      <c r="B42" s="23"/>
      <c r="C42" s="10" t="s">
        <v>82</v>
      </c>
      <c r="D42" s="12">
        <v>45</v>
      </c>
      <c r="E42" s="6">
        <v>50</v>
      </c>
      <c r="F42" s="3">
        <f t="shared" si="0"/>
        <v>95</v>
      </c>
      <c r="G42" s="3">
        <f t="shared" si="1"/>
        <v>475</v>
      </c>
      <c r="H42" s="3"/>
      <c r="I42" s="7"/>
      <c r="J42" s="7"/>
      <c r="K42" s="7"/>
      <c r="L42" s="7"/>
      <c r="M42" s="7"/>
      <c r="N42" s="7"/>
      <c r="O42" s="13"/>
      <c r="P42" s="11"/>
      <c r="Q42" s="18"/>
      <c r="R42" s="21"/>
      <c r="S42" s="27"/>
      <c r="T42" s="4"/>
    </row>
    <row r="43" spans="2:20" x14ac:dyDescent="0.35">
      <c r="B43" s="23"/>
      <c r="C43" s="10"/>
      <c r="D43" s="12"/>
      <c r="E43" s="6"/>
      <c r="F43" s="3"/>
      <c r="G43" s="3"/>
      <c r="H43" s="3"/>
      <c r="I43" s="7"/>
      <c r="J43" s="7"/>
      <c r="K43" s="7"/>
      <c r="L43" s="7"/>
      <c r="M43" s="7"/>
      <c r="N43" s="7"/>
      <c r="O43" s="13"/>
      <c r="P43" s="11"/>
      <c r="Q43" s="18"/>
      <c r="R43" s="21"/>
      <c r="S43" s="27"/>
      <c r="T43" s="4"/>
    </row>
    <row r="44" spans="2:20" x14ac:dyDescent="0.35">
      <c r="B44" s="28" t="s">
        <v>67</v>
      </c>
      <c r="C44" s="28"/>
      <c r="D44" s="29">
        <f>SUM(D41:D43)</f>
        <v>495</v>
      </c>
      <c r="E44" s="29">
        <f t="shared" ref="E44:T44" si="7">SUM(E41:E43)</f>
        <v>100</v>
      </c>
      <c r="F44" s="29">
        <f t="shared" si="7"/>
        <v>595</v>
      </c>
      <c r="G44" s="29">
        <f t="shared" si="7"/>
        <v>2975</v>
      </c>
      <c r="H44" s="29">
        <f t="shared" si="7"/>
        <v>0</v>
      </c>
      <c r="I44" s="29">
        <f t="shared" si="7"/>
        <v>0</v>
      </c>
      <c r="J44" s="29">
        <f t="shared" si="7"/>
        <v>0</v>
      </c>
      <c r="K44" s="29">
        <f t="shared" si="7"/>
        <v>0</v>
      </c>
      <c r="L44" s="29">
        <f t="shared" si="7"/>
        <v>0</v>
      </c>
      <c r="M44" s="29">
        <f t="shared" si="7"/>
        <v>0</v>
      </c>
      <c r="N44" s="29">
        <f t="shared" si="7"/>
        <v>0</v>
      </c>
      <c r="O44" s="29">
        <f t="shared" si="7"/>
        <v>0</v>
      </c>
      <c r="P44" s="29">
        <f t="shared" si="7"/>
        <v>0</v>
      </c>
      <c r="Q44" s="29">
        <f t="shared" si="7"/>
        <v>0</v>
      </c>
      <c r="R44" s="29">
        <f t="shared" si="7"/>
        <v>0</v>
      </c>
      <c r="S44" s="29">
        <f t="shared" si="7"/>
        <v>0</v>
      </c>
      <c r="T44" s="29">
        <f t="shared" si="7"/>
        <v>0</v>
      </c>
    </row>
    <row r="45" spans="2:20" ht="15" customHeight="1" x14ac:dyDescent="0.35">
      <c r="B45" s="207" t="s">
        <v>43</v>
      </c>
      <c r="C45" s="10" t="s">
        <v>91</v>
      </c>
      <c r="D45" s="12">
        <v>788</v>
      </c>
      <c r="E45" s="6">
        <v>1183</v>
      </c>
      <c r="F45" s="3">
        <f t="shared" si="0"/>
        <v>1971</v>
      </c>
      <c r="G45" s="3">
        <f t="shared" si="1"/>
        <v>9855</v>
      </c>
      <c r="H45" s="3">
        <v>6</v>
      </c>
      <c r="I45" s="7"/>
      <c r="J45" s="7"/>
      <c r="K45" s="7"/>
      <c r="L45" s="7"/>
      <c r="M45" s="7"/>
      <c r="N45" s="7">
        <v>188</v>
      </c>
      <c r="O45" s="13"/>
      <c r="P45" s="11" t="s">
        <v>87</v>
      </c>
      <c r="Q45" s="18"/>
      <c r="R45" s="21"/>
      <c r="S45" s="27"/>
      <c r="T45" s="4"/>
    </row>
    <row r="46" spans="2:20" ht="15" customHeight="1" x14ac:dyDescent="0.35">
      <c r="B46" s="208"/>
      <c r="C46" s="10" t="s">
        <v>53</v>
      </c>
      <c r="D46" s="12">
        <v>229</v>
      </c>
      <c r="E46" s="6">
        <v>435</v>
      </c>
      <c r="F46" s="3">
        <f>D46+E46</f>
        <v>664</v>
      </c>
      <c r="G46" s="3">
        <f>F46*5</f>
        <v>3320</v>
      </c>
      <c r="H46" s="3"/>
      <c r="I46" s="7"/>
      <c r="J46" s="7"/>
      <c r="K46" s="7"/>
      <c r="L46" s="7"/>
      <c r="M46" s="7"/>
      <c r="N46" s="7"/>
      <c r="O46" s="13"/>
      <c r="P46" s="11" t="s">
        <v>69</v>
      </c>
      <c r="Q46" s="18"/>
      <c r="R46" s="21"/>
      <c r="S46" s="27"/>
      <c r="T46" s="4"/>
    </row>
    <row r="47" spans="2:20" ht="15" customHeight="1" x14ac:dyDescent="0.35">
      <c r="B47" s="208"/>
      <c r="C47" s="10"/>
      <c r="D47" s="12"/>
      <c r="E47" s="6"/>
      <c r="F47" s="3"/>
      <c r="G47" s="3"/>
      <c r="H47" s="3"/>
      <c r="I47" s="7"/>
      <c r="J47" s="7"/>
      <c r="K47" s="7"/>
      <c r="L47" s="7"/>
      <c r="M47" s="7"/>
      <c r="N47" s="7"/>
      <c r="O47" s="13"/>
      <c r="P47" s="11"/>
      <c r="Q47" s="18"/>
      <c r="R47" s="21"/>
      <c r="S47" s="27"/>
      <c r="T47" s="4"/>
    </row>
    <row r="48" spans="2:20" x14ac:dyDescent="0.35">
      <c r="B48" s="68" t="s">
        <v>67</v>
      </c>
      <c r="C48" s="35"/>
      <c r="D48" s="35">
        <f>SUM(D45:D47)</f>
        <v>1017</v>
      </c>
      <c r="E48" s="35">
        <f t="shared" ref="E48:T48" si="8">SUM(E45:E47)</f>
        <v>1618</v>
      </c>
      <c r="F48" s="35">
        <f t="shared" si="8"/>
        <v>2635</v>
      </c>
      <c r="G48" s="35">
        <f t="shared" si="8"/>
        <v>13175</v>
      </c>
      <c r="H48" s="35">
        <f t="shared" si="8"/>
        <v>6</v>
      </c>
      <c r="I48" s="35">
        <f t="shared" si="8"/>
        <v>0</v>
      </c>
      <c r="J48" s="35">
        <f t="shared" si="8"/>
        <v>0</v>
      </c>
      <c r="K48" s="35">
        <f t="shared" si="8"/>
        <v>0</v>
      </c>
      <c r="L48" s="35">
        <f t="shared" si="8"/>
        <v>0</v>
      </c>
      <c r="M48" s="35">
        <f t="shared" si="8"/>
        <v>0</v>
      </c>
      <c r="N48" s="35">
        <f t="shared" si="8"/>
        <v>188</v>
      </c>
      <c r="O48" s="35">
        <f t="shared" si="8"/>
        <v>0</v>
      </c>
      <c r="P48" s="35">
        <f t="shared" si="8"/>
        <v>0</v>
      </c>
      <c r="Q48" s="35">
        <f t="shared" si="8"/>
        <v>0</v>
      </c>
      <c r="R48" s="35">
        <f t="shared" si="8"/>
        <v>0</v>
      </c>
      <c r="S48" s="35">
        <f t="shared" si="8"/>
        <v>0</v>
      </c>
      <c r="T48" s="35">
        <f t="shared" si="8"/>
        <v>0</v>
      </c>
    </row>
    <row r="49" spans="2:20" x14ac:dyDescent="0.35">
      <c r="B49" s="207" t="s">
        <v>44</v>
      </c>
      <c r="C49" s="10" t="s">
        <v>54</v>
      </c>
      <c r="D49" s="12">
        <v>541</v>
      </c>
      <c r="E49" s="6">
        <v>713</v>
      </c>
      <c r="F49" s="3">
        <f t="shared" si="0"/>
        <v>1254</v>
      </c>
      <c r="G49" s="3">
        <f t="shared" si="1"/>
        <v>6270</v>
      </c>
      <c r="H49" s="3">
        <v>1</v>
      </c>
      <c r="I49" s="7"/>
      <c r="J49" s="7"/>
      <c r="K49" s="7"/>
      <c r="L49" s="7"/>
      <c r="M49" s="7"/>
      <c r="N49" s="7">
        <v>28</v>
      </c>
      <c r="O49" s="13"/>
      <c r="P49" s="11" t="s">
        <v>69</v>
      </c>
      <c r="Q49" s="18"/>
      <c r="R49" s="21"/>
      <c r="S49" s="27"/>
      <c r="T49" s="4"/>
    </row>
    <row r="50" spans="2:20" ht="48.5" x14ac:dyDescent="0.35">
      <c r="B50" s="208"/>
      <c r="C50" s="24" t="s">
        <v>83</v>
      </c>
      <c r="D50" s="12">
        <v>550</v>
      </c>
      <c r="E50" s="6">
        <v>708</v>
      </c>
      <c r="F50" s="3">
        <f t="shared" si="0"/>
        <v>1258</v>
      </c>
      <c r="G50" s="3">
        <f t="shared" si="1"/>
        <v>6290</v>
      </c>
      <c r="H50" s="3"/>
      <c r="I50" s="7"/>
      <c r="J50" s="7"/>
      <c r="K50" s="7"/>
      <c r="L50" s="7"/>
      <c r="M50" s="7"/>
      <c r="N50" s="7"/>
      <c r="O50" s="13"/>
      <c r="P50" s="11" t="s">
        <v>87</v>
      </c>
      <c r="Q50" s="18"/>
      <c r="R50" s="21"/>
      <c r="S50" s="27"/>
      <c r="T50" s="4"/>
    </row>
    <row r="51" spans="2:20" x14ac:dyDescent="0.35">
      <c r="B51" s="209"/>
      <c r="C51" s="24"/>
      <c r="D51" s="12"/>
      <c r="E51" s="6"/>
      <c r="F51" s="3"/>
      <c r="G51" s="3"/>
      <c r="H51" s="3"/>
      <c r="I51" s="7"/>
      <c r="J51" s="7"/>
      <c r="K51" s="7"/>
      <c r="L51" s="7"/>
      <c r="M51" s="7"/>
      <c r="N51" s="7"/>
      <c r="O51" s="13"/>
      <c r="P51" s="11"/>
      <c r="Q51" s="18"/>
      <c r="R51" s="21"/>
      <c r="S51" s="27"/>
      <c r="T51" s="4"/>
    </row>
    <row r="52" spans="2:20" x14ac:dyDescent="0.35">
      <c r="B52" s="36"/>
      <c r="C52" s="65"/>
      <c r="D52" s="29">
        <f>SUM(D49:D51)</f>
        <v>1091</v>
      </c>
      <c r="E52" s="29">
        <f t="shared" ref="E52:T52" si="9">SUM(E49:E51)</f>
        <v>1421</v>
      </c>
      <c r="F52" s="29">
        <f t="shared" si="9"/>
        <v>2512</v>
      </c>
      <c r="G52" s="29">
        <f t="shared" si="9"/>
        <v>12560</v>
      </c>
      <c r="H52" s="29">
        <f t="shared" si="9"/>
        <v>1</v>
      </c>
      <c r="I52" s="29">
        <f t="shared" si="9"/>
        <v>0</v>
      </c>
      <c r="J52" s="29">
        <f t="shared" si="9"/>
        <v>0</v>
      </c>
      <c r="K52" s="29">
        <f t="shared" si="9"/>
        <v>0</v>
      </c>
      <c r="L52" s="29">
        <f t="shared" si="9"/>
        <v>0</v>
      </c>
      <c r="M52" s="29">
        <f t="shared" si="9"/>
        <v>0</v>
      </c>
      <c r="N52" s="29">
        <f t="shared" si="9"/>
        <v>28</v>
      </c>
      <c r="O52" s="29">
        <f t="shared" si="9"/>
        <v>0</v>
      </c>
      <c r="P52" s="29">
        <f t="shared" si="9"/>
        <v>0</v>
      </c>
      <c r="Q52" s="29">
        <f t="shared" si="9"/>
        <v>0</v>
      </c>
      <c r="R52" s="29">
        <f t="shared" si="9"/>
        <v>0</v>
      </c>
      <c r="S52" s="29">
        <f t="shared" si="9"/>
        <v>0</v>
      </c>
      <c r="T52" s="29">
        <f t="shared" si="9"/>
        <v>0</v>
      </c>
    </row>
    <row r="53" spans="2:20" x14ac:dyDescent="0.35">
      <c r="B53" s="223" t="s">
        <v>45</v>
      </c>
      <c r="C53" s="10" t="s">
        <v>55</v>
      </c>
      <c r="D53" s="12">
        <v>24</v>
      </c>
      <c r="E53" s="6">
        <v>260</v>
      </c>
      <c r="F53" s="3">
        <f t="shared" si="0"/>
        <v>284</v>
      </c>
      <c r="G53" s="3">
        <f t="shared" si="1"/>
        <v>1420</v>
      </c>
      <c r="H53" s="3"/>
      <c r="I53" s="7"/>
      <c r="J53" s="7"/>
      <c r="K53" s="7"/>
      <c r="L53" s="7"/>
      <c r="M53" s="7">
        <v>9</v>
      </c>
      <c r="N53" s="7"/>
      <c r="O53" s="13"/>
      <c r="P53" s="11" t="s">
        <v>69</v>
      </c>
      <c r="Q53" s="18"/>
      <c r="R53" s="21"/>
      <c r="S53" s="27"/>
      <c r="T53" s="4"/>
    </row>
    <row r="54" spans="2:20" x14ac:dyDescent="0.35">
      <c r="B54" s="224"/>
      <c r="C54" s="10"/>
      <c r="D54" s="12"/>
      <c r="E54" s="6"/>
      <c r="F54" s="3"/>
      <c r="G54" s="3"/>
      <c r="H54" s="3"/>
      <c r="I54" s="7"/>
      <c r="J54" s="7"/>
      <c r="K54" s="7"/>
      <c r="L54" s="7"/>
      <c r="M54" s="7"/>
      <c r="N54" s="7"/>
      <c r="O54" s="13"/>
      <c r="P54" s="11"/>
      <c r="Q54" s="18"/>
      <c r="R54" s="21"/>
      <c r="S54" s="27"/>
      <c r="T54" s="4"/>
    </row>
    <row r="55" spans="2:20" x14ac:dyDescent="0.35">
      <c r="B55" s="28"/>
      <c r="C55" s="28"/>
      <c r="D55" s="29">
        <f t="shared" ref="D55:T55" si="10">SUM(D53:D54)</f>
        <v>24</v>
      </c>
      <c r="E55" s="29">
        <f t="shared" si="10"/>
        <v>260</v>
      </c>
      <c r="F55" s="29">
        <f t="shared" si="10"/>
        <v>284</v>
      </c>
      <c r="G55" s="29">
        <f t="shared" si="10"/>
        <v>1420</v>
      </c>
      <c r="H55" s="29">
        <f t="shared" si="10"/>
        <v>0</v>
      </c>
      <c r="I55" s="29">
        <f t="shared" si="10"/>
        <v>0</v>
      </c>
      <c r="J55" s="29">
        <f t="shared" si="10"/>
        <v>0</v>
      </c>
      <c r="K55" s="29">
        <f t="shared" si="10"/>
        <v>0</v>
      </c>
      <c r="L55" s="29">
        <f t="shared" si="10"/>
        <v>0</v>
      </c>
      <c r="M55" s="29">
        <f t="shared" si="10"/>
        <v>9</v>
      </c>
      <c r="N55" s="29">
        <f t="shared" si="10"/>
        <v>0</v>
      </c>
      <c r="O55" s="29">
        <f t="shared" si="10"/>
        <v>0</v>
      </c>
      <c r="P55" s="29">
        <f t="shared" si="10"/>
        <v>0</v>
      </c>
      <c r="Q55" s="29">
        <f t="shared" si="10"/>
        <v>0</v>
      </c>
      <c r="R55" s="29">
        <f t="shared" si="10"/>
        <v>0</v>
      </c>
      <c r="S55" s="29">
        <f t="shared" si="10"/>
        <v>0</v>
      </c>
      <c r="T55" s="29">
        <f t="shared" si="10"/>
        <v>0</v>
      </c>
    </row>
    <row r="56" spans="2:20" ht="15" customHeight="1" x14ac:dyDescent="0.35">
      <c r="B56" s="223" t="s">
        <v>46</v>
      </c>
      <c r="C56" s="10" t="s">
        <v>56</v>
      </c>
      <c r="D56" s="12">
        <v>2</v>
      </c>
      <c r="E56" s="6">
        <v>8</v>
      </c>
      <c r="F56" s="3">
        <f t="shared" si="0"/>
        <v>10</v>
      </c>
      <c r="G56" s="3">
        <f t="shared" si="1"/>
        <v>50</v>
      </c>
      <c r="H56" s="3"/>
      <c r="I56" s="7"/>
      <c r="J56" s="7"/>
      <c r="K56" s="7"/>
      <c r="L56" s="7"/>
      <c r="M56" s="7"/>
      <c r="N56" s="7"/>
      <c r="O56" s="13"/>
      <c r="P56" s="11" t="s">
        <v>69</v>
      </c>
      <c r="Q56" s="18"/>
      <c r="R56" s="21"/>
      <c r="S56" s="27"/>
      <c r="T56" s="4"/>
    </row>
    <row r="57" spans="2:20" x14ac:dyDescent="0.35">
      <c r="B57" s="224"/>
      <c r="C57" s="10"/>
      <c r="D57" s="12"/>
      <c r="E57" s="6"/>
      <c r="F57" s="3"/>
      <c r="G57" s="3"/>
      <c r="H57" s="3"/>
      <c r="I57" s="7"/>
      <c r="J57" s="7"/>
      <c r="K57" s="7"/>
      <c r="L57" s="7"/>
      <c r="M57" s="7"/>
      <c r="N57" s="7"/>
      <c r="O57" s="13"/>
      <c r="P57" s="11"/>
      <c r="Q57" s="18"/>
      <c r="R57" s="21"/>
      <c r="S57" s="27"/>
      <c r="T57" s="4"/>
    </row>
    <row r="58" spans="2:20" x14ac:dyDescent="0.35">
      <c r="B58" s="28"/>
      <c r="C58" s="28"/>
      <c r="D58" s="29">
        <f>SUM(D56:D57)</f>
        <v>2</v>
      </c>
      <c r="E58" s="29">
        <f t="shared" ref="E58:T58" si="11">SUM(E56:E57)</f>
        <v>8</v>
      </c>
      <c r="F58" s="29">
        <f t="shared" si="11"/>
        <v>10</v>
      </c>
      <c r="G58" s="29">
        <f t="shared" si="11"/>
        <v>50</v>
      </c>
      <c r="H58" s="29">
        <f t="shared" si="11"/>
        <v>0</v>
      </c>
      <c r="I58" s="29">
        <f t="shared" si="11"/>
        <v>0</v>
      </c>
      <c r="J58" s="29">
        <f t="shared" si="11"/>
        <v>0</v>
      </c>
      <c r="K58" s="29">
        <f t="shared" si="11"/>
        <v>0</v>
      </c>
      <c r="L58" s="29">
        <f t="shared" si="11"/>
        <v>0</v>
      </c>
      <c r="M58" s="29">
        <f t="shared" si="11"/>
        <v>0</v>
      </c>
      <c r="N58" s="29">
        <f t="shared" si="11"/>
        <v>0</v>
      </c>
      <c r="O58" s="29">
        <f t="shared" si="11"/>
        <v>0</v>
      </c>
      <c r="P58" s="29">
        <f t="shared" si="11"/>
        <v>0</v>
      </c>
      <c r="Q58" s="29">
        <f t="shared" si="11"/>
        <v>0</v>
      </c>
      <c r="R58" s="29">
        <f t="shared" si="11"/>
        <v>0</v>
      </c>
      <c r="S58" s="29">
        <f t="shared" si="11"/>
        <v>0</v>
      </c>
      <c r="T58" s="29">
        <f t="shared" si="11"/>
        <v>0</v>
      </c>
    </row>
    <row r="59" spans="2:20" ht="15" customHeight="1" x14ac:dyDescent="0.35">
      <c r="B59" s="223" t="s">
        <v>47</v>
      </c>
      <c r="C59" s="10" t="s">
        <v>57</v>
      </c>
      <c r="D59" s="12">
        <v>425</v>
      </c>
      <c r="E59" s="6">
        <v>215</v>
      </c>
      <c r="F59" s="3">
        <f t="shared" si="0"/>
        <v>640</v>
      </c>
      <c r="G59" s="3">
        <f t="shared" si="1"/>
        <v>3200</v>
      </c>
      <c r="H59" s="3"/>
      <c r="I59" s="7"/>
      <c r="J59" s="7"/>
      <c r="K59" s="7"/>
      <c r="L59" s="7"/>
      <c r="M59" s="7"/>
      <c r="N59" s="7"/>
      <c r="O59" s="13"/>
      <c r="P59" s="11" t="s">
        <v>69</v>
      </c>
      <c r="Q59" s="18"/>
      <c r="R59" s="21"/>
      <c r="S59" s="27"/>
      <c r="T59" s="4"/>
    </row>
    <row r="60" spans="2:20" x14ac:dyDescent="0.35">
      <c r="B60" s="224"/>
      <c r="C60" s="10"/>
      <c r="D60" s="12"/>
      <c r="E60" s="6"/>
      <c r="F60" s="3"/>
      <c r="G60" s="3"/>
      <c r="H60" s="3"/>
      <c r="I60" s="7"/>
      <c r="J60" s="7"/>
      <c r="K60" s="7"/>
      <c r="L60" s="7"/>
      <c r="M60" s="7"/>
      <c r="N60" s="7"/>
      <c r="O60" s="13"/>
      <c r="P60" s="11"/>
      <c r="Q60" s="18"/>
      <c r="R60" s="21"/>
      <c r="S60" s="27"/>
      <c r="T60" s="4"/>
    </row>
    <row r="61" spans="2:20" x14ac:dyDescent="0.35">
      <c r="B61" s="28"/>
      <c r="C61" s="28"/>
      <c r="D61" s="29">
        <f>SUM(D59:D60)</f>
        <v>425</v>
      </c>
      <c r="E61" s="29">
        <f t="shared" ref="E61:T61" si="12">SUM(E59:E60)</f>
        <v>215</v>
      </c>
      <c r="F61" s="29">
        <f t="shared" si="12"/>
        <v>640</v>
      </c>
      <c r="G61" s="29">
        <f t="shared" si="12"/>
        <v>3200</v>
      </c>
      <c r="H61" s="29">
        <f t="shared" si="12"/>
        <v>0</v>
      </c>
      <c r="I61" s="29">
        <f t="shared" si="12"/>
        <v>0</v>
      </c>
      <c r="J61" s="29">
        <f t="shared" si="12"/>
        <v>0</v>
      </c>
      <c r="K61" s="29">
        <f t="shared" si="12"/>
        <v>0</v>
      </c>
      <c r="L61" s="29">
        <f t="shared" si="12"/>
        <v>0</v>
      </c>
      <c r="M61" s="29">
        <f t="shared" si="12"/>
        <v>0</v>
      </c>
      <c r="N61" s="29">
        <f t="shared" si="12"/>
        <v>0</v>
      </c>
      <c r="O61" s="29">
        <f t="shared" si="12"/>
        <v>0</v>
      </c>
      <c r="P61" s="29">
        <f t="shared" si="12"/>
        <v>0</v>
      </c>
      <c r="Q61" s="29">
        <f t="shared" si="12"/>
        <v>0</v>
      </c>
      <c r="R61" s="29">
        <f t="shared" si="12"/>
        <v>0</v>
      </c>
      <c r="S61" s="29">
        <f t="shared" si="12"/>
        <v>0</v>
      </c>
      <c r="T61" s="29">
        <f t="shared" si="12"/>
        <v>0</v>
      </c>
    </row>
    <row r="62" spans="2:20" ht="15" customHeight="1" x14ac:dyDescent="0.35">
      <c r="B62" s="223" t="s">
        <v>48</v>
      </c>
      <c r="C62" s="10" t="s">
        <v>70</v>
      </c>
      <c r="D62" s="12">
        <v>63</v>
      </c>
      <c r="E62" s="6">
        <v>34</v>
      </c>
      <c r="F62" s="3">
        <f t="shared" si="0"/>
        <v>97</v>
      </c>
      <c r="G62" s="3">
        <f t="shared" si="1"/>
        <v>485</v>
      </c>
      <c r="H62" s="3"/>
      <c r="I62" s="7"/>
      <c r="J62" s="7"/>
      <c r="K62" s="7"/>
      <c r="L62" s="7"/>
      <c r="M62" s="7">
        <v>740</v>
      </c>
      <c r="N62" s="7">
        <v>3</v>
      </c>
      <c r="O62" s="13"/>
      <c r="P62" s="11" t="s">
        <v>69</v>
      </c>
      <c r="Q62" s="18"/>
      <c r="R62" s="21"/>
      <c r="S62" s="27"/>
      <c r="T62" s="4"/>
    </row>
    <row r="63" spans="2:20" x14ac:dyDescent="0.35">
      <c r="B63" s="224"/>
      <c r="C63" s="10" t="s">
        <v>90</v>
      </c>
      <c r="D63" s="12">
        <v>4</v>
      </c>
      <c r="E63" s="6">
        <v>342</v>
      </c>
      <c r="F63" s="3">
        <f t="shared" si="0"/>
        <v>346</v>
      </c>
      <c r="G63" s="3">
        <f t="shared" si="1"/>
        <v>1730</v>
      </c>
      <c r="H63" s="3"/>
      <c r="I63" s="7"/>
      <c r="J63" s="7"/>
      <c r="K63" s="7"/>
      <c r="L63" s="7"/>
      <c r="M63" s="7"/>
      <c r="N63" s="7"/>
      <c r="O63" s="13"/>
      <c r="P63" s="11" t="s">
        <v>87</v>
      </c>
      <c r="Q63" s="18"/>
      <c r="R63" s="21"/>
      <c r="S63" s="27"/>
      <c r="T63" s="4"/>
    </row>
    <row r="64" spans="2:20" x14ac:dyDescent="0.35">
      <c r="B64" s="225"/>
      <c r="C64" s="10"/>
      <c r="D64" s="12"/>
      <c r="E64" s="6"/>
      <c r="F64" s="3"/>
      <c r="G64" s="3"/>
      <c r="H64" s="3"/>
      <c r="I64" s="7"/>
      <c r="J64" s="7"/>
      <c r="K64" s="7"/>
      <c r="L64" s="7"/>
      <c r="M64" s="7"/>
      <c r="N64" s="7"/>
      <c r="O64" s="13"/>
      <c r="P64" s="11"/>
      <c r="Q64" s="18"/>
      <c r="R64" s="21"/>
      <c r="S64" s="27"/>
      <c r="T64" s="4"/>
    </row>
    <row r="65" spans="2:20" x14ac:dyDescent="0.35">
      <c r="B65" s="28"/>
      <c r="C65" s="28"/>
      <c r="D65" s="29">
        <f>SUM(D62:D64)</f>
        <v>67</v>
      </c>
      <c r="E65" s="29">
        <f t="shared" ref="E65:T65" si="13">SUM(E62:E64)</f>
        <v>376</v>
      </c>
      <c r="F65" s="29">
        <f t="shared" si="13"/>
        <v>443</v>
      </c>
      <c r="G65" s="29">
        <f t="shared" si="13"/>
        <v>2215</v>
      </c>
      <c r="H65" s="29">
        <f t="shared" si="13"/>
        <v>0</v>
      </c>
      <c r="I65" s="29">
        <f t="shared" si="13"/>
        <v>0</v>
      </c>
      <c r="J65" s="29">
        <f t="shared" si="13"/>
        <v>0</v>
      </c>
      <c r="K65" s="29">
        <f t="shared" si="13"/>
        <v>0</v>
      </c>
      <c r="L65" s="29">
        <f t="shared" si="13"/>
        <v>0</v>
      </c>
      <c r="M65" s="29">
        <f t="shared" si="13"/>
        <v>740</v>
      </c>
      <c r="N65" s="29">
        <f t="shared" si="13"/>
        <v>3</v>
      </c>
      <c r="O65" s="29">
        <f t="shared" si="13"/>
        <v>0</v>
      </c>
      <c r="P65" s="29">
        <f t="shared" si="13"/>
        <v>0</v>
      </c>
      <c r="Q65" s="29">
        <f t="shared" si="13"/>
        <v>0</v>
      </c>
      <c r="R65" s="29">
        <f t="shared" si="13"/>
        <v>0</v>
      </c>
      <c r="S65" s="29">
        <f t="shared" si="13"/>
        <v>0</v>
      </c>
      <c r="T65" s="29">
        <f t="shared" si="13"/>
        <v>0</v>
      </c>
    </row>
    <row r="66" spans="2:20" ht="39.75" customHeight="1" x14ac:dyDescent="0.35">
      <c r="B66" s="223" t="s">
        <v>49</v>
      </c>
      <c r="C66" s="10" t="s">
        <v>71</v>
      </c>
      <c r="D66" s="12">
        <v>70</v>
      </c>
      <c r="E66" s="6">
        <v>0</v>
      </c>
      <c r="F66" s="3">
        <f t="shared" si="0"/>
        <v>70</v>
      </c>
      <c r="G66" s="3">
        <f t="shared" si="1"/>
        <v>350</v>
      </c>
      <c r="H66" s="3"/>
      <c r="I66" s="7"/>
      <c r="J66" s="7"/>
      <c r="K66" s="7"/>
      <c r="L66" s="7"/>
      <c r="M66" s="7"/>
      <c r="N66" s="7"/>
      <c r="O66" s="13"/>
      <c r="P66" s="11" t="s">
        <v>69</v>
      </c>
      <c r="Q66" s="18"/>
      <c r="R66" s="21"/>
      <c r="S66" s="27"/>
      <c r="T66" s="4"/>
    </row>
    <row r="67" spans="2:20" x14ac:dyDescent="0.35">
      <c r="B67" s="224"/>
      <c r="C67" s="10"/>
      <c r="D67" s="12"/>
      <c r="E67" s="6"/>
      <c r="F67" s="3"/>
      <c r="G67" s="3"/>
      <c r="H67" s="3"/>
      <c r="I67" s="7"/>
      <c r="J67" s="7"/>
      <c r="K67" s="7"/>
      <c r="L67" s="7"/>
      <c r="M67" s="7"/>
      <c r="N67" s="7"/>
      <c r="O67" s="13"/>
      <c r="P67" s="11"/>
      <c r="Q67" s="18"/>
      <c r="R67" s="21"/>
      <c r="S67" s="27"/>
      <c r="T67" s="4"/>
    </row>
    <row r="68" spans="2:20" x14ac:dyDescent="0.35">
      <c r="B68" s="28"/>
      <c r="C68" s="28"/>
      <c r="D68" s="29">
        <f>SUM(D66:D67)</f>
        <v>70</v>
      </c>
      <c r="E68" s="29">
        <f t="shared" ref="E68:T68" si="14">SUM(E66:E67)</f>
        <v>0</v>
      </c>
      <c r="F68" s="29">
        <f t="shared" si="14"/>
        <v>70</v>
      </c>
      <c r="G68" s="29">
        <f t="shared" si="14"/>
        <v>350</v>
      </c>
      <c r="H68" s="29">
        <f t="shared" si="14"/>
        <v>0</v>
      </c>
      <c r="I68" s="29">
        <f t="shared" si="14"/>
        <v>0</v>
      </c>
      <c r="J68" s="29">
        <f t="shared" si="14"/>
        <v>0</v>
      </c>
      <c r="K68" s="29">
        <f t="shared" si="14"/>
        <v>0</v>
      </c>
      <c r="L68" s="29">
        <f t="shared" si="14"/>
        <v>0</v>
      </c>
      <c r="M68" s="29">
        <f t="shared" si="14"/>
        <v>0</v>
      </c>
      <c r="N68" s="29">
        <f t="shared" si="14"/>
        <v>0</v>
      </c>
      <c r="O68" s="29">
        <f t="shared" si="14"/>
        <v>0</v>
      </c>
      <c r="P68" s="29">
        <f t="shared" si="14"/>
        <v>0</v>
      </c>
      <c r="Q68" s="29">
        <f t="shared" si="14"/>
        <v>0</v>
      </c>
      <c r="R68" s="29">
        <f t="shared" si="14"/>
        <v>0</v>
      </c>
      <c r="S68" s="29">
        <f t="shared" si="14"/>
        <v>0</v>
      </c>
      <c r="T68" s="29">
        <f t="shared" si="14"/>
        <v>0</v>
      </c>
    </row>
    <row r="69" spans="2:20" x14ac:dyDescent="0.35">
      <c r="B69" s="226" t="s">
        <v>88</v>
      </c>
      <c r="C69" s="10" t="s">
        <v>89</v>
      </c>
      <c r="D69" s="12">
        <v>300</v>
      </c>
      <c r="E69" s="6">
        <v>213</v>
      </c>
      <c r="F69" s="3">
        <f t="shared" si="0"/>
        <v>513</v>
      </c>
      <c r="G69" s="3">
        <f t="shared" si="1"/>
        <v>2565</v>
      </c>
      <c r="H69" s="3">
        <v>1</v>
      </c>
      <c r="I69" s="7"/>
      <c r="J69" s="7"/>
      <c r="K69" s="7"/>
      <c r="L69" s="7"/>
      <c r="M69" s="7"/>
      <c r="N69" s="7">
        <v>77</v>
      </c>
      <c r="O69" s="13"/>
      <c r="P69" s="11" t="s">
        <v>69</v>
      </c>
      <c r="Q69" s="18"/>
      <c r="R69" s="21"/>
      <c r="S69" s="27"/>
      <c r="T69" s="4"/>
    </row>
    <row r="70" spans="2:20" x14ac:dyDescent="0.35">
      <c r="B70" s="227"/>
      <c r="C70" s="10"/>
      <c r="D70" s="12"/>
      <c r="E70" s="6"/>
      <c r="F70" s="3"/>
      <c r="G70" s="3"/>
      <c r="H70" s="3"/>
      <c r="I70" s="7"/>
      <c r="J70" s="7"/>
      <c r="K70" s="7"/>
      <c r="L70" s="7"/>
      <c r="M70" s="7"/>
      <c r="N70" s="7"/>
      <c r="O70" s="13"/>
      <c r="P70" s="11"/>
      <c r="Q70" s="18"/>
      <c r="R70" s="21"/>
      <c r="S70" s="27"/>
      <c r="T70" s="4"/>
    </row>
    <row r="71" spans="2:20" x14ac:dyDescent="0.35">
      <c r="B71" s="28"/>
      <c r="C71" s="28"/>
      <c r="D71" s="29">
        <f>SUM(D69:D70)</f>
        <v>300</v>
      </c>
      <c r="E71" s="29">
        <f t="shared" ref="E71:T71" si="15">SUM(E69:E70)</f>
        <v>213</v>
      </c>
      <c r="F71" s="29">
        <f t="shared" si="15"/>
        <v>513</v>
      </c>
      <c r="G71" s="29">
        <f t="shared" si="15"/>
        <v>2565</v>
      </c>
      <c r="H71" s="29">
        <f t="shared" si="15"/>
        <v>1</v>
      </c>
      <c r="I71" s="29">
        <f t="shared" si="15"/>
        <v>0</v>
      </c>
      <c r="J71" s="29">
        <f t="shared" si="15"/>
        <v>0</v>
      </c>
      <c r="K71" s="29">
        <f t="shared" si="15"/>
        <v>0</v>
      </c>
      <c r="L71" s="29">
        <f t="shared" si="15"/>
        <v>0</v>
      </c>
      <c r="M71" s="29">
        <f t="shared" si="15"/>
        <v>0</v>
      </c>
      <c r="N71" s="29">
        <f t="shared" si="15"/>
        <v>77</v>
      </c>
      <c r="O71" s="29">
        <f t="shared" si="15"/>
        <v>0</v>
      </c>
      <c r="P71" s="29">
        <f t="shared" si="15"/>
        <v>0</v>
      </c>
      <c r="Q71" s="29">
        <f t="shared" si="15"/>
        <v>0</v>
      </c>
      <c r="R71" s="29">
        <f t="shared" si="15"/>
        <v>0</v>
      </c>
      <c r="S71" s="29">
        <f t="shared" si="15"/>
        <v>0</v>
      </c>
      <c r="T71" s="29">
        <f t="shared" si="15"/>
        <v>0</v>
      </c>
    </row>
    <row r="72" spans="2:20" x14ac:dyDescent="0.35">
      <c r="B72" s="4"/>
      <c r="C72" s="10"/>
      <c r="D72" s="12"/>
      <c r="E72" s="6"/>
      <c r="F72" s="3"/>
      <c r="G72" s="3"/>
      <c r="H72" s="3"/>
      <c r="I72" s="7"/>
      <c r="J72" s="7"/>
      <c r="K72" s="7"/>
      <c r="L72" s="7"/>
      <c r="M72" s="7"/>
      <c r="N72" s="7"/>
      <c r="O72" s="13"/>
      <c r="P72" s="11"/>
      <c r="Q72" s="18"/>
      <c r="R72" s="21"/>
      <c r="S72" s="27"/>
      <c r="T72" s="4"/>
    </row>
    <row r="73" spans="2:20" x14ac:dyDescent="0.35">
      <c r="B73" s="4"/>
      <c r="C73" s="10"/>
      <c r="D73" s="31"/>
      <c r="E73" s="37"/>
      <c r="F73" s="38"/>
      <c r="G73" s="38"/>
      <c r="H73" s="38"/>
      <c r="I73" s="39"/>
      <c r="J73" s="39"/>
      <c r="K73" s="39"/>
      <c r="L73" s="39"/>
      <c r="M73" s="39"/>
      <c r="N73" s="39"/>
      <c r="O73" s="40"/>
      <c r="P73" s="38"/>
      <c r="Q73" s="41"/>
      <c r="R73" s="42"/>
      <c r="S73" s="40"/>
      <c r="T73" s="4"/>
    </row>
    <row r="74" spans="2:20" x14ac:dyDescent="0.35">
      <c r="B74" s="4"/>
      <c r="C74" s="10"/>
      <c r="D74" s="43"/>
      <c r="E74" s="44"/>
      <c r="F74" s="45"/>
      <c r="G74" s="45"/>
      <c r="H74" s="45"/>
      <c r="I74" s="45"/>
      <c r="J74" s="45"/>
      <c r="K74" s="45"/>
      <c r="L74" s="45"/>
      <c r="M74" s="45"/>
      <c r="N74" s="45"/>
      <c r="O74" s="46"/>
      <c r="P74" s="45"/>
      <c r="Q74" s="46"/>
      <c r="R74" s="47"/>
      <c r="S74" s="46"/>
      <c r="T74" s="4"/>
    </row>
    <row r="75" spans="2:20" x14ac:dyDescent="0.35">
      <c r="B75" s="28"/>
      <c r="C75" s="28"/>
      <c r="D75" s="29">
        <f>SUM(D72:D74)</f>
        <v>0</v>
      </c>
      <c r="E75" s="29">
        <f t="shared" ref="E75:T75" si="16">SUM(E72:E74)</f>
        <v>0</v>
      </c>
      <c r="F75" s="29">
        <f t="shared" si="16"/>
        <v>0</v>
      </c>
      <c r="G75" s="29">
        <f t="shared" si="16"/>
        <v>0</v>
      </c>
      <c r="H75" s="29">
        <f t="shared" si="16"/>
        <v>0</v>
      </c>
      <c r="I75" s="29">
        <f t="shared" si="16"/>
        <v>0</v>
      </c>
      <c r="J75" s="29">
        <f t="shared" si="16"/>
        <v>0</v>
      </c>
      <c r="K75" s="29">
        <f t="shared" si="16"/>
        <v>0</v>
      </c>
      <c r="L75" s="29">
        <f t="shared" si="16"/>
        <v>0</v>
      </c>
      <c r="M75" s="29">
        <f t="shared" si="16"/>
        <v>0</v>
      </c>
      <c r="N75" s="29">
        <f t="shared" si="16"/>
        <v>0</v>
      </c>
      <c r="O75" s="29">
        <f t="shared" si="16"/>
        <v>0</v>
      </c>
      <c r="P75" s="29">
        <f t="shared" si="16"/>
        <v>0</v>
      </c>
      <c r="Q75" s="29">
        <f t="shared" si="16"/>
        <v>0</v>
      </c>
      <c r="R75" s="29">
        <f t="shared" si="16"/>
        <v>0</v>
      </c>
      <c r="S75" s="29">
        <f t="shared" si="16"/>
        <v>0</v>
      </c>
      <c r="T75" s="29">
        <f t="shared" si="16"/>
        <v>0</v>
      </c>
    </row>
    <row r="76" spans="2:20" x14ac:dyDescent="0.35">
      <c r="B76" s="4"/>
      <c r="C76" s="10"/>
      <c r="D76" s="43"/>
      <c r="E76" s="44"/>
      <c r="F76" s="45"/>
      <c r="G76" s="45"/>
      <c r="H76" s="45"/>
      <c r="I76" s="45"/>
      <c r="J76" s="45"/>
      <c r="K76" s="45"/>
      <c r="L76" s="45"/>
      <c r="M76" s="45"/>
      <c r="N76" s="45"/>
      <c r="O76" s="46"/>
      <c r="P76" s="45"/>
      <c r="Q76" s="46"/>
      <c r="R76" s="47"/>
      <c r="S76" s="46"/>
      <c r="T76" s="4"/>
    </row>
    <row r="77" spans="2:20" x14ac:dyDescent="0.35">
      <c r="B77" s="4"/>
      <c r="C77" s="10"/>
      <c r="D77" s="43"/>
      <c r="E77" s="44"/>
      <c r="F77" s="45"/>
      <c r="G77" s="45"/>
      <c r="H77" s="45"/>
      <c r="I77" s="45"/>
      <c r="J77" s="45"/>
      <c r="K77" s="45"/>
      <c r="L77" s="45"/>
      <c r="M77" s="45"/>
      <c r="N77" s="45"/>
      <c r="O77" s="46"/>
      <c r="P77" s="45"/>
      <c r="Q77" s="46"/>
      <c r="R77" s="47"/>
      <c r="S77" s="46"/>
      <c r="T77" s="4"/>
    </row>
    <row r="78" spans="2:20" x14ac:dyDescent="0.35">
      <c r="B78" s="69" t="s">
        <v>67</v>
      </c>
      <c r="C78" s="70"/>
      <c r="D78" s="71">
        <f t="shared" ref="D78:T78" si="17">SUM(D71,D68,D65,D61,D58,D55,D52,D48,D44,D40,D34,D30,D22,D17)</f>
        <v>8719</v>
      </c>
      <c r="E78" s="71">
        <f t="shared" si="17"/>
        <v>7598</v>
      </c>
      <c r="F78" s="71">
        <f t="shared" si="17"/>
        <v>16317</v>
      </c>
      <c r="G78" s="71">
        <f t="shared" si="17"/>
        <v>81585</v>
      </c>
      <c r="H78" s="71">
        <f t="shared" si="17"/>
        <v>11</v>
      </c>
      <c r="I78" s="71">
        <f t="shared" si="17"/>
        <v>0</v>
      </c>
      <c r="J78" s="71">
        <f t="shared" si="17"/>
        <v>11</v>
      </c>
      <c r="K78" s="71">
        <f t="shared" si="17"/>
        <v>0</v>
      </c>
      <c r="L78" s="71">
        <f t="shared" si="17"/>
        <v>0</v>
      </c>
      <c r="M78" s="71">
        <f t="shared" si="17"/>
        <v>1369</v>
      </c>
      <c r="N78" s="71">
        <f t="shared" si="17"/>
        <v>1606</v>
      </c>
      <c r="O78" s="71">
        <f t="shared" si="17"/>
        <v>0</v>
      </c>
      <c r="P78" s="71">
        <f t="shared" si="17"/>
        <v>0</v>
      </c>
      <c r="Q78" s="71">
        <f t="shared" si="17"/>
        <v>0</v>
      </c>
      <c r="R78" s="71">
        <f t="shared" si="17"/>
        <v>0</v>
      </c>
      <c r="S78" s="71">
        <f t="shared" si="17"/>
        <v>0</v>
      </c>
      <c r="T78" s="71">
        <f t="shared" si="17"/>
        <v>0</v>
      </c>
    </row>
    <row r="79" spans="2:20" x14ac:dyDescent="0.35"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</row>
    <row r="80" spans="2:20" x14ac:dyDescent="0.35"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</row>
    <row r="81" spans="2:20" x14ac:dyDescent="0.35"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</row>
    <row r="82" spans="2:20" x14ac:dyDescent="0.35"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</row>
    <row r="83" spans="2:20" x14ac:dyDescent="0.35"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</row>
    <row r="84" spans="2:20" x14ac:dyDescent="0.35"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</row>
    <row r="85" spans="2:20" x14ac:dyDescent="0.35"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</row>
    <row r="86" spans="2:20" x14ac:dyDescent="0.35"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</row>
    <row r="87" spans="2:20" x14ac:dyDescent="0.35"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</row>
    <row r="88" spans="2:20" x14ac:dyDescent="0.35"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</row>
  </sheetData>
  <mergeCells count="42">
    <mergeCell ref="B62:B64"/>
    <mergeCell ref="B66:B67"/>
    <mergeCell ref="B69:B70"/>
    <mergeCell ref="B80:T80"/>
    <mergeCell ref="B35:B39"/>
    <mergeCell ref="B45:B47"/>
    <mergeCell ref="B49:B51"/>
    <mergeCell ref="B53:B54"/>
    <mergeCell ref="B56:B57"/>
    <mergeCell ref="B59:B60"/>
    <mergeCell ref="B23:B29"/>
    <mergeCell ref="T9:T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M10:M11"/>
    <mergeCell ref="N10:N11"/>
    <mergeCell ref="O10:O11"/>
    <mergeCell ref="B12:B16"/>
    <mergeCell ref="B18:B21"/>
    <mergeCell ref="D8:O8"/>
    <mergeCell ref="R8:S9"/>
    <mergeCell ref="B9:C9"/>
    <mergeCell ref="D9:E9"/>
    <mergeCell ref="F9:H9"/>
    <mergeCell ref="I9:O9"/>
    <mergeCell ref="P9:P11"/>
    <mergeCell ref="Q9:Q11"/>
    <mergeCell ref="K10:K11"/>
    <mergeCell ref="L10:L11"/>
    <mergeCell ref="B6:T6"/>
    <mergeCell ref="B1:T1"/>
    <mergeCell ref="B2:T2"/>
    <mergeCell ref="B3:T3"/>
    <mergeCell ref="B4:T4"/>
    <mergeCell ref="B5:T5"/>
  </mergeCells>
  <pageMargins left="0.25" right="0.25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T51"/>
  <sheetViews>
    <sheetView rightToLeft="1" topLeftCell="A28" workbookViewId="0">
      <selection activeCell="B1" sqref="B1:T40"/>
    </sheetView>
  </sheetViews>
  <sheetFormatPr defaultRowHeight="14.5" x14ac:dyDescent="0.35"/>
  <cols>
    <col min="1" max="1" width="3.7265625" customWidth="1"/>
    <col min="2" max="2" width="9.453125" customWidth="1"/>
    <col min="3" max="3" width="8.7265625" customWidth="1"/>
    <col min="4" max="6" width="5.7265625" customWidth="1"/>
    <col min="7" max="7" width="6.81640625" customWidth="1"/>
    <col min="8" max="15" width="5.7265625" customWidth="1"/>
    <col min="16" max="16" width="9.1796875" customWidth="1"/>
    <col min="17" max="17" width="6" customWidth="1"/>
    <col min="18" max="18" width="6.453125" customWidth="1"/>
    <col min="19" max="19" width="9.1796875" customWidth="1"/>
    <col min="20" max="20" width="6" customWidth="1"/>
  </cols>
  <sheetData>
    <row r="1" spans="2:20" x14ac:dyDescent="0.35">
      <c r="B1" s="181" t="s">
        <v>75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</row>
    <row r="2" spans="2:20" x14ac:dyDescent="0.35">
      <c r="B2" s="173" t="s">
        <v>76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</row>
    <row r="3" spans="2:20" x14ac:dyDescent="0.35">
      <c r="B3" s="173" t="s">
        <v>77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</row>
    <row r="4" spans="2:20" x14ac:dyDescent="0.35">
      <c r="B4" s="173" t="s">
        <v>78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</row>
    <row r="5" spans="2:20" x14ac:dyDescent="0.35">
      <c r="B5" s="173" t="s">
        <v>79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</row>
    <row r="6" spans="2:20" x14ac:dyDescent="0.35">
      <c r="B6" s="173" t="s">
        <v>80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</row>
    <row r="7" spans="2:20" ht="15" thickBot="1" x14ac:dyDescent="0.4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15" thickTop="1" x14ac:dyDescent="0.35">
      <c r="D8" s="182" t="s">
        <v>68</v>
      </c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4"/>
      <c r="R8" s="185" t="s">
        <v>6</v>
      </c>
      <c r="S8" s="186"/>
    </row>
    <row r="9" spans="2:20" ht="15" customHeight="1" x14ac:dyDescent="0.35">
      <c r="B9" s="189" t="s">
        <v>0</v>
      </c>
      <c r="C9" s="190"/>
      <c r="D9" s="191" t="s">
        <v>1</v>
      </c>
      <c r="E9" s="192"/>
      <c r="F9" s="193" t="s">
        <v>2</v>
      </c>
      <c r="G9" s="194"/>
      <c r="H9" s="195"/>
      <c r="I9" s="196" t="s">
        <v>3</v>
      </c>
      <c r="J9" s="197"/>
      <c r="K9" s="197"/>
      <c r="L9" s="197"/>
      <c r="M9" s="197"/>
      <c r="N9" s="197"/>
      <c r="O9" s="198"/>
      <c r="P9" s="199" t="s">
        <v>4</v>
      </c>
      <c r="Q9" s="202" t="s">
        <v>5</v>
      </c>
      <c r="R9" s="187"/>
      <c r="S9" s="237"/>
      <c r="T9" s="199" t="s">
        <v>7</v>
      </c>
    </row>
    <row r="10" spans="2:20" ht="23.25" customHeight="1" x14ac:dyDescent="0.35">
      <c r="B10" s="211" t="s">
        <v>8</v>
      </c>
      <c r="C10" s="213" t="s">
        <v>22</v>
      </c>
      <c r="D10" s="215" t="s">
        <v>9</v>
      </c>
      <c r="E10" s="217" t="s">
        <v>10</v>
      </c>
      <c r="F10" s="219" t="s">
        <v>11</v>
      </c>
      <c r="G10" s="219" t="s">
        <v>12</v>
      </c>
      <c r="H10" s="219" t="s">
        <v>13</v>
      </c>
      <c r="I10" s="205" t="s">
        <v>14</v>
      </c>
      <c r="J10" s="205" t="s">
        <v>15</v>
      </c>
      <c r="K10" s="205" t="s">
        <v>16</v>
      </c>
      <c r="L10" s="205" t="s">
        <v>17</v>
      </c>
      <c r="M10" s="205" t="s">
        <v>18</v>
      </c>
      <c r="N10" s="205" t="s">
        <v>19</v>
      </c>
      <c r="O10" s="221" t="s">
        <v>20</v>
      </c>
      <c r="P10" s="200"/>
      <c r="Q10" s="203"/>
      <c r="R10" s="20" t="s">
        <v>66</v>
      </c>
      <c r="S10" s="15" t="s">
        <v>21</v>
      </c>
      <c r="T10" s="200"/>
    </row>
    <row r="11" spans="2:20" x14ac:dyDescent="0.35">
      <c r="B11" s="212"/>
      <c r="C11" s="214"/>
      <c r="D11" s="216"/>
      <c r="E11" s="218"/>
      <c r="F11" s="220"/>
      <c r="G11" s="220"/>
      <c r="H11" s="220"/>
      <c r="I11" s="206"/>
      <c r="J11" s="206"/>
      <c r="K11" s="206"/>
      <c r="L11" s="206"/>
      <c r="M11" s="206"/>
      <c r="N11" s="206"/>
      <c r="O11" s="222"/>
      <c r="P11" s="201"/>
      <c r="Q11" s="204"/>
      <c r="R11" s="20"/>
      <c r="S11" s="15"/>
      <c r="T11" s="201"/>
    </row>
    <row r="12" spans="2:20" x14ac:dyDescent="0.35">
      <c r="B12" s="207" t="s">
        <v>65</v>
      </c>
      <c r="C12" s="10" t="s">
        <v>23</v>
      </c>
      <c r="D12" s="12">
        <v>41</v>
      </c>
      <c r="E12" s="6">
        <v>145</v>
      </c>
      <c r="F12" s="3">
        <f>D12+E12</f>
        <v>186</v>
      </c>
      <c r="G12" s="3">
        <f>F12*5</f>
        <v>930</v>
      </c>
      <c r="H12" s="3"/>
      <c r="I12" s="7"/>
      <c r="J12" s="7"/>
      <c r="K12" s="7"/>
      <c r="L12" s="7"/>
      <c r="M12" s="7"/>
      <c r="N12" s="7"/>
      <c r="O12" s="13"/>
      <c r="P12" s="11" t="s">
        <v>69</v>
      </c>
      <c r="Q12" s="18"/>
      <c r="R12" s="21"/>
      <c r="S12" s="13"/>
      <c r="T12" s="22">
        <v>44049</v>
      </c>
    </row>
    <row r="13" spans="2:20" x14ac:dyDescent="0.35">
      <c r="B13" s="208"/>
      <c r="C13" s="10" t="s">
        <v>51</v>
      </c>
      <c r="D13" s="12"/>
      <c r="E13" s="6">
        <v>15</v>
      </c>
      <c r="F13" s="3">
        <f t="shared" ref="F13:F39" si="0">D13+E13</f>
        <v>15</v>
      </c>
      <c r="G13" s="3">
        <f t="shared" ref="G13:G39" si="1">F13*5</f>
        <v>75</v>
      </c>
      <c r="H13" s="3"/>
      <c r="I13" s="7"/>
      <c r="J13" s="7"/>
      <c r="K13" s="7"/>
      <c r="L13" s="7"/>
      <c r="M13" s="7"/>
      <c r="N13" s="7"/>
      <c r="O13" s="13"/>
      <c r="P13" s="11" t="s">
        <v>69</v>
      </c>
      <c r="Q13" s="18"/>
      <c r="R13" s="21"/>
      <c r="S13" s="13"/>
      <c r="T13" s="22">
        <v>44049</v>
      </c>
    </row>
    <row r="14" spans="2:20" x14ac:dyDescent="0.35">
      <c r="B14" s="208"/>
      <c r="C14" s="10" t="s">
        <v>24</v>
      </c>
      <c r="D14" s="12"/>
      <c r="E14" s="6">
        <v>9</v>
      </c>
      <c r="F14" s="3">
        <f t="shared" si="0"/>
        <v>9</v>
      </c>
      <c r="G14" s="3">
        <f t="shared" si="1"/>
        <v>45</v>
      </c>
      <c r="H14" s="3"/>
      <c r="I14" s="7"/>
      <c r="J14" s="7"/>
      <c r="K14" s="7"/>
      <c r="L14" s="7"/>
      <c r="M14" s="7"/>
      <c r="N14" s="7"/>
      <c r="O14" s="13"/>
      <c r="P14" s="11" t="s">
        <v>69</v>
      </c>
      <c r="Q14" s="18"/>
      <c r="R14" s="21"/>
      <c r="S14" s="13"/>
      <c r="T14" s="22">
        <v>44049</v>
      </c>
    </row>
    <row r="15" spans="2:20" x14ac:dyDescent="0.35">
      <c r="B15" s="209"/>
      <c r="C15" s="10" t="s">
        <v>25</v>
      </c>
      <c r="D15" s="12">
        <v>0</v>
      </c>
      <c r="E15" s="6">
        <v>30</v>
      </c>
      <c r="F15" s="3">
        <f t="shared" si="0"/>
        <v>30</v>
      </c>
      <c r="G15" s="3">
        <f t="shared" si="1"/>
        <v>150</v>
      </c>
      <c r="H15" s="3"/>
      <c r="I15" s="7"/>
      <c r="J15" s="7"/>
      <c r="K15" s="7"/>
      <c r="L15" s="7"/>
      <c r="M15" s="7"/>
      <c r="N15" s="7"/>
      <c r="O15" s="13"/>
      <c r="P15" s="11" t="s">
        <v>69</v>
      </c>
      <c r="Q15" s="18"/>
      <c r="R15" s="21"/>
      <c r="S15" s="13"/>
      <c r="T15" s="22">
        <v>44049</v>
      </c>
    </row>
    <row r="16" spans="2:20" ht="43" x14ac:dyDescent="0.35">
      <c r="B16" s="207" t="s">
        <v>26</v>
      </c>
      <c r="C16" s="10" t="s">
        <v>27</v>
      </c>
      <c r="D16" s="12">
        <v>187</v>
      </c>
      <c r="E16" s="6">
        <v>589</v>
      </c>
      <c r="F16" s="3">
        <f t="shared" si="0"/>
        <v>776</v>
      </c>
      <c r="G16" s="3">
        <f t="shared" si="1"/>
        <v>3880</v>
      </c>
      <c r="H16" s="2"/>
      <c r="I16" s="7" t="s">
        <v>58</v>
      </c>
      <c r="J16" s="8" t="s">
        <v>64</v>
      </c>
      <c r="K16" s="7"/>
      <c r="L16" s="7"/>
      <c r="M16" s="9">
        <v>362</v>
      </c>
      <c r="N16" s="14"/>
      <c r="O16" s="15" t="s">
        <v>60</v>
      </c>
      <c r="P16" s="11" t="s">
        <v>69</v>
      </c>
      <c r="Q16" s="19"/>
      <c r="R16" s="21"/>
      <c r="S16" s="13"/>
      <c r="T16" s="22">
        <v>44049</v>
      </c>
    </row>
    <row r="17" spans="2:20" x14ac:dyDescent="0.35">
      <c r="B17" s="208"/>
      <c r="C17" s="10" t="s">
        <v>28</v>
      </c>
      <c r="D17" s="12">
        <v>131</v>
      </c>
      <c r="E17" s="6"/>
      <c r="F17" s="3">
        <f t="shared" si="0"/>
        <v>131</v>
      </c>
      <c r="G17" s="3">
        <f t="shared" si="1"/>
        <v>655</v>
      </c>
      <c r="H17" s="2"/>
      <c r="I17" s="7"/>
      <c r="J17" s="7"/>
      <c r="K17" s="7"/>
      <c r="L17" s="7"/>
      <c r="M17" s="7"/>
      <c r="N17" s="7"/>
      <c r="O17" s="13"/>
      <c r="P17" s="11" t="s">
        <v>69</v>
      </c>
      <c r="Q17" s="19"/>
      <c r="R17" s="21"/>
      <c r="S17" s="13"/>
      <c r="T17" s="22">
        <v>44049</v>
      </c>
    </row>
    <row r="18" spans="2:20" x14ac:dyDescent="0.35">
      <c r="B18" s="208"/>
      <c r="C18" s="10" t="s">
        <v>29</v>
      </c>
      <c r="D18" s="12">
        <v>82</v>
      </c>
      <c r="E18" s="6">
        <v>146</v>
      </c>
      <c r="F18" s="3">
        <f t="shared" si="0"/>
        <v>228</v>
      </c>
      <c r="G18" s="3">
        <f t="shared" si="1"/>
        <v>1140</v>
      </c>
      <c r="H18" s="2"/>
      <c r="I18" s="7"/>
      <c r="J18" s="7"/>
      <c r="K18" s="7"/>
      <c r="L18" s="7"/>
      <c r="M18" s="7"/>
      <c r="N18" s="7"/>
      <c r="O18" s="13"/>
      <c r="P18" s="11" t="s">
        <v>69</v>
      </c>
      <c r="Q18" s="19"/>
      <c r="R18" s="21"/>
      <c r="S18" s="13"/>
      <c r="T18" s="22">
        <v>44049</v>
      </c>
    </row>
    <row r="19" spans="2:20" x14ac:dyDescent="0.35">
      <c r="B19" s="209"/>
      <c r="C19" s="10" t="s">
        <v>30</v>
      </c>
      <c r="D19" s="12">
        <v>7</v>
      </c>
      <c r="E19" s="6">
        <v>38</v>
      </c>
      <c r="F19" s="3">
        <f t="shared" si="0"/>
        <v>45</v>
      </c>
      <c r="G19" s="3">
        <f t="shared" si="1"/>
        <v>225</v>
      </c>
      <c r="H19" s="2"/>
      <c r="I19" s="7"/>
      <c r="J19" s="7"/>
      <c r="K19" s="7"/>
      <c r="L19" s="7"/>
      <c r="M19" s="7"/>
      <c r="N19" s="7"/>
      <c r="O19" s="13"/>
      <c r="P19" s="11" t="s">
        <v>69</v>
      </c>
      <c r="Q19" s="19"/>
      <c r="R19" s="21"/>
      <c r="S19" s="13"/>
      <c r="T19" s="22">
        <v>44049</v>
      </c>
    </row>
    <row r="20" spans="2:20" ht="15" customHeight="1" x14ac:dyDescent="0.35">
      <c r="B20" s="207" t="s">
        <v>31</v>
      </c>
      <c r="C20" s="10" t="s">
        <v>32</v>
      </c>
      <c r="D20" s="12">
        <v>850</v>
      </c>
      <c r="E20" s="6">
        <v>300</v>
      </c>
      <c r="F20" s="3">
        <f t="shared" si="0"/>
        <v>1150</v>
      </c>
      <c r="G20" s="3">
        <f t="shared" si="1"/>
        <v>5750</v>
      </c>
      <c r="H20" s="3"/>
      <c r="I20" s="7"/>
      <c r="J20" s="7"/>
      <c r="K20" s="7"/>
      <c r="L20" s="7"/>
      <c r="M20" s="7"/>
      <c r="N20" s="7" t="s">
        <v>59</v>
      </c>
      <c r="O20" s="13"/>
      <c r="P20" s="11" t="s">
        <v>69</v>
      </c>
      <c r="Q20" s="18"/>
      <c r="R20" s="21"/>
      <c r="S20" s="13"/>
      <c r="T20" s="22">
        <v>44049</v>
      </c>
    </row>
    <row r="21" spans="2:20" x14ac:dyDescent="0.35">
      <c r="B21" s="208"/>
      <c r="C21" s="10" t="s">
        <v>33</v>
      </c>
      <c r="D21" s="12">
        <v>143</v>
      </c>
      <c r="E21" s="6">
        <v>207</v>
      </c>
      <c r="F21" s="3">
        <f t="shared" si="0"/>
        <v>350</v>
      </c>
      <c r="G21" s="3">
        <f t="shared" si="1"/>
        <v>1750</v>
      </c>
      <c r="H21" s="3"/>
      <c r="I21" s="7"/>
      <c r="J21" s="7"/>
      <c r="K21" s="7"/>
      <c r="L21" s="7"/>
      <c r="M21" s="7"/>
      <c r="N21" s="7"/>
      <c r="O21" s="13"/>
      <c r="P21" s="11" t="s">
        <v>69</v>
      </c>
      <c r="Q21" s="18"/>
      <c r="R21" s="21"/>
      <c r="S21" s="13"/>
      <c r="T21" s="22">
        <v>44049</v>
      </c>
    </row>
    <row r="22" spans="2:20" x14ac:dyDescent="0.35">
      <c r="B22" s="208"/>
      <c r="C22" s="10" t="s">
        <v>73</v>
      </c>
      <c r="D22" s="12">
        <v>133</v>
      </c>
      <c r="E22" s="6">
        <v>798</v>
      </c>
      <c r="F22" s="3">
        <f t="shared" si="0"/>
        <v>931</v>
      </c>
      <c r="G22" s="3">
        <f t="shared" si="1"/>
        <v>4655</v>
      </c>
      <c r="H22" s="3"/>
      <c r="I22" s="7"/>
      <c r="J22" s="7"/>
      <c r="K22" s="7"/>
      <c r="L22" s="7"/>
      <c r="M22" s="7">
        <v>5</v>
      </c>
      <c r="N22" s="7"/>
      <c r="O22" s="13"/>
      <c r="P22" s="11" t="s">
        <v>69</v>
      </c>
      <c r="Q22" s="18"/>
      <c r="R22" s="21"/>
      <c r="S22" s="13"/>
      <c r="T22" s="22">
        <v>44049</v>
      </c>
    </row>
    <row r="23" spans="2:20" x14ac:dyDescent="0.35">
      <c r="B23" s="208"/>
      <c r="C23" s="10" t="s">
        <v>34</v>
      </c>
      <c r="D23" s="12">
        <v>5</v>
      </c>
      <c r="E23" s="6">
        <v>163</v>
      </c>
      <c r="F23" s="3">
        <f t="shared" si="0"/>
        <v>168</v>
      </c>
      <c r="G23" s="3">
        <f t="shared" si="1"/>
        <v>840</v>
      </c>
      <c r="H23" s="3"/>
      <c r="I23" s="7"/>
      <c r="J23" s="7"/>
      <c r="K23" s="7"/>
      <c r="L23" s="7"/>
      <c r="M23" s="7">
        <v>3</v>
      </c>
      <c r="N23" s="7"/>
      <c r="O23" s="13"/>
      <c r="P23" s="11" t="s">
        <v>69</v>
      </c>
      <c r="Q23" s="18"/>
      <c r="R23" s="21"/>
      <c r="S23" s="13"/>
      <c r="T23" s="22">
        <v>44049</v>
      </c>
    </row>
    <row r="24" spans="2:20" x14ac:dyDescent="0.35">
      <c r="B24" s="209"/>
      <c r="C24" s="10" t="s">
        <v>35</v>
      </c>
      <c r="D24" s="12">
        <v>50</v>
      </c>
      <c r="E24" s="6">
        <v>11</v>
      </c>
      <c r="F24" s="3">
        <f t="shared" si="0"/>
        <v>61</v>
      </c>
      <c r="G24" s="3">
        <f t="shared" si="1"/>
        <v>305</v>
      </c>
      <c r="H24" s="3"/>
      <c r="I24" s="7"/>
      <c r="J24" s="7"/>
      <c r="K24" s="7"/>
      <c r="L24" s="7"/>
      <c r="M24" s="7"/>
      <c r="N24" s="7"/>
      <c r="O24" s="13"/>
      <c r="P24" s="11" t="s">
        <v>69</v>
      </c>
      <c r="Q24" s="18"/>
      <c r="R24" s="21"/>
      <c r="S24" s="13"/>
      <c r="T24" s="22">
        <v>44049</v>
      </c>
    </row>
    <row r="25" spans="2:20" x14ac:dyDescent="0.35">
      <c r="B25" s="4" t="s">
        <v>37</v>
      </c>
      <c r="C25" s="10" t="s">
        <v>36</v>
      </c>
      <c r="D25" s="12">
        <v>52</v>
      </c>
      <c r="E25" s="6">
        <v>121</v>
      </c>
      <c r="F25" s="3">
        <f t="shared" si="0"/>
        <v>173</v>
      </c>
      <c r="G25" s="3">
        <f t="shared" si="1"/>
        <v>865</v>
      </c>
      <c r="H25" s="2"/>
      <c r="I25" s="7"/>
      <c r="J25" s="7"/>
      <c r="K25" s="7"/>
      <c r="L25" s="7"/>
      <c r="M25" s="7"/>
      <c r="N25" s="7"/>
      <c r="O25" s="13"/>
      <c r="P25" s="11" t="s">
        <v>69</v>
      </c>
      <c r="Q25" s="19"/>
      <c r="R25" s="21"/>
      <c r="S25" s="13"/>
      <c r="T25" s="22">
        <v>44049</v>
      </c>
    </row>
    <row r="26" spans="2:20" ht="36.5" x14ac:dyDescent="0.35">
      <c r="B26" s="207" t="s">
        <v>38</v>
      </c>
      <c r="C26" s="10" t="s">
        <v>39</v>
      </c>
      <c r="D26" s="12">
        <v>1475</v>
      </c>
      <c r="E26" s="6">
        <v>400</v>
      </c>
      <c r="F26" s="3">
        <f t="shared" si="0"/>
        <v>1875</v>
      </c>
      <c r="G26" s="3">
        <f t="shared" si="1"/>
        <v>9375</v>
      </c>
      <c r="H26" s="3"/>
      <c r="I26" s="7"/>
      <c r="J26" s="7"/>
      <c r="K26" s="7"/>
      <c r="L26" s="7"/>
      <c r="M26" s="7">
        <v>150</v>
      </c>
      <c r="N26" s="7"/>
      <c r="O26" s="16" t="s">
        <v>61</v>
      </c>
      <c r="P26" s="11" t="s">
        <v>69</v>
      </c>
      <c r="Q26" s="18"/>
      <c r="R26" s="21"/>
      <c r="S26" s="13"/>
      <c r="T26" s="22">
        <v>44049</v>
      </c>
    </row>
    <row r="27" spans="2:20" x14ac:dyDescent="0.35">
      <c r="B27" s="208"/>
      <c r="C27" s="10" t="s">
        <v>40</v>
      </c>
      <c r="D27" s="12">
        <v>1212</v>
      </c>
      <c r="E27" s="6">
        <v>188</v>
      </c>
      <c r="F27" s="3">
        <f t="shared" si="0"/>
        <v>1400</v>
      </c>
      <c r="G27" s="3">
        <f t="shared" si="1"/>
        <v>7000</v>
      </c>
      <c r="H27" s="3"/>
      <c r="I27" s="7"/>
      <c r="J27" s="7">
        <v>11</v>
      </c>
      <c r="K27" s="7"/>
      <c r="L27" s="7"/>
      <c r="M27" s="7">
        <v>100</v>
      </c>
      <c r="N27" s="7"/>
      <c r="O27" s="13" t="s">
        <v>62</v>
      </c>
      <c r="P27" s="11" t="s">
        <v>69</v>
      </c>
      <c r="Q27" s="18"/>
      <c r="R27" s="21"/>
      <c r="S27" s="13"/>
      <c r="T27" s="22">
        <v>44049</v>
      </c>
    </row>
    <row r="28" spans="2:20" x14ac:dyDescent="0.35">
      <c r="B28" s="4" t="s">
        <v>41</v>
      </c>
      <c r="C28" s="10" t="s">
        <v>42</v>
      </c>
      <c r="D28" s="12">
        <v>450</v>
      </c>
      <c r="E28" s="6">
        <v>50</v>
      </c>
      <c r="F28" s="3">
        <f t="shared" si="0"/>
        <v>500</v>
      </c>
      <c r="G28" s="3">
        <f t="shared" si="1"/>
        <v>2500</v>
      </c>
      <c r="H28" s="2"/>
      <c r="I28" s="7"/>
      <c r="J28" s="7"/>
      <c r="K28" s="7"/>
      <c r="L28" s="7"/>
      <c r="M28" s="7"/>
      <c r="N28" s="7"/>
      <c r="O28" s="13" t="s">
        <v>63</v>
      </c>
      <c r="P28" s="11" t="s">
        <v>69</v>
      </c>
      <c r="Q28" s="19"/>
      <c r="R28" s="21"/>
      <c r="S28" s="13"/>
      <c r="T28" s="22">
        <v>44049</v>
      </c>
    </row>
    <row r="29" spans="2:20" x14ac:dyDescent="0.35">
      <c r="B29" s="207" t="s">
        <v>43</v>
      </c>
      <c r="C29" s="10" t="s">
        <v>52</v>
      </c>
      <c r="D29" s="12">
        <v>396</v>
      </c>
      <c r="E29" s="6">
        <v>596</v>
      </c>
      <c r="F29" s="3">
        <f t="shared" si="0"/>
        <v>992</v>
      </c>
      <c r="G29" s="3">
        <f t="shared" si="1"/>
        <v>4960</v>
      </c>
      <c r="H29" s="3"/>
      <c r="I29" s="7"/>
      <c r="J29" s="7"/>
      <c r="K29" s="7"/>
      <c r="L29" s="7"/>
      <c r="M29" s="7"/>
      <c r="N29" s="7"/>
      <c r="O29" s="13"/>
      <c r="P29" s="11" t="s">
        <v>69</v>
      </c>
      <c r="Q29" s="18"/>
      <c r="R29" s="21"/>
      <c r="S29" s="13"/>
      <c r="T29" s="22">
        <v>44049</v>
      </c>
    </row>
    <row r="30" spans="2:20" x14ac:dyDescent="0.35">
      <c r="B30" s="208"/>
      <c r="C30" s="10" t="s">
        <v>53</v>
      </c>
      <c r="D30" s="12">
        <v>229</v>
      </c>
      <c r="E30" s="6">
        <v>435</v>
      </c>
      <c r="F30" s="3">
        <f t="shared" si="0"/>
        <v>664</v>
      </c>
      <c r="G30" s="3">
        <f t="shared" si="1"/>
        <v>3320</v>
      </c>
      <c r="H30" s="3"/>
      <c r="I30" s="7"/>
      <c r="J30" s="7"/>
      <c r="K30" s="7"/>
      <c r="L30" s="7"/>
      <c r="M30" s="7"/>
      <c r="N30" s="7"/>
      <c r="O30" s="13"/>
      <c r="P30" s="11" t="s">
        <v>69</v>
      </c>
      <c r="Q30" s="18"/>
      <c r="R30" s="21"/>
      <c r="S30" s="13"/>
      <c r="T30" s="22">
        <v>44049</v>
      </c>
    </row>
    <row r="31" spans="2:20" x14ac:dyDescent="0.35">
      <c r="B31" s="4" t="s">
        <v>44</v>
      </c>
      <c r="C31" s="10" t="s">
        <v>54</v>
      </c>
      <c r="D31" s="12">
        <v>541</v>
      </c>
      <c r="E31" s="6">
        <v>713</v>
      </c>
      <c r="F31" s="3">
        <f t="shared" si="0"/>
        <v>1254</v>
      </c>
      <c r="G31" s="3">
        <f t="shared" si="1"/>
        <v>6270</v>
      </c>
      <c r="H31" s="2"/>
      <c r="I31" s="7"/>
      <c r="J31" s="7"/>
      <c r="K31" s="7"/>
      <c r="L31" s="7"/>
      <c r="M31" s="7"/>
      <c r="N31" s="7"/>
      <c r="O31" s="13"/>
      <c r="P31" s="11" t="s">
        <v>69</v>
      </c>
      <c r="Q31" s="19"/>
      <c r="R31" s="21"/>
      <c r="S31" s="13"/>
      <c r="T31" s="22">
        <v>44049</v>
      </c>
    </row>
    <row r="32" spans="2:20" x14ac:dyDescent="0.35">
      <c r="B32" s="4" t="s">
        <v>45</v>
      </c>
      <c r="C32" s="10" t="s">
        <v>55</v>
      </c>
      <c r="D32" s="12">
        <v>24</v>
      </c>
      <c r="E32" s="6">
        <v>260</v>
      </c>
      <c r="F32" s="3">
        <f t="shared" si="0"/>
        <v>284</v>
      </c>
      <c r="G32" s="3">
        <f t="shared" si="1"/>
        <v>1420</v>
      </c>
      <c r="H32" s="3"/>
      <c r="I32" s="7"/>
      <c r="J32" s="7"/>
      <c r="K32" s="7"/>
      <c r="L32" s="7"/>
      <c r="M32" s="7">
        <v>9</v>
      </c>
      <c r="N32" s="7"/>
      <c r="O32" s="13"/>
      <c r="P32" s="11" t="s">
        <v>69</v>
      </c>
      <c r="Q32" s="18"/>
      <c r="R32" s="21"/>
      <c r="S32" s="13"/>
      <c r="T32" s="22">
        <v>44049</v>
      </c>
    </row>
    <row r="33" spans="2:20" x14ac:dyDescent="0.35">
      <c r="B33" s="4" t="s">
        <v>46</v>
      </c>
      <c r="C33" s="10" t="s">
        <v>56</v>
      </c>
      <c r="D33" s="12">
        <v>2</v>
      </c>
      <c r="E33" s="6">
        <v>8</v>
      </c>
      <c r="F33" s="3">
        <f t="shared" si="0"/>
        <v>10</v>
      </c>
      <c r="G33" s="3">
        <f t="shared" si="1"/>
        <v>50</v>
      </c>
      <c r="H33" s="2"/>
      <c r="I33" s="7"/>
      <c r="J33" s="7"/>
      <c r="K33" s="7"/>
      <c r="L33" s="7"/>
      <c r="M33" s="7"/>
      <c r="N33" s="7"/>
      <c r="O33" s="13"/>
      <c r="P33" s="11" t="s">
        <v>69</v>
      </c>
      <c r="Q33" s="19"/>
      <c r="R33" s="21"/>
      <c r="S33" s="13"/>
      <c r="T33" s="22">
        <v>44049</v>
      </c>
    </row>
    <row r="34" spans="2:20" x14ac:dyDescent="0.35">
      <c r="B34" s="4" t="s">
        <v>47</v>
      </c>
      <c r="C34" s="10" t="s">
        <v>57</v>
      </c>
      <c r="D34" s="12">
        <v>425</v>
      </c>
      <c r="E34" s="6">
        <v>215</v>
      </c>
      <c r="F34" s="3">
        <f t="shared" si="0"/>
        <v>640</v>
      </c>
      <c r="G34" s="3">
        <f t="shared" si="1"/>
        <v>3200</v>
      </c>
      <c r="H34" s="3"/>
      <c r="I34" s="7"/>
      <c r="J34" s="7"/>
      <c r="K34" s="7"/>
      <c r="L34" s="7"/>
      <c r="M34" s="7"/>
      <c r="N34" s="7"/>
      <c r="O34" s="13"/>
      <c r="P34" s="11" t="s">
        <v>69</v>
      </c>
      <c r="Q34" s="18"/>
      <c r="R34" s="21"/>
      <c r="S34" s="13"/>
      <c r="T34" s="22">
        <v>44049</v>
      </c>
    </row>
    <row r="35" spans="2:20" x14ac:dyDescent="0.35">
      <c r="B35" s="4" t="s">
        <v>48</v>
      </c>
      <c r="C35" s="10" t="s">
        <v>70</v>
      </c>
      <c r="D35" s="12">
        <v>63</v>
      </c>
      <c r="E35" s="6">
        <v>34</v>
      </c>
      <c r="F35" s="3">
        <f t="shared" si="0"/>
        <v>97</v>
      </c>
      <c r="G35" s="3">
        <f t="shared" si="1"/>
        <v>485</v>
      </c>
      <c r="H35" s="2"/>
      <c r="I35" s="7"/>
      <c r="J35" s="7"/>
      <c r="K35" s="7"/>
      <c r="L35" s="7"/>
      <c r="M35" s="7">
        <v>740</v>
      </c>
      <c r="N35" s="7"/>
      <c r="O35" s="13"/>
      <c r="P35" s="11" t="s">
        <v>69</v>
      </c>
      <c r="Q35" s="19"/>
      <c r="R35" s="21"/>
      <c r="S35" s="13"/>
      <c r="T35" s="22">
        <v>44049</v>
      </c>
    </row>
    <row r="36" spans="2:20" x14ac:dyDescent="0.35">
      <c r="B36" s="4" t="s">
        <v>49</v>
      </c>
      <c r="C36" s="10" t="s">
        <v>71</v>
      </c>
      <c r="D36" s="12">
        <v>70</v>
      </c>
      <c r="E36" s="6">
        <v>0</v>
      </c>
      <c r="F36" s="3">
        <f t="shared" si="0"/>
        <v>70</v>
      </c>
      <c r="G36" s="3">
        <f t="shared" si="1"/>
        <v>350</v>
      </c>
      <c r="H36" s="3"/>
      <c r="I36" s="7"/>
      <c r="J36" s="7"/>
      <c r="K36" s="7"/>
      <c r="L36" s="7"/>
      <c r="M36" s="7"/>
      <c r="N36" s="7"/>
      <c r="O36" s="13"/>
      <c r="P36" s="11" t="s">
        <v>69</v>
      </c>
      <c r="Q36" s="18"/>
      <c r="R36" s="21"/>
      <c r="S36" s="13"/>
      <c r="T36" s="22">
        <v>44049</v>
      </c>
    </row>
    <row r="37" spans="2:20" x14ac:dyDescent="0.35">
      <c r="B37" s="4" t="s">
        <v>50</v>
      </c>
      <c r="C37" s="10" t="s">
        <v>72</v>
      </c>
      <c r="D37" s="12"/>
      <c r="E37" s="6"/>
      <c r="F37" s="3">
        <f t="shared" si="0"/>
        <v>0</v>
      </c>
      <c r="G37" s="3">
        <f t="shared" si="1"/>
        <v>0</v>
      </c>
      <c r="H37" s="2"/>
      <c r="I37" s="7"/>
      <c r="J37" s="7"/>
      <c r="K37" s="7"/>
      <c r="L37" s="7"/>
      <c r="M37" s="7"/>
      <c r="N37" s="7"/>
      <c r="O37" s="13"/>
      <c r="P37" s="11" t="s">
        <v>69</v>
      </c>
      <c r="Q37" s="19"/>
      <c r="R37" s="21"/>
      <c r="S37" s="13"/>
      <c r="T37" s="22">
        <v>44049</v>
      </c>
    </row>
    <row r="38" spans="2:20" x14ac:dyDescent="0.35">
      <c r="B38" s="4"/>
      <c r="C38" s="10"/>
      <c r="D38" s="12"/>
      <c r="E38" s="6"/>
      <c r="F38" s="3">
        <f t="shared" si="0"/>
        <v>0</v>
      </c>
      <c r="G38" s="3">
        <f t="shared" si="1"/>
        <v>0</v>
      </c>
      <c r="H38" s="2"/>
      <c r="I38" s="7"/>
      <c r="J38" s="7"/>
      <c r="K38" s="7"/>
      <c r="L38" s="7"/>
      <c r="M38" s="7"/>
      <c r="N38" s="7"/>
      <c r="O38" s="13"/>
      <c r="P38" s="11" t="s">
        <v>69</v>
      </c>
      <c r="Q38" s="19"/>
      <c r="R38" s="21"/>
      <c r="S38" s="13"/>
      <c r="T38" s="22">
        <v>44049</v>
      </c>
    </row>
    <row r="39" spans="2:20" x14ac:dyDescent="0.35">
      <c r="B39" s="5"/>
      <c r="C39" s="10"/>
      <c r="D39" s="12"/>
      <c r="E39" s="6"/>
      <c r="F39" s="3">
        <f t="shared" si="0"/>
        <v>0</v>
      </c>
      <c r="G39" s="3">
        <f t="shared" si="1"/>
        <v>0</v>
      </c>
      <c r="H39" s="2"/>
      <c r="I39" s="7"/>
      <c r="J39" s="7"/>
      <c r="K39" s="7"/>
      <c r="L39" s="7"/>
      <c r="M39" s="7"/>
      <c r="N39" s="7"/>
      <c r="O39" s="13"/>
      <c r="P39" s="11" t="s">
        <v>69</v>
      </c>
      <c r="Q39" s="19"/>
      <c r="R39" s="21"/>
      <c r="S39" s="13"/>
      <c r="T39" s="22">
        <v>44049</v>
      </c>
    </row>
    <row r="40" spans="2:20" ht="15" thickBot="1" x14ac:dyDescent="0.4">
      <c r="B40" s="5" t="s">
        <v>67</v>
      </c>
      <c r="C40" s="10"/>
      <c r="D40" s="17">
        <f>SUM(D16:D39)</f>
        <v>6527</v>
      </c>
      <c r="E40" s="17">
        <f>SUM(E16:E39)</f>
        <v>5272</v>
      </c>
      <c r="F40" s="17">
        <f>SUM(F16:F39)</f>
        <v>11799</v>
      </c>
      <c r="G40" s="17">
        <f>SUM(G16:G39)</f>
        <v>58995</v>
      </c>
      <c r="H40" s="17">
        <f t="shared" ref="H40:T40" si="2">SUM(H16:H39)</f>
        <v>0</v>
      </c>
      <c r="I40" s="17">
        <v>1</v>
      </c>
      <c r="J40" s="17">
        <v>12</v>
      </c>
      <c r="K40" s="17">
        <f t="shared" si="2"/>
        <v>0</v>
      </c>
      <c r="L40" s="17">
        <f t="shared" si="2"/>
        <v>0</v>
      </c>
      <c r="M40" s="17">
        <f t="shared" si="2"/>
        <v>1369</v>
      </c>
      <c r="N40" s="17">
        <f t="shared" si="2"/>
        <v>0</v>
      </c>
      <c r="O40" s="17">
        <f t="shared" si="2"/>
        <v>0</v>
      </c>
      <c r="P40" s="17">
        <f t="shared" si="2"/>
        <v>0</v>
      </c>
      <c r="Q40" s="17">
        <f t="shared" si="2"/>
        <v>0</v>
      </c>
      <c r="R40" s="17">
        <f t="shared" si="2"/>
        <v>0</v>
      </c>
      <c r="S40" s="17">
        <f t="shared" si="2"/>
        <v>0</v>
      </c>
      <c r="T40" s="17">
        <f t="shared" si="2"/>
        <v>1057176</v>
      </c>
    </row>
    <row r="41" spans="2:20" ht="15.5" thickTop="1" thickBot="1" x14ac:dyDescent="0.4"/>
    <row r="42" spans="2:20" ht="15" thickTop="1" x14ac:dyDescent="0.35">
      <c r="B42" s="228" t="s">
        <v>74</v>
      </c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30"/>
    </row>
    <row r="43" spans="2:20" x14ac:dyDescent="0.35">
      <c r="B43" s="231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3"/>
    </row>
    <row r="44" spans="2:20" x14ac:dyDescent="0.35">
      <c r="B44" s="231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3"/>
    </row>
    <row r="45" spans="2:20" x14ac:dyDescent="0.35">
      <c r="B45" s="231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3"/>
    </row>
    <row r="46" spans="2:20" x14ac:dyDescent="0.35">
      <c r="B46" s="231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3"/>
    </row>
    <row r="47" spans="2:20" x14ac:dyDescent="0.35">
      <c r="B47" s="231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3"/>
    </row>
    <row r="48" spans="2:20" x14ac:dyDescent="0.35">
      <c r="B48" s="231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3"/>
    </row>
    <row r="49" spans="2:20" x14ac:dyDescent="0.35">
      <c r="B49" s="231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3"/>
    </row>
    <row r="50" spans="2:20" ht="15" thickBot="1" x14ac:dyDescent="0.4">
      <c r="B50" s="234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  <c r="S50" s="235"/>
      <c r="T50" s="236"/>
    </row>
    <row r="51" spans="2:20" ht="15" thickTop="1" x14ac:dyDescent="0.35"/>
  </sheetData>
  <mergeCells count="36">
    <mergeCell ref="B6:T6"/>
    <mergeCell ref="B1:T1"/>
    <mergeCell ref="B2:T2"/>
    <mergeCell ref="B3:T3"/>
    <mergeCell ref="B4:T4"/>
    <mergeCell ref="B5:T5"/>
    <mergeCell ref="R8:S9"/>
    <mergeCell ref="B9:C9"/>
    <mergeCell ref="D9:E9"/>
    <mergeCell ref="F9:H9"/>
    <mergeCell ref="I9:O9"/>
    <mergeCell ref="P9:P11"/>
    <mergeCell ref="Q9:Q11"/>
    <mergeCell ref="K10:K11"/>
    <mergeCell ref="L10:L11"/>
    <mergeCell ref="G10:G11"/>
    <mergeCell ref="H10:H11"/>
    <mergeCell ref="I10:I11"/>
    <mergeCell ref="J10:J11"/>
    <mergeCell ref="D8:O8"/>
    <mergeCell ref="B26:B27"/>
    <mergeCell ref="B29:B30"/>
    <mergeCell ref="B42:T42"/>
    <mergeCell ref="B43:T50"/>
    <mergeCell ref="M10:M11"/>
    <mergeCell ref="N10:N11"/>
    <mergeCell ref="O10:O11"/>
    <mergeCell ref="B12:B15"/>
    <mergeCell ref="B16:B19"/>
    <mergeCell ref="B20:B24"/>
    <mergeCell ref="T9:T11"/>
    <mergeCell ref="B10:B11"/>
    <mergeCell ref="C10:C11"/>
    <mergeCell ref="D10:D11"/>
    <mergeCell ref="E10:E11"/>
    <mergeCell ref="F10:F11"/>
  </mergeCells>
  <pageMargins left="0.25" right="0.25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R121"/>
  <sheetViews>
    <sheetView rightToLeft="1" topLeftCell="A19" workbookViewId="0">
      <selection activeCell="B5" sqref="B5:Q5"/>
    </sheetView>
  </sheetViews>
  <sheetFormatPr defaultRowHeight="14.5" x14ac:dyDescent="0.35"/>
  <cols>
    <col min="1" max="1" width="3.7265625" customWidth="1"/>
    <col min="2" max="2" width="9.453125" customWidth="1"/>
    <col min="3" max="3" width="8.7265625" customWidth="1"/>
    <col min="4" max="5" width="5.7265625" customWidth="1"/>
    <col min="6" max="6" width="6.7265625" customWidth="1"/>
    <col min="7" max="7" width="6.81640625" customWidth="1"/>
    <col min="8" max="16" width="5.7265625" customWidth="1"/>
    <col min="17" max="17" width="9.1796875" customWidth="1"/>
  </cols>
  <sheetData>
    <row r="1" spans="2:17" x14ac:dyDescent="0.35">
      <c r="B1" s="181" t="s">
        <v>75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</row>
    <row r="2" spans="2:17" x14ac:dyDescent="0.35">
      <c r="B2" s="173" t="s">
        <v>76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</row>
    <row r="3" spans="2:17" x14ac:dyDescent="0.35">
      <c r="B3" s="173" t="s">
        <v>77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</row>
    <row r="4" spans="2:17" x14ac:dyDescent="0.35">
      <c r="B4" s="173" t="s">
        <v>78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</row>
    <row r="5" spans="2:17" ht="15" thickBot="1" x14ac:dyDescent="0.4">
      <c r="B5" s="173" t="s">
        <v>180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</row>
    <row r="6" spans="2:17" ht="15" thickTop="1" x14ac:dyDescent="0.35">
      <c r="B6" s="86"/>
      <c r="C6" s="86"/>
      <c r="D6" s="238" t="s">
        <v>68</v>
      </c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40"/>
    </row>
    <row r="7" spans="2:17" ht="15" customHeight="1" x14ac:dyDescent="0.35">
      <c r="B7" s="241" t="s">
        <v>0</v>
      </c>
      <c r="C7" s="242"/>
      <c r="D7" s="243" t="s">
        <v>1</v>
      </c>
      <c r="E7" s="244"/>
      <c r="F7" s="241" t="s">
        <v>2</v>
      </c>
      <c r="G7" s="242"/>
      <c r="H7" s="245"/>
      <c r="I7" s="241" t="s">
        <v>3</v>
      </c>
      <c r="J7" s="242"/>
      <c r="K7" s="242"/>
      <c r="L7" s="242"/>
      <c r="M7" s="242"/>
      <c r="N7" s="242"/>
      <c r="O7" s="242"/>
      <c r="P7" s="246"/>
      <c r="Q7" s="199" t="s">
        <v>4</v>
      </c>
    </row>
    <row r="8" spans="2:17" ht="23.25" customHeight="1" x14ac:dyDescent="0.35">
      <c r="B8" s="211" t="s">
        <v>8</v>
      </c>
      <c r="C8" s="213" t="s">
        <v>22</v>
      </c>
      <c r="D8" s="215" t="s">
        <v>9</v>
      </c>
      <c r="E8" s="217" t="s">
        <v>10</v>
      </c>
      <c r="F8" s="219" t="s">
        <v>11</v>
      </c>
      <c r="G8" s="219" t="s">
        <v>12</v>
      </c>
      <c r="H8" s="219" t="s">
        <v>13</v>
      </c>
      <c r="I8" s="205" t="s">
        <v>14</v>
      </c>
      <c r="J8" s="205" t="s">
        <v>15</v>
      </c>
      <c r="K8" s="205" t="s">
        <v>16</v>
      </c>
      <c r="L8" s="205" t="s">
        <v>17</v>
      </c>
      <c r="M8" s="205" t="s">
        <v>18</v>
      </c>
      <c r="N8" s="205" t="s">
        <v>167</v>
      </c>
      <c r="O8" s="205" t="s">
        <v>168</v>
      </c>
      <c r="P8" s="221" t="s">
        <v>20</v>
      </c>
      <c r="Q8" s="200"/>
    </row>
    <row r="9" spans="2:17" x14ac:dyDescent="0.35">
      <c r="B9" s="212"/>
      <c r="C9" s="214"/>
      <c r="D9" s="216"/>
      <c r="E9" s="218"/>
      <c r="F9" s="220"/>
      <c r="G9" s="220"/>
      <c r="H9" s="220"/>
      <c r="I9" s="206"/>
      <c r="J9" s="206"/>
      <c r="K9" s="206"/>
      <c r="L9" s="206"/>
      <c r="M9" s="206"/>
      <c r="N9" s="206"/>
      <c r="O9" s="206"/>
      <c r="P9" s="222"/>
      <c r="Q9" s="201"/>
    </row>
    <row r="10" spans="2:17" ht="15" customHeight="1" x14ac:dyDescent="0.35">
      <c r="B10" s="207" t="s">
        <v>65</v>
      </c>
      <c r="C10" s="10" t="s">
        <v>81</v>
      </c>
      <c r="D10" s="12">
        <v>950</v>
      </c>
      <c r="E10" s="6">
        <v>2734</v>
      </c>
      <c r="F10" s="3">
        <f>D10+E10</f>
        <v>3684</v>
      </c>
      <c r="G10" s="3">
        <f>F10*5</f>
        <v>18420</v>
      </c>
      <c r="H10" s="3">
        <v>3</v>
      </c>
      <c r="I10" s="7"/>
      <c r="J10" s="7"/>
      <c r="K10" s="7"/>
      <c r="L10" s="7"/>
      <c r="M10" s="7"/>
      <c r="N10" s="7">
        <v>685</v>
      </c>
      <c r="O10" s="7"/>
      <c r="P10" s="13"/>
      <c r="Q10" s="11" t="s">
        <v>112</v>
      </c>
    </row>
    <row r="11" spans="2:17" x14ac:dyDescent="0.35">
      <c r="B11" s="208"/>
      <c r="C11" s="10" t="s">
        <v>51</v>
      </c>
      <c r="D11" s="12">
        <v>3000</v>
      </c>
      <c r="E11" s="6">
        <v>2000</v>
      </c>
      <c r="F11" s="3">
        <f t="shared" ref="F11:F16" si="0">D11+E11</f>
        <v>5000</v>
      </c>
      <c r="G11" s="3">
        <f t="shared" ref="G11:G16" si="1">F11*5</f>
        <v>25000</v>
      </c>
      <c r="H11" s="3"/>
      <c r="I11" s="7"/>
      <c r="J11" s="7"/>
      <c r="K11" s="7"/>
      <c r="L11" s="7"/>
      <c r="M11" s="7"/>
      <c r="N11" s="7"/>
      <c r="O11" s="7"/>
      <c r="P11" s="13"/>
      <c r="Q11" s="11" t="s">
        <v>112</v>
      </c>
    </row>
    <row r="12" spans="2:17" x14ac:dyDescent="0.35">
      <c r="B12" s="208"/>
      <c r="C12" s="10" t="s">
        <v>24</v>
      </c>
      <c r="D12" s="12">
        <v>76</v>
      </c>
      <c r="E12" s="6">
        <v>9</v>
      </c>
      <c r="F12" s="3">
        <f t="shared" si="0"/>
        <v>85</v>
      </c>
      <c r="G12" s="3">
        <f t="shared" si="1"/>
        <v>425</v>
      </c>
      <c r="H12" s="3"/>
      <c r="I12" s="7"/>
      <c r="J12" s="7"/>
      <c r="K12" s="7"/>
      <c r="L12" s="7"/>
      <c r="M12" s="7"/>
      <c r="N12" s="7"/>
      <c r="O12" s="7"/>
      <c r="P12" s="13"/>
      <c r="Q12" s="11" t="s">
        <v>112</v>
      </c>
    </row>
    <row r="13" spans="2:17" x14ac:dyDescent="0.35">
      <c r="B13" s="208"/>
      <c r="C13" s="10" t="s">
        <v>96</v>
      </c>
      <c r="D13" s="12">
        <v>5000</v>
      </c>
      <c r="E13" s="6">
        <v>3000</v>
      </c>
      <c r="F13" s="3">
        <f t="shared" si="0"/>
        <v>8000</v>
      </c>
      <c r="G13" s="3">
        <f t="shared" si="1"/>
        <v>40000</v>
      </c>
      <c r="H13" s="3"/>
      <c r="I13" s="7"/>
      <c r="J13" s="7"/>
      <c r="K13" s="7"/>
      <c r="L13" s="7"/>
      <c r="M13" s="7"/>
      <c r="N13" s="7"/>
      <c r="O13" s="7"/>
      <c r="P13" s="13"/>
      <c r="Q13" s="11" t="s">
        <v>112</v>
      </c>
    </row>
    <row r="14" spans="2:17" x14ac:dyDescent="0.35">
      <c r="B14" s="208"/>
      <c r="C14" s="30" t="s">
        <v>116</v>
      </c>
      <c r="D14" s="31">
        <v>184</v>
      </c>
      <c r="E14" s="51">
        <v>198</v>
      </c>
      <c r="F14" s="3">
        <f t="shared" si="0"/>
        <v>382</v>
      </c>
      <c r="G14" s="3">
        <f t="shared" si="1"/>
        <v>1910</v>
      </c>
      <c r="H14" s="52"/>
      <c r="I14" s="53"/>
      <c r="J14" s="53"/>
      <c r="K14" s="53"/>
      <c r="L14" s="53"/>
      <c r="M14" s="53"/>
      <c r="N14" s="53"/>
      <c r="O14" s="53"/>
      <c r="P14" s="54"/>
      <c r="Q14" s="38"/>
    </row>
    <row r="15" spans="2:17" x14ac:dyDescent="0.35">
      <c r="B15" s="208"/>
      <c r="C15" s="30" t="s">
        <v>117</v>
      </c>
      <c r="D15" s="31">
        <v>360</v>
      </c>
      <c r="E15" s="51">
        <v>4</v>
      </c>
      <c r="F15" s="3">
        <f t="shared" si="0"/>
        <v>364</v>
      </c>
      <c r="G15" s="3">
        <f t="shared" si="1"/>
        <v>1820</v>
      </c>
      <c r="H15" s="52"/>
      <c r="I15" s="53"/>
      <c r="J15" s="53"/>
      <c r="K15" s="53"/>
      <c r="L15" s="53"/>
      <c r="M15" s="53"/>
      <c r="N15" s="53"/>
      <c r="O15" s="53"/>
      <c r="P15" s="54"/>
      <c r="Q15" s="38"/>
    </row>
    <row r="16" spans="2:17" x14ac:dyDescent="0.35">
      <c r="B16" s="208"/>
      <c r="C16" s="30" t="s">
        <v>115</v>
      </c>
      <c r="D16" s="31">
        <v>2800</v>
      </c>
      <c r="E16" s="51">
        <v>200</v>
      </c>
      <c r="F16" s="3">
        <f t="shared" si="0"/>
        <v>3000</v>
      </c>
      <c r="G16" s="3">
        <f t="shared" si="1"/>
        <v>15000</v>
      </c>
      <c r="H16" s="52">
        <v>1</v>
      </c>
      <c r="I16" s="53"/>
      <c r="J16" s="53"/>
      <c r="K16" s="53"/>
      <c r="L16" s="53"/>
      <c r="M16" s="53"/>
      <c r="N16" s="53"/>
      <c r="O16" s="53"/>
      <c r="P16" s="54"/>
      <c r="Q16" s="38"/>
    </row>
    <row r="17" spans="2:17" ht="26.5" x14ac:dyDescent="0.35">
      <c r="B17" s="34" t="s">
        <v>67</v>
      </c>
      <c r="C17" s="28"/>
      <c r="D17" s="74">
        <f>SUM(D10:D16)</f>
        <v>12370</v>
      </c>
      <c r="E17" s="74">
        <f>SUM(E10:E16)</f>
        <v>8145</v>
      </c>
      <c r="F17" s="74">
        <f>SUM(F10:F16)</f>
        <v>20515</v>
      </c>
      <c r="G17" s="74">
        <f t="shared" ref="G17" si="2">SUM(G10:G16)</f>
        <v>102575</v>
      </c>
      <c r="H17" s="29">
        <f t="shared" ref="H17:Q17" si="3">SUM(H10:H16)</f>
        <v>4</v>
      </c>
      <c r="I17" s="29">
        <f t="shared" si="3"/>
        <v>0</v>
      </c>
      <c r="J17" s="29">
        <f t="shared" si="3"/>
        <v>0</v>
      </c>
      <c r="K17" s="29">
        <f t="shared" si="3"/>
        <v>0</v>
      </c>
      <c r="L17" s="29">
        <f t="shared" si="3"/>
        <v>0</v>
      </c>
      <c r="M17" s="29">
        <f t="shared" si="3"/>
        <v>0</v>
      </c>
      <c r="N17" s="29"/>
      <c r="O17" s="29">
        <f t="shared" si="3"/>
        <v>0</v>
      </c>
      <c r="P17" s="29">
        <f t="shared" si="3"/>
        <v>0</v>
      </c>
      <c r="Q17" s="29">
        <f t="shared" si="3"/>
        <v>0</v>
      </c>
    </row>
    <row r="18" spans="2:17" ht="32.5" x14ac:dyDescent="0.35">
      <c r="B18" s="207" t="s">
        <v>26</v>
      </c>
      <c r="C18" s="10" t="s">
        <v>27</v>
      </c>
      <c r="D18" s="12">
        <v>187</v>
      </c>
      <c r="E18" s="6">
        <v>589</v>
      </c>
      <c r="F18" s="3">
        <f t="shared" ref="F18:F82" si="4">D18+E18</f>
        <v>776</v>
      </c>
      <c r="G18" s="3">
        <f t="shared" ref="G18:G86" si="5">F18*5</f>
        <v>3880</v>
      </c>
      <c r="H18" s="3"/>
      <c r="I18" s="7" t="s">
        <v>58</v>
      </c>
      <c r="J18" s="8">
        <v>1</v>
      </c>
      <c r="K18" s="7"/>
      <c r="L18" s="7"/>
      <c r="M18" s="9">
        <v>156</v>
      </c>
      <c r="N18" s="14">
        <v>218</v>
      </c>
      <c r="O18" s="14"/>
      <c r="P18" s="15" t="s">
        <v>107</v>
      </c>
      <c r="Q18" s="11" t="s">
        <v>69</v>
      </c>
    </row>
    <row r="19" spans="2:17" x14ac:dyDescent="0.35">
      <c r="B19" s="208"/>
      <c r="C19" s="10" t="s">
        <v>84</v>
      </c>
      <c r="D19" s="12">
        <v>131</v>
      </c>
      <c r="E19" s="6"/>
      <c r="F19" s="3">
        <f t="shared" ref="F19:F20" si="6">D19+E19</f>
        <v>131</v>
      </c>
      <c r="G19" s="3">
        <f t="shared" ref="G19:G20" si="7">F19*5</f>
        <v>655</v>
      </c>
      <c r="H19" s="3"/>
      <c r="I19" s="7"/>
      <c r="J19" s="7"/>
      <c r="K19" s="7"/>
      <c r="L19" s="7"/>
      <c r="M19" s="7"/>
      <c r="N19" s="7"/>
      <c r="O19" s="7"/>
      <c r="P19" s="13" t="s">
        <v>108</v>
      </c>
      <c r="Q19" s="11" t="s">
        <v>86</v>
      </c>
    </row>
    <row r="20" spans="2:17" x14ac:dyDescent="0.35">
      <c r="B20" s="208"/>
      <c r="C20" s="10" t="s">
        <v>29</v>
      </c>
      <c r="D20" s="12">
        <v>82</v>
      </c>
      <c r="E20" s="6">
        <v>146</v>
      </c>
      <c r="F20" s="3">
        <f t="shared" si="6"/>
        <v>228</v>
      </c>
      <c r="G20" s="3">
        <f t="shared" si="7"/>
        <v>1140</v>
      </c>
      <c r="H20" s="3"/>
      <c r="I20" s="7"/>
      <c r="J20" s="7"/>
      <c r="K20" s="7"/>
      <c r="L20" s="7"/>
      <c r="M20" s="7"/>
      <c r="N20" s="7"/>
      <c r="O20" s="7"/>
      <c r="P20" s="13"/>
      <c r="Q20" s="11" t="s">
        <v>69</v>
      </c>
    </row>
    <row r="21" spans="2:17" x14ac:dyDescent="0.35">
      <c r="B21" s="66" t="s">
        <v>67</v>
      </c>
      <c r="C21" s="28" t="s">
        <v>138</v>
      </c>
      <c r="D21" s="29">
        <f t="shared" ref="D21:Q21" si="8">SUM(D18:D20)</f>
        <v>400</v>
      </c>
      <c r="E21" s="29">
        <f t="shared" si="8"/>
        <v>735</v>
      </c>
      <c r="F21" s="29">
        <f t="shared" si="8"/>
        <v>1135</v>
      </c>
      <c r="G21" s="29">
        <f t="shared" si="8"/>
        <v>5675</v>
      </c>
      <c r="H21" s="29">
        <f t="shared" si="8"/>
        <v>0</v>
      </c>
      <c r="I21" s="29">
        <f t="shared" si="8"/>
        <v>0</v>
      </c>
      <c r="J21" s="29">
        <f t="shared" si="8"/>
        <v>1</v>
      </c>
      <c r="K21" s="29">
        <f t="shared" si="8"/>
        <v>0</v>
      </c>
      <c r="L21" s="29">
        <f t="shared" si="8"/>
        <v>0</v>
      </c>
      <c r="M21" s="29">
        <f t="shared" si="8"/>
        <v>156</v>
      </c>
      <c r="N21" s="29"/>
      <c r="O21" s="29">
        <f t="shared" si="8"/>
        <v>0</v>
      </c>
      <c r="P21" s="29">
        <f t="shared" si="8"/>
        <v>0</v>
      </c>
      <c r="Q21" s="29">
        <f t="shared" si="8"/>
        <v>0</v>
      </c>
    </row>
    <row r="22" spans="2:17" ht="15" customHeight="1" x14ac:dyDescent="0.35">
      <c r="B22" s="207" t="s">
        <v>31</v>
      </c>
      <c r="C22" s="32" t="s">
        <v>30</v>
      </c>
      <c r="D22" s="33">
        <v>118</v>
      </c>
      <c r="E22" s="56">
        <v>192</v>
      </c>
      <c r="F22" s="57">
        <f t="shared" si="4"/>
        <v>310</v>
      </c>
      <c r="G22" s="57">
        <f t="shared" si="5"/>
        <v>1550</v>
      </c>
      <c r="H22" s="57">
        <v>1</v>
      </c>
      <c r="I22" s="58"/>
      <c r="J22" s="58"/>
      <c r="K22" s="58"/>
      <c r="L22" s="58"/>
      <c r="M22" s="58"/>
      <c r="N22" s="58">
        <v>407</v>
      </c>
      <c r="O22" s="58"/>
      <c r="P22" s="59"/>
      <c r="Q22" s="60" t="s">
        <v>69</v>
      </c>
    </row>
    <row r="23" spans="2:17" ht="15" customHeight="1" x14ac:dyDescent="0.35">
      <c r="B23" s="208"/>
      <c r="C23" s="10" t="s">
        <v>32</v>
      </c>
      <c r="D23" s="12">
        <v>150</v>
      </c>
      <c r="E23" s="6">
        <v>850</v>
      </c>
      <c r="F23" s="57">
        <f t="shared" ref="F23:F29" si="9">D23+E23</f>
        <v>1000</v>
      </c>
      <c r="G23" s="57">
        <f t="shared" ref="G23:G29" si="10">F23*5</f>
        <v>5000</v>
      </c>
      <c r="H23" s="3"/>
      <c r="I23" s="7"/>
      <c r="J23" s="7"/>
      <c r="K23" s="7"/>
      <c r="L23" s="7"/>
      <c r="M23" s="7"/>
      <c r="N23" s="7"/>
      <c r="O23" s="7"/>
      <c r="P23" s="13"/>
      <c r="Q23" s="11" t="s">
        <v>69</v>
      </c>
    </row>
    <row r="24" spans="2:17" x14ac:dyDescent="0.35">
      <c r="B24" s="208"/>
      <c r="C24" s="10" t="s">
        <v>33</v>
      </c>
      <c r="D24" s="12">
        <v>479</v>
      </c>
      <c r="E24" s="6">
        <v>627</v>
      </c>
      <c r="F24" s="57">
        <f t="shared" si="9"/>
        <v>1106</v>
      </c>
      <c r="G24" s="57">
        <f t="shared" si="10"/>
        <v>5530</v>
      </c>
      <c r="H24" s="3">
        <v>2</v>
      </c>
      <c r="I24" s="7"/>
      <c r="J24" s="7"/>
      <c r="K24" s="7">
        <v>1</v>
      </c>
      <c r="L24" s="7"/>
      <c r="M24" s="7">
        <v>47</v>
      </c>
      <c r="N24" s="7">
        <v>91</v>
      </c>
      <c r="O24" s="7"/>
      <c r="P24" s="13">
        <v>66</v>
      </c>
      <c r="Q24" s="11" t="s">
        <v>69</v>
      </c>
    </row>
    <row r="25" spans="2:17" x14ac:dyDescent="0.35">
      <c r="B25" s="208"/>
      <c r="C25" s="10" t="s">
        <v>94</v>
      </c>
      <c r="D25" s="12">
        <v>1034</v>
      </c>
      <c r="E25" s="6">
        <v>178</v>
      </c>
      <c r="F25" s="57">
        <f t="shared" si="9"/>
        <v>1212</v>
      </c>
      <c r="G25" s="57">
        <f t="shared" si="10"/>
        <v>6060</v>
      </c>
      <c r="H25" s="3">
        <v>1</v>
      </c>
      <c r="I25" s="7"/>
      <c r="J25" s="7"/>
      <c r="K25" s="7"/>
      <c r="L25" s="7"/>
      <c r="M25" s="7">
        <v>26</v>
      </c>
      <c r="N25" s="7">
        <v>65</v>
      </c>
      <c r="O25" s="7"/>
      <c r="P25" s="13"/>
      <c r="Q25" s="11" t="s">
        <v>69</v>
      </c>
    </row>
    <row r="26" spans="2:17" x14ac:dyDescent="0.35">
      <c r="B26" s="208"/>
      <c r="C26" s="10" t="s">
        <v>34</v>
      </c>
      <c r="D26" s="12">
        <v>281</v>
      </c>
      <c r="E26" s="6">
        <v>1032</v>
      </c>
      <c r="F26" s="57">
        <f t="shared" si="9"/>
        <v>1313</v>
      </c>
      <c r="G26" s="57">
        <f t="shared" si="10"/>
        <v>6565</v>
      </c>
      <c r="H26" s="3"/>
      <c r="I26" s="7"/>
      <c r="J26" s="7">
        <v>6</v>
      </c>
      <c r="K26" s="7"/>
      <c r="L26" s="7"/>
      <c r="M26" s="7">
        <v>9</v>
      </c>
      <c r="N26" s="7">
        <v>106</v>
      </c>
      <c r="O26" s="7"/>
      <c r="P26" s="13"/>
      <c r="Q26" s="11" t="s">
        <v>69</v>
      </c>
    </row>
    <row r="27" spans="2:17" x14ac:dyDescent="0.35">
      <c r="B27" s="208"/>
      <c r="C27" s="10" t="s">
        <v>35</v>
      </c>
      <c r="D27" s="12">
        <v>440</v>
      </c>
      <c r="E27" s="6">
        <v>390</v>
      </c>
      <c r="F27" s="57">
        <f t="shared" si="9"/>
        <v>830</v>
      </c>
      <c r="G27" s="57">
        <f t="shared" si="10"/>
        <v>4150</v>
      </c>
      <c r="H27" s="3"/>
      <c r="I27" s="7"/>
      <c r="J27" s="7"/>
      <c r="K27" s="7">
        <v>1</v>
      </c>
      <c r="L27" s="7"/>
      <c r="M27" s="7">
        <v>30</v>
      </c>
      <c r="N27" s="7">
        <v>440</v>
      </c>
      <c r="O27" s="7"/>
      <c r="P27" s="13">
        <v>27</v>
      </c>
      <c r="Q27" s="11" t="s">
        <v>69</v>
      </c>
    </row>
    <row r="28" spans="2:17" x14ac:dyDescent="0.35">
      <c r="B28" s="208"/>
      <c r="C28" s="10" t="s">
        <v>140</v>
      </c>
      <c r="D28" s="12">
        <v>218</v>
      </c>
      <c r="E28" s="73">
        <v>492</v>
      </c>
      <c r="F28" s="57">
        <f t="shared" si="9"/>
        <v>710</v>
      </c>
      <c r="G28" s="57">
        <f t="shared" si="10"/>
        <v>3550</v>
      </c>
      <c r="H28" s="3"/>
      <c r="I28" s="7"/>
      <c r="J28" s="7"/>
      <c r="K28" s="7"/>
      <c r="L28" s="7"/>
      <c r="M28" s="7"/>
      <c r="N28" s="7">
        <v>2</v>
      </c>
      <c r="O28" s="7"/>
      <c r="P28" s="13">
        <v>2</v>
      </c>
      <c r="Q28" s="11"/>
    </row>
    <row r="29" spans="2:17" x14ac:dyDescent="0.35">
      <c r="B29" s="209"/>
      <c r="C29" s="10" t="s">
        <v>98</v>
      </c>
      <c r="D29" s="12">
        <v>448</v>
      </c>
      <c r="E29" s="12">
        <v>227</v>
      </c>
      <c r="F29" s="57">
        <f t="shared" si="9"/>
        <v>675</v>
      </c>
      <c r="G29" s="57">
        <f t="shared" si="10"/>
        <v>3375</v>
      </c>
      <c r="H29" s="3"/>
      <c r="I29" s="7"/>
      <c r="J29" s="7" t="s">
        <v>150</v>
      </c>
      <c r="K29" s="7" t="s">
        <v>151</v>
      </c>
      <c r="L29" s="7"/>
      <c r="M29" s="7"/>
      <c r="N29" s="7">
        <v>20</v>
      </c>
      <c r="O29" s="7"/>
      <c r="P29" s="13">
        <v>2</v>
      </c>
      <c r="Q29" s="11"/>
    </row>
    <row r="30" spans="2:17" x14ac:dyDescent="0.35">
      <c r="B30" s="67" t="s">
        <v>67</v>
      </c>
      <c r="C30" s="28"/>
      <c r="D30" s="29">
        <f>SUM(D22:D29)</f>
        <v>3168</v>
      </c>
      <c r="E30" s="29">
        <f t="shared" ref="E30:G30" si="11">SUM(E22:E29)</f>
        <v>3988</v>
      </c>
      <c r="F30" s="29">
        <f t="shared" si="11"/>
        <v>7156</v>
      </c>
      <c r="G30" s="29">
        <f t="shared" si="11"/>
        <v>35780</v>
      </c>
      <c r="H30" s="29">
        <f t="shared" ref="H30:Q30" si="12">SUM(H22:H29)</f>
        <v>4</v>
      </c>
      <c r="I30" s="29">
        <f t="shared" si="12"/>
        <v>0</v>
      </c>
      <c r="J30" s="29">
        <f t="shared" si="12"/>
        <v>6</v>
      </c>
      <c r="K30" s="29">
        <f t="shared" si="12"/>
        <v>2</v>
      </c>
      <c r="L30" s="29">
        <f t="shared" si="12"/>
        <v>0</v>
      </c>
      <c r="M30" s="29">
        <f t="shared" si="12"/>
        <v>112</v>
      </c>
      <c r="N30" s="29">
        <f>SUM(N22:N29)</f>
        <v>1131</v>
      </c>
      <c r="O30" s="29">
        <f t="shared" si="12"/>
        <v>0</v>
      </c>
      <c r="P30" s="29">
        <f t="shared" si="12"/>
        <v>97</v>
      </c>
      <c r="Q30" s="29">
        <f t="shared" si="12"/>
        <v>0</v>
      </c>
    </row>
    <row r="31" spans="2:17" x14ac:dyDescent="0.35">
      <c r="B31" s="78"/>
      <c r="C31" s="10" t="s">
        <v>110</v>
      </c>
      <c r="D31" s="12">
        <v>377</v>
      </c>
      <c r="E31" s="6">
        <v>53</v>
      </c>
      <c r="F31" s="3">
        <f t="shared" si="4"/>
        <v>430</v>
      </c>
      <c r="G31" s="3">
        <f t="shared" si="5"/>
        <v>2150</v>
      </c>
      <c r="H31" s="3"/>
      <c r="I31" s="7"/>
      <c r="J31" s="7"/>
      <c r="K31" s="7"/>
      <c r="L31" s="7">
        <v>707</v>
      </c>
      <c r="M31" s="7"/>
      <c r="N31" s="7"/>
      <c r="O31" s="7"/>
      <c r="P31" s="13">
        <v>5</v>
      </c>
      <c r="Q31" s="11" t="s">
        <v>69</v>
      </c>
    </row>
    <row r="32" spans="2:17" x14ac:dyDescent="0.35">
      <c r="B32" s="79"/>
      <c r="C32" s="10" t="s">
        <v>178</v>
      </c>
      <c r="D32" s="12"/>
      <c r="E32" s="6"/>
      <c r="F32" s="3">
        <f t="shared" ref="F32:F37" si="13">D32+E32</f>
        <v>0</v>
      </c>
      <c r="G32" s="3">
        <f t="shared" ref="G32:G37" si="14">F32*5</f>
        <v>0</v>
      </c>
      <c r="H32" s="3"/>
      <c r="I32" s="7"/>
      <c r="J32" s="7"/>
      <c r="K32" s="7"/>
      <c r="L32" s="7"/>
      <c r="M32" s="7"/>
      <c r="N32" s="7"/>
      <c r="O32" s="7"/>
      <c r="P32" s="13"/>
      <c r="Q32" s="11"/>
    </row>
    <row r="33" spans="2:17" x14ac:dyDescent="0.35">
      <c r="B33" s="79" t="s">
        <v>37</v>
      </c>
      <c r="C33" s="10" t="s">
        <v>85</v>
      </c>
      <c r="D33" s="12">
        <v>524</v>
      </c>
      <c r="E33" s="6">
        <v>398</v>
      </c>
      <c r="F33" s="3">
        <f t="shared" si="13"/>
        <v>922</v>
      </c>
      <c r="G33" s="3">
        <f t="shared" si="14"/>
        <v>4610</v>
      </c>
      <c r="H33" s="3">
        <v>3</v>
      </c>
      <c r="I33" s="7" t="s">
        <v>174</v>
      </c>
      <c r="J33" s="7"/>
      <c r="K33" s="7"/>
      <c r="L33" s="7"/>
      <c r="M33" s="7"/>
      <c r="N33" s="7"/>
      <c r="O33" s="7"/>
      <c r="P33" s="13">
        <v>5</v>
      </c>
      <c r="Q33" s="11" t="s">
        <v>87</v>
      </c>
    </row>
    <row r="34" spans="2:17" x14ac:dyDescent="0.35">
      <c r="B34" s="79"/>
      <c r="C34" s="10" t="s">
        <v>179</v>
      </c>
      <c r="D34" s="12"/>
      <c r="E34" s="6"/>
      <c r="F34" s="3">
        <f t="shared" si="13"/>
        <v>0</v>
      </c>
      <c r="G34" s="3">
        <f t="shared" si="14"/>
        <v>0</v>
      </c>
      <c r="H34" s="3"/>
      <c r="I34" s="7"/>
      <c r="J34" s="7"/>
      <c r="K34" s="7"/>
      <c r="L34" s="7"/>
      <c r="M34" s="7"/>
      <c r="N34" s="7"/>
      <c r="O34" s="7"/>
      <c r="P34" s="13"/>
      <c r="Q34" s="11"/>
    </row>
    <row r="35" spans="2:17" x14ac:dyDescent="0.35">
      <c r="B35" s="79"/>
      <c r="C35" s="10" t="s">
        <v>163</v>
      </c>
      <c r="D35" s="12">
        <v>6</v>
      </c>
      <c r="E35" s="6">
        <v>44</v>
      </c>
      <c r="F35" s="3">
        <f t="shared" si="13"/>
        <v>50</v>
      </c>
      <c r="G35" s="3">
        <f t="shared" si="14"/>
        <v>250</v>
      </c>
      <c r="H35" s="3">
        <v>3</v>
      </c>
      <c r="I35" s="7"/>
      <c r="J35" s="7"/>
      <c r="K35" s="7"/>
      <c r="L35" s="7"/>
      <c r="M35" s="7"/>
      <c r="N35" s="7"/>
      <c r="O35" s="7"/>
      <c r="P35" s="13"/>
      <c r="Q35" s="11"/>
    </row>
    <row r="36" spans="2:17" x14ac:dyDescent="0.35">
      <c r="B36" s="79"/>
      <c r="C36" s="10" t="s">
        <v>175</v>
      </c>
      <c r="D36" s="12">
        <v>364</v>
      </c>
      <c r="E36" s="6">
        <v>0</v>
      </c>
      <c r="F36" s="3">
        <f t="shared" si="13"/>
        <v>364</v>
      </c>
      <c r="G36" s="3">
        <f t="shared" si="14"/>
        <v>1820</v>
      </c>
      <c r="H36" s="3"/>
      <c r="I36" s="7"/>
      <c r="J36" s="7"/>
      <c r="K36" s="7"/>
      <c r="L36" s="7"/>
      <c r="M36" s="7"/>
      <c r="N36" s="7"/>
      <c r="O36" s="7"/>
      <c r="P36" s="13"/>
      <c r="Q36" s="11"/>
    </row>
    <row r="37" spans="2:17" x14ac:dyDescent="0.35">
      <c r="B37" s="80"/>
      <c r="C37" s="10" t="s">
        <v>109</v>
      </c>
      <c r="D37" s="12">
        <v>984</v>
      </c>
      <c r="E37" s="6">
        <v>408</v>
      </c>
      <c r="F37" s="3">
        <f t="shared" si="13"/>
        <v>1392</v>
      </c>
      <c r="G37" s="3">
        <f t="shared" si="14"/>
        <v>6960</v>
      </c>
      <c r="H37" s="3">
        <v>2</v>
      </c>
      <c r="I37" s="7"/>
      <c r="J37" s="7">
        <v>5</v>
      </c>
      <c r="K37" s="7"/>
      <c r="L37" s="7"/>
      <c r="M37" s="7"/>
      <c r="N37" s="7"/>
      <c r="O37" s="7"/>
      <c r="P37" s="13" t="s">
        <v>137</v>
      </c>
      <c r="Q37" s="11"/>
    </row>
    <row r="38" spans="2:17" x14ac:dyDescent="0.35">
      <c r="B38" s="28" t="s">
        <v>67</v>
      </c>
      <c r="C38" s="28"/>
      <c r="D38" s="29">
        <f>SUM(D31:D37)</f>
        <v>2255</v>
      </c>
      <c r="E38" s="29">
        <f t="shared" ref="E38:G38" si="15">SUM(E31:E37)</f>
        <v>903</v>
      </c>
      <c r="F38" s="29">
        <f>SUM(F31:F37)</f>
        <v>3158</v>
      </c>
      <c r="G38" s="29">
        <f t="shared" si="15"/>
        <v>15790</v>
      </c>
      <c r="H38" s="29">
        <f t="shared" ref="H38:Q38" si="16">SUM(H31:H37)</f>
        <v>8</v>
      </c>
      <c r="I38" s="29">
        <f t="shared" si="16"/>
        <v>0</v>
      </c>
      <c r="J38" s="29">
        <f t="shared" si="16"/>
        <v>5</v>
      </c>
      <c r="K38" s="29">
        <f t="shared" si="16"/>
        <v>0</v>
      </c>
      <c r="L38" s="29">
        <f t="shared" si="16"/>
        <v>707</v>
      </c>
      <c r="M38" s="29">
        <f t="shared" si="16"/>
        <v>0</v>
      </c>
      <c r="N38" s="29"/>
      <c r="O38" s="29">
        <f t="shared" si="16"/>
        <v>0</v>
      </c>
      <c r="P38" s="29">
        <f t="shared" si="16"/>
        <v>10</v>
      </c>
      <c r="Q38" s="29">
        <f t="shared" si="16"/>
        <v>0</v>
      </c>
    </row>
    <row r="39" spans="2:17" ht="36.5" x14ac:dyDescent="0.35">
      <c r="B39" s="207" t="s">
        <v>38</v>
      </c>
      <c r="C39" s="10" t="s">
        <v>39</v>
      </c>
      <c r="D39" s="12">
        <v>1475</v>
      </c>
      <c r="E39" s="6">
        <v>400</v>
      </c>
      <c r="F39" s="3">
        <f t="shared" si="4"/>
        <v>1875</v>
      </c>
      <c r="G39" s="3">
        <f t="shared" si="5"/>
        <v>9375</v>
      </c>
      <c r="H39" s="3"/>
      <c r="I39" s="7"/>
      <c r="J39" s="7"/>
      <c r="K39" s="7"/>
      <c r="L39" s="7"/>
      <c r="M39" s="7">
        <v>150</v>
      </c>
      <c r="N39" s="7"/>
      <c r="O39" s="7"/>
      <c r="P39" s="16" t="s">
        <v>61</v>
      </c>
      <c r="Q39" s="11" t="s">
        <v>69</v>
      </c>
    </row>
    <row r="40" spans="2:17" x14ac:dyDescent="0.35">
      <c r="B40" s="208"/>
      <c r="C40" s="10" t="s">
        <v>101</v>
      </c>
      <c r="D40" s="12">
        <v>809</v>
      </c>
      <c r="E40" s="6"/>
      <c r="F40" s="3">
        <f t="shared" ref="F40:F44" si="17">D40+E40</f>
        <v>809</v>
      </c>
      <c r="G40" s="3">
        <f t="shared" ref="G40:G44" si="18">F40*5</f>
        <v>4045</v>
      </c>
      <c r="H40" s="3"/>
      <c r="I40" s="7"/>
      <c r="J40" s="7"/>
      <c r="K40" s="7"/>
      <c r="L40" s="7"/>
      <c r="M40" s="7"/>
      <c r="N40" s="7"/>
      <c r="O40" s="7"/>
      <c r="P40" s="16"/>
      <c r="Q40" s="11"/>
    </row>
    <row r="41" spans="2:17" x14ac:dyDescent="0.35">
      <c r="B41" s="208"/>
      <c r="C41" s="10" t="s">
        <v>102</v>
      </c>
      <c r="D41" s="12">
        <v>725</v>
      </c>
      <c r="E41" s="6">
        <v>615</v>
      </c>
      <c r="F41" s="3">
        <f t="shared" si="17"/>
        <v>1340</v>
      </c>
      <c r="G41" s="3">
        <f t="shared" si="18"/>
        <v>6700</v>
      </c>
      <c r="H41" s="3"/>
      <c r="I41" s="7"/>
      <c r="J41" s="7"/>
      <c r="K41" s="7"/>
      <c r="L41" s="7"/>
      <c r="M41" s="7">
        <v>350</v>
      </c>
      <c r="N41" s="7">
        <v>350</v>
      </c>
      <c r="O41" s="7"/>
      <c r="P41" s="16"/>
      <c r="Q41" s="11"/>
    </row>
    <row r="42" spans="2:17" x14ac:dyDescent="0.35">
      <c r="B42" s="208"/>
      <c r="C42" s="10" t="s">
        <v>123</v>
      </c>
      <c r="D42" s="12">
        <v>199</v>
      </c>
      <c r="E42" s="6">
        <v>339</v>
      </c>
      <c r="F42" s="3">
        <f t="shared" si="17"/>
        <v>538</v>
      </c>
      <c r="G42" s="3">
        <f t="shared" si="18"/>
        <v>2690</v>
      </c>
      <c r="H42" s="3"/>
      <c r="I42" s="7"/>
      <c r="J42" s="7"/>
      <c r="K42" s="7"/>
      <c r="L42" s="7"/>
      <c r="M42" s="7">
        <v>5</v>
      </c>
      <c r="N42" s="7">
        <v>34</v>
      </c>
      <c r="O42" s="7"/>
      <c r="P42" s="16"/>
      <c r="Q42" s="11"/>
    </row>
    <row r="43" spans="2:17" x14ac:dyDescent="0.35">
      <c r="B43" s="208"/>
      <c r="C43" s="10" t="s">
        <v>176</v>
      </c>
      <c r="D43" s="12">
        <v>175</v>
      </c>
      <c r="E43" s="6">
        <v>1082</v>
      </c>
      <c r="F43" s="3">
        <f t="shared" si="17"/>
        <v>1257</v>
      </c>
      <c r="G43" s="3">
        <f t="shared" si="18"/>
        <v>6285</v>
      </c>
      <c r="H43" s="3"/>
      <c r="I43" s="7"/>
      <c r="J43" s="7"/>
      <c r="K43" s="7"/>
      <c r="L43" s="7"/>
      <c r="M43" s="7"/>
      <c r="N43" s="7"/>
      <c r="O43" s="7"/>
      <c r="P43" s="16"/>
      <c r="Q43" s="11"/>
    </row>
    <row r="44" spans="2:17" x14ac:dyDescent="0.35">
      <c r="B44" s="208"/>
      <c r="C44" s="10" t="s">
        <v>40</v>
      </c>
      <c r="D44" s="12">
        <v>908</v>
      </c>
      <c r="E44" s="6">
        <v>1034</v>
      </c>
      <c r="F44" s="3">
        <f t="shared" si="17"/>
        <v>1942</v>
      </c>
      <c r="G44" s="3">
        <f t="shared" si="18"/>
        <v>9710</v>
      </c>
      <c r="H44" s="3"/>
      <c r="I44" s="7"/>
      <c r="J44" s="7">
        <v>11</v>
      </c>
      <c r="K44" s="7">
        <v>1</v>
      </c>
      <c r="L44" s="7">
        <v>1</v>
      </c>
      <c r="M44" s="7">
        <v>150</v>
      </c>
      <c r="N44" s="7">
        <v>71</v>
      </c>
      <c r="O44" s="7"/>
      <c r="P44" s="13" t="s">
        <v>62</v>
      </c>
      <c r="Q44" s="11" t="s">
        <v>69</v>
      </c>
    </row>
    <row r="45" spans="2:17" x14ac:dyDescent="0.35">
      <c r="B45" s="66" t="s">
        <v>67</v>
      </c>
      <c r="C45" s="28"/>
      <c r="D45" s="29">
        <f>SUM(D39:D44)</f>
        <v>4291</v>
      </c>
      <c r="E45" s="29">
        <f>SUM(E39:E44)</f>
        <v>3470</v>
      </c>
      <c r="F45" s="29">
        <f t="shared" ref="F45:H45" si="19">SUM(F39:F44)</f>
        <v>7761</v>
      </c>
      <c r="G45" s="29">
        <f t="shared" si="19"/>
        <v>38805</v>
      </c>
      <c r="H45" s="29">
        <f t="shared" si="19"/>
        <v>0</v>
      </c>
      <c r="I45" s="29">
        <f t="shared" ref="I45" si="20">SUM(I39:I44)</f>
        <v>0</v>
      </c>
      <c r="J45" s="29">
        <f t="shared" ref="J45:K45" si="21">SUM(J39:J44)</f>
        <v>11</v>
      </c>
      <c r="K45" s="29">
        <f t="shared" si="21"/>
        <v>1</v>
      </c>
      <c r="L45" s="29">
        <f t="shared" ref="L45" si="22">SUM(L39:L44)</f>
        <v>1</v>
      </c>
      <c r="M45" s="29">
        <f t="shared" ref="M45:N45" si="23">SUM(M39:M44)</f>
        <v>655</v>
      </c>
      <c r="N45" s="29">
        <f t="shared" si="23"/>
        <v>455</v>
      </c>
      <c r="O45" s="29">
        <f t="shared" ref="O45" si="24">SUM(O39:O44)</f>
        <v>0</v>
      </c>
      <c r="P45" s="29">
        <f t="shared" ref="P45:Q45" si="25">SUM(P39:P44)</f>
        <v>0</v>
      </c>
      <c r="Q45" s="29">
        <f t="shared" si="25"/>
        <v>0</v>
      </c>
    </row>
    <row r="46" spans="2:17" x14ac:dyDescent="0.35">
      <c r="B46" s="23"/>
      <c r="C46" s="10" t="s">
        <v>42</v>
      </c>
      <c r="D46" s="12">
        <v>667</v>
      </c>
      <c r="E46" s="6">
        <v>221</v>
      </c>
      <c r="F46" s="3">
        <f>D46+E46</f>
        <v>888</v>
      </c>
      <c r="G46" s="3">
        <f t="shared" si="5"/>
        <v>4440</v>
      </c>
      <c r="H46" s="3">
        <v>2</v>
      </c>
      <c r="I46" s="7"/>
      <c r="J46" s="7">
        <v>6</v>
      </c>
      <c r="K46" s="7"/>
      <c r="L46" s="7"/>
      <c r="M46" s="7"/>
      <c r="N46" s="7"/>
      <c r="O46" s="7"/>
      <c r="P46" s="13" t="s">
        <v>63</v>
      </c>
      <c r="Q46" s="11" t="s">
        <v>69</v>
      </c>
    </row>
    <row r="47" spans="2:17" x14ac:dyDescent="0.35">
      <c r="B47" s="81"/>
      <c r="C47" s="10" t="s">
        <v>82</v>
      </c>
      <c r="D47" s="12">
        <v>39</v>
      </c>
      <c r="E47" s="6">
        <v>109</v>
      </c>
      <c r="F47" s="3">
        <f t="shared" ref="F47:F50" si="26">D47+E47</f>
        <v>148</v>
      </c>
      <c r="G47" s="3">
        <f t="shared" ref="G47:G50" si="27">F47*5</f>
        <v>740</v>
      </c>
      <c r="H47" s="3"/>
      <c r="I47" s="7"/>
      <c r="J47" s="7"/>
      <c r="K47" s="7"/>
      <c r="L47" s="7"/>
      <c r="M47" s="7">
        <v>14</v>
      </c>
      <c r="N47" s="7"/>
      <c r="O47" s="7"/>
      <c r="P47" s="13">
        <v>90</v>
      </c>
      <c r="Q47" s="11"/>
    </row>
    <row r="48" spans="2:17" x14ac:dyDescent="0.35">
      <c r="B48" s="81" t="s">
        <v>161</v>
      </c>
      <c r="C48" s="10" t="s">
        <v>104</v>
      </c>
      <c r="D48" s="12">
        <v>0</v>
      </c>
      <c r="E48" s="6">
        <v>271</v>
      </c>
      <c r="F48" s="3">
        <f t="shared" si="26"/>
        <v>271</v>
      </c>
      <c r="G48" s="3">
        <f t="shared" si="27"/>
        <v>1355</v>
      </c>
      <c r="H48" s="3"/>
      <c r="I48" s="7"/>
      <c r="J48" s="7"/>
      <c r="K48" s="7">
        <v>641</v>
      </c>
      <c r="L48" s="7"/>
      <c r="M48" s="7"/>
      <c r="N48" s="7"/>
      <c r="O48" s="7" t="s">
        <v>105</v>
      </c>
      <c r="P48" s="13" t="s">
        <v>106</v>
      </c>
      <c r="Q48" s="11"/>
    </row>
    <row r="49" spans="2:17" x14ac:dyDescent="0.35">
      <c r="B49" s="81"/>
      <c r="C49" s="10" t="s">
        <v>152</v>
      </c>
      <c r="D49" s="12">
        <v>16</v>
      </c>
      <c r="E49" s="6">
        <v>23</v>
      </c>
      <c r="F49" s="3">
        <f t="shared" si="26"/>
        <v>39</v>
      </c>
      <c r="G49" s="3">
        <f t="shared" si="27"/>
        <v>195</v>
      </c>
      <c r="H49" s="3"/>
      <c r="I49" s="7"/>
      <c r="J49" s="7">
        <v>2</v>
      </c>
      <c r="K49" s="7"/>
      <c r="L49" s="7"/>
      <c r="M49" s="7"/>
      <c r="N49" s="7"/>
      <c r="O49" s="7"/>
      <c r="P49" s="13"/>
      <c r="Q49" s="11"/>
    </row>
    <row r="50" spans="2:17" x14ac:dyDescent="0.35">
      <c r="B50" s="64"/>
      <c r="C50" s="10" t="s">
        <v>103</v>
      </c>
      <c r="D50" s="12">
        <v>0</v>
      </c>
      <c r="E50" s="6">
        <v>2415</v>
      </c>
      <c r="F50" s="3">
        <f t="shared" si="26"/>
        <v>2415</v>
      </c>
      <c r="G50" s="3">
        <f t="shared" si="27"/>
        <v>12075</v>
      </c>
      <c r="H50" s="3">
        <v>2</v>
      </c>
      <c r="I50" s="7"/>
      <c r="J50" s="7">
        <v>8</v>
      </c>
      <c r="K50" s="7">
        <v>1479</v>
      </c>
      <c r="L50" s="7"/>
      <c r="M50" s="7">
        <v>93</v>
      </c>
      <c r="N50" s="7"/>
      <c r="O50" s="7" t="s">
        <v>111</v>
      </c>
      <c r="P50" s="13">
        <v>75</v>
      </c>
      <c r="Q50" s="11"/>
    </row>
    <row r="51" spans="2:17" x14ac:dyDescent="0.35">
      <c r="B51" s="28" t="s">
        <v>67</v>
      </c>
      <c r="C51" s="28"/>
      <c r="D51" s="29">
        <f>SUM(D46:D50)</f>
        <v>722</v>
      </c>
      <c r="E51" s="29">
        <f t="shared" ref="E51:G51" si="28">SUM(E46:E50)</f>
        <v>3039</v>
      </c>
      <c r="F51" s="29">
        <f>SUM(F46:F50)</f>
        <v>3761</v>
      </c>
      <c r="G51" s="29">
        <f t="shared" si="28"/>
        <v>18805</v>
      </c>
      <c r="H51" s="29">
        <f t="shared" ref="H51:Q51" si="29">SUM(H46:H50)</f>
        <v>4</v>
      </c>
      <c r="I51" s="29">
        <f t="shared" si="29"/>
        <v>0</v>
      </c>
      <c r="J51" s="29">
        <f t="shared" si="29"/>
        <v>16</v>
      </c>
      <c r="K51" s="29">
        <f t="shared" si="29"/>
        <v>2120</v>
      </c>
      <c r="L51" s="29">
        <f t="shared" si="29"/>
        <v>0</v>
      </c>
      <c r="M51" s="29">
        <f t="shared" si="29"/>
        <v>107</v>
      </c>
      <c r="N51" s="29"/>
      <c r="O51" s="29">
        <f t="shared" si="29"/>
        <v>0</v>
      </c>
      <c r="P51" s="29">
        <f t="shared" si="29"/>
        <v>165</v>
      </c>
      <c r="Q51" s="29">
        <f t="shared" si="29"/>
        <v>0</v>
      </c>
    </row>
    <row r="52" spans="2:17" ht="15" customHeight="1" x14ac:dyDescent="0.35">
      <c r="B52" s="207" t="s">
        <v>43</v>
      </c>
      <c r="C52" s="10" t="s">
        <v>52</v>
      </c>
      <c r="D52" s="12">
        <v>1410</v>
      </c>
      <c r="E52" s="6">
        <v>466</v>
      </c>
      <c r="F52" s="3">
        <f>D52+E52</f>
        <v>1876</v>
      </c>
      <c r="G52" s="3">
        <f t="shared" si="5"/>
        <v>9380</v>
      </c>
      <c r="H52" s="3">
        <v>4</v>
      </c>
      <c r="I52" s="7"/>
      <c r="J52" s="7">
        <v>8</v>
      </c>
      <c r="K52" s="7"/>
      <c r="L52" s="7">
        <v>1950</v>
      </c>
      <c r="M52" s="7"/>
      <c r="N52" s="7">
        <v>91</v>
      </c>
      <c r="O52" s="7"/>
      <c r="P52" s="13" t="s">
        <v>135</v>
      </c>
      <c r="Q52" s="11" t="s">
        <v>87</v>
      </c>
    </row>
    <row r="53" spans="2:17" ht="15" customHeight="1" x14ac:dyDescent="0.35">
      <c r="B53" s="208"/>
      <c r="C53" s="10" t="s">
        <v>53</v>
      </c>
      <c r="D53" s="12">
        <v>1559</v>
      </c>
      <c r="E53" s="6">
        <v>557</v>
      </c>
      <c r="F53" s="3">
        <f t="shared" ref="F53:F58" si="30">D53+E53</f>
        <v>2116</v>
      </c>
      <c r="G53" s="3">
        <f t="shared" ref="G53:G58" si="31">F53*5</f>
        <v>10580</v>
      </c>
      <c r="H53" s="3">
        <v>3</v>
      </c>
      <c r="I53" s="7"/>
      <c r="J53" s="7">
        <v>5</v>
      </c>
      <c r="K53" s="7"/>
      <c r="L53" s="7">
        <v>1050</v>
      </c>
      <c r="M53" s="7"/>
      <c r="N53" s="7">
        <v>82</v>
      </c>
      <c r="O53" s="7"/>
      <c r="P53" s="13"/>
      <c r="Q53" s="11" t="s">
        <v>69</v>
      </c>
    </row>
    <row r="54" spans="2:17" ht="15" customHeight="1" x14ac:dyDescent="0.35">
      <c r="B54" s="208"/>
      <c r="C54" s="10" t="s">
        <v>136</v>
      </c>
      <c r="D54" s="12">
        <v>562</v>
      </c>
      <c r="E54" s="6">
        <v>163</v>
      </c>
      <c r="F54" s="3">
        <f t="shared" si="30"/>
        <v>725</v>
      </c>
      <c r="G54" s="3">
        <f t="shared" si="31"/>
        <v>3625</v>
      </c>
      <c r="H54" s="3"/>
      <c r="I54" s="7"/>
      <c r="J54" s="7"/>
      <c r="K54" s="7"/>
      <c r="L54" s="7"/>
      <c r="M54" s="7"/>
      <c r="N54" s="7">
        <v>35</v>
      </c>
      <c r="O54" s="7"/>
      <c r="P54" s="13"/>
      <c r="Q54" s="11"/>
    </row>
    <row r="55" spans="2:17" ht="15" customHeight="1" x14ac:dyDescent="0.35">
      <c r="B55" s="208"/>
      <c r="C55" s="10" t="s">
        <v>164</v>
      </c>
      <c r="D55" s="12">
        <v>65</v>
      </c>
      <c r="E55" s="6">
        <v>84</v>
      </c>
      <c r="F55" s="3">
        <f t="shared" si="30"/>
        <v>149</v>
      </c>
      <c r="G55" s="3">
        <f t="shared" si="31"/>
        <v>745</v>
      </c>
      <c r="H55" s="3"/>
      <c r="I55" s="7"/>
      <c r="J55" s="7"/>
      <c r="K55" s="7"/>
      <c r="L55" s="7"/>
      <c r="M55" s="7"/>
      <c r="N55" s="7"/>
      <c r="O55" s="7"/>
      <c r="P55" s="13"/>
      <c r="Q55" s="11"/>
    </row>
    <row r="56" spans="2:17" ht="15" customHeight="1" x14ac:dyDescent="0.35">
      <c r="B56" s="208"/>
      <c r="C56" s="10" t="s">
        <v>165</v>
      </c>
      <c r="D56" s="12">
        <v>23</v>
      </c>
      <c r="E56" s="6">
        <v>272</v>
      </c>
      <c r="F56" s="3">
        <f t="shared" si="30"/>
        <v>295</v>
      </c>
      <c r="G56" s="3">
        <f t="shared" si="31"/>
        <v>1475</v>
      </c>
      <c r="H56" s="3"/>
      <c r="I56" s="7"/>
      <c r="J56" s="7"/>
      <c r="K56" s="7"/>
      <c r="L56" s="7"/>
      <c r="M56" s="7"/>
      <c r="N56" s="7"/>
      <c r="O56" s="7"/>
      <c r="P56" s="13"/>
      <c r="Q56" s="11"/>
    </row>
    <row r="57" spans="2:17" ht="15" customHeight="1" x14ac:dyDescent="0.35">
      <c r="B57" s="208"/>
      <c r="C57" s="10" t="s">
        <v>166</v>
      </c>
      <c r="D57" s="12">
        <v>21</v>
      </c>
      <c r="E57" s="6">
        <v>119</v>
      </c>
      <c r="F57" s="3">
        <f t="shared" si="30"/>
        <v>140</v>
      </c>
      <c r="G57" s="3">
        <f t="shared" si="31"/>
        <v>700</v>
      </c>
      <c r="H57" s="3"/>
      <c r="I57" s="7"/>
      <c r="J57" s="7"/>
      <c r="K57" s="7"/>
      <c r="L57" s="7"/>
      <c r="M57" s="7"/>
      <c r="N57" s="7">
        <v>10</v>
      </c>
      <c r="O57" s="7"/>
      <c r="P57" s="13"/>
      <c r="Q57" s="11"/>
    </row>
    <row r="58" spans="2:17" ht="15" customHeight="1" x14ac:dyDescent="0.35">
      <c r="B58" s="208"/>
      <c r="C58" s="10" t="s">
        <v>156</v>
      </c>
      <c r="D58" s="12">
        <v>270</v>
      </c>
      <c r="E58" s="6">
        <v>294</v>
      </c>
      <c r="F58" s="3">
        <f t="shared" si="30"/>
        <v>564</v>
      </c>
      <c r="G58" s="3">
        <f t="shared" si="31"/>
        <v>2820</v>
      </c>
      <c r="H58" s="3"/>
      <c r="I58" s="7"/>
      <c r="J58" s="7"/>
      <c r="K58" s="7"/>
      <c r="L58" s="7"/>
      <c r="M58" s="7"/>
      <c r="N58" s="7">
        <v>504</v>
      </c>
      <c r="O58" s="7"/>
      <c r="P58" s="13"/>
      <c r="Q58" s="11"/>
    </row>
    <row r="59" spans="2:17" x14ac:dyDescent="0.35">
      <c r="B59" s="68" t="s">
        <v>67</v>
      </c>
      <c r="C59" s="35"/>
      <c r="D59" s="35">
        <f>SUM(D52:D58)</f>
        <v>3910</v>
      </c>
      <c r="E59" s="35">
        <f t="shared" ref="E59:G59" si="32">SUM(E52:E58)</f>
        <v>1955</v>
      </c>
      <c r="F59" s="35">
        <f t="shared" si="32"/>
        <v>5865</v>
      </c>
      <c r="G59" s="35">
        <f t="shared" si="32"/>
        <v>29325</v>
      </c>
      <c r="H59" s="35">
        <f t="shared" ref="H59:Q59" si="33">SUM(H52:H58)</f>
        <v>7</v>
      </c>
      <c r="I59" s="35">
        <f t="shared" si="33"/>
        <v>0</v>
      </c>
      <c r="J59" s="35">
        <f t="shared" si="33"/>
        <v>13</v>
      </c>
      <c r="K59" s="35">
        <f t="shared" si="33"/>
        <v>0</v>
      </c>
      <c r="L59" s="35">
        <f t="shared" si="33"/>
        <v>3000</v>
      </c>
      <c r="M59" s="35">
        <f t="shared" si="33"/>
        <v>0</v>
      </c>
      <c r="N59" s="35">
        <f>SUM(N52:N58)</f>
        <v>722</v>
      </c>
      <c r="O59" s="35">
        <f t="shared" si="33"/>
        <v>0</v>
      </c>
      <c r="P59" s="35">
        <f t="shared" si="33"/>
        <v>0</v>
      </c>
      <c r="Q59" s="35">
        <f t="shared" si="33"/>
        <v>0</v>
      </c>
    </row>
    <row r="60" spans="2:17" x14ac:dyDescent="0.35">
      <c r="B60" s="207" t="s">
        <v>44</v>
      </c>
      <c r="C60" s="10" t="s">
        <v>54</v>
      </c>
      <c r="D60" s="12">
        <v>541</v>
      </c>
      <c r="E60" s="6">
        <v>713</v>
      </c>
      <c r="F60" s="3">
        <f t="shared" si="4"/>
        <v>1254</v>
      </c>
      <c r="G60" s="3">
        <f t="shared" si="5"/>
        <v>6270</v>
      </c>
      <c r="H60" s="3">
        <v>1</v>
      </c>
      <c r="I60" s="7"/>
      <c r="J60" s="7"/>
      <c r="K60" s="7"/>
      <c r="L60" s="7"/>
      <c r="M60" s="7"/>
      <c r="N60" s="7">
        <v>28</v>
      </c>
      <c r="O60" s="7"/>
      <c r="P60" s="13"/>
      <c r="Q60" s="11" t="s">
        <v>69</v>
      </c>
    </row>
    <row r="61" spans="2:17" ht="48.5" x14ac:dyDescent="0.35">
      <c r="B61" s="208"/>
      <c r="C61" s="24" t="s">
        <v>83</v>
      </c>
      <c r="D61" s="12">
        <v>550</v>
      </c>
      <c r="E61" s="6">
        <v>708</v>
      </c>
      <c r="F61" s="3">
        <f t="shared" ref="F61" si="34">D61+E61</f>
        <v>1258</v>
      </c>
      <c r="G61" s="3">
        <f t="shared" ref="G61:G62" si="35">F61*5</f>
        <v>6290</v>
      </c>
      <c r="H61" s="3">
        <v>0</v>
      </c>
      <c r="I61" s="7"/>
      <c r="J61" s="7"/>
      <c r="K61" s="7"/>
      <c r="L61" s="7"/>
      <c r="M61" s="7"/>
      <c r="N61" s="7"/>
      <c r="O61" s="7"/>
      <c r="P61" s="13"/>
      <c r="Q61" s="11" t="s">
        <v>87</v>
      </c>
    </row>
    <row r="62" spans="2:17" x14ac:dyDescent="0.35">
      <c r="B62" s="209"/>
      <c r="C62" s="24"/>
      <c r="D62" s="12"/>
      <c r="E62" s="6"/>
      <c r="F62" s="3"/>
      <c r="G62" s="3">
        <f t="shared" si="35"/>
        <v>0</v>
      </c>
      <c r="H62" s="3"/>
      <c r="I62" s="7"/>
      <c r="J62" s="7"/>
      <c r="K62" s="7"/>
      <c r="L62" s="7"/>
      <c r="M62" s="7"/>
      <c r="N62" s="7"/>
      <c r="O62" s="7"/>
      <c r="P62" s="13"/>
      <c r="Q62" s="11"/>
    </row>
    <row r="63" spans="2:17" x14ac:dyDescent="0.35">
      <c r="B63" s="68" t="s">
        <v>67</v>
      </c>
      <c r="C63" s="65"/>
      <c r="D63" s="29">
        <f>SUM(D60:D62)</f>
        <v>1091</v>
      </c>
      <c r="E63" s="29">
        <f t="shared" ref="E63:G63" si="36">SUM(E60:E62)</f>
        <v>1421</v>
      </c>
      <c r="F63" s="29">
        <f>SUM(F60:F61)</f>
        <v>2512</v>
      </c>
      <c r="G63" s="29">
        <f t="shared" si="36"/>
        <v>12560</v>
      </c>
      <c r="H63" s="29">
        <f t="shared" ref="H63:Q63" si="37">SUM(H60:H62)</f>
        <v>1</v>
      </c>
      <c r="I63" s="29">
        <f t="shared" si="37"/>
        <v>0</v>
      </c>
      <c r="J63" s="29">
        <f t="shared" si="37"/>
        <v>0</v>
      </c>
      <c r="K63" s="29">
        <f t="shared" si="37"/>
        <v>0</v>
      </c>
      <c r="L63" s="29">
        <f t="shared" si="37"/>
        <v>0</v>
      </c>
      <c r="M63" s="29">
        <f t="shared" si="37"/>
        <v>0</v>
      </c>
      <c r="N63" s="29"/>
      <c r="O63" s="29">
        <f t="shared" si="37"/>
        <v>0</v>
      </c>
      <c r="P63" s="29">
        <f t="shared" si="37"/>
        <v>0</v>
      </c>
      <c r="Q63" s="29">
        <f t="shared" si="37"/>
        <v>0</v>
      </c>
    </row>
    <row r="64" spans="2:17" x14ac:dyDescent="0.35">
      <c r="B64" s="223" t="s">
        <v>45</v>
      </c>
      <c r="C64" s="10" t="s">
        <v>55</v>
      </c>
      <c r="D64" s="12">
        <v>24</v>
      </c>
      <c r="E64" s="6">
        <v>260</v>
      </c>
      <c r="F64" s="3">
        <f t="shared" si="4"/>
        <v>284</v>
      </c>
      <c r="G64" s="3">
        <f t="shared" si="5"/>
        <v>1420</v>
      </c>
      <c r="H64" s="3"/>
      <c r="I64" s="7"/>
      <c r="J64" s="7"/>
      <c r="K64" s="7"/>
      <c r="L64" s="7"/>
      <c r="M64" s="7">
        <v>9</v>
      </c>
      <c r="N64" s="7"/>
      <c r="O64" s="7"/>
      <c r="P64" s="13"/>
      <c r="Q64" s="11" t="s">
        <v>69</v>
      </c>
    </row>
    <row r="65" spans="2:17" x14ac:dyDescent="0.35">
      <c r="B65" s="224"/>
      <c r="C65" s="10" t="s">
        <v>125</v>
      </c>
      <c r="D65" s="12">
        <v>0</v>
      </c>
      <c r="E65" s="6">
        <v>65</v>
      </c>
      <c r="F65" s="3">
        <f t="shared" ref="F65:F67" si="38">D65+E65</f>
        <v>65</v>
      </c>
      <c r="G65" s="3">
        <f t="shared" ref="G65:G67" si="39">F65*5</f>
        <v>325</v>
      </c>
      <c r="H65" s="3"/>
      <c r="I65" s="7"/>
      <c r="J65" s="7"/>
      <c r="K65" s="7"/>
      <c r="L65" s="7"/>
      <c r="M65" s="7"/>
      <c r="N65" s="7"/>
      <c r="O65" s="7"/>
      <c r="P65" s="13"/>
      <c r="Q65" s="11"/>
    </row>
    <row r="66" spans="2:17" x14ac:dyDescent="0.35">
      <c r="B66" s="224"/>
      <c r="C66" s="10" t="s">
        <v>126</v>
      </c>
      <c r="D66" s="12">
        <v>0</v>
      </c>
      <c r="E66" s="6">
        <v>3000</v>
      </c>
      <c r="F66" s="3">
        <f t="shared" si="38"/>
        <v>3000</v>
      </c>
      <c r="G66" s="3">
        <f t="shared" si="39"/>
        <v>15000</v>
      </c>
      <c r="H66" s="3">
        <v>2</v>
      </c>
      <c r="I66" s="7"/>
      <c r="J66" s="7" t="s">
        <v>127</v>
      </c>
      <c r="K66" s="7"/>
      <c r="L66" s="7"/>
      <c r="M66" s="7"/>
      <c r="N66" s="7"/>
      <c r="O66" s="7"/>
      <c r="P66" s="13"/>
      <c r="Q66" s="11"/>
    </row>
    <row r="67" spans="2:17" x14ac:dyDescent="0.35">
      <c r="B67" s="224"/>
      <c r="C67" s="10" t="s">
        <v>124</v>
      </c>
      <c r="D67" s="12">
        <v>0</v>
      </c>
      <c r="E67" s="6">
        <v>138</v>
      </c>
      <c r="F67" s="3">
        <f t="shared" si="38"/>
        <v>138</v>
      </c>
      <c r="G67" s="3">
        <f t="shared" si="39"/>
        <v>690</v>
      </c>
      <c r="H67" s="3"/>
      <c r="I67" s="7"/>
      <c r="J67" s="7"/>
      <c r="K67" s="7"/>
      <c r="L67" s="7"/>
      <c r="M67" s="7"/>
      <c r="N67" s="7"/>
      <c r="O67" s="7"/>
      <c r="P67" s="13"/>
      <c r="Q67" s="11"/>
    </row>
    <row r="68" spans="2:17" x14ac:dyDescent="0.35">
      <c r="B68" s="68" t="s">
        <v>67</v>
      </c>
      <c r="C68" s="28"/>
      <c r="D68" s="29">
        <f>SUM(D64:D67)</f>
        <v>24</v>
      </c>
      <c r="E68" s="29">
        <f t="shared" ref="E68:G68" si="40">SUM(E64:E67)</f>
        <v>3463</v>
      </c>
      <c r="F68" s="29">
        <f t="shared" si="40"/>
        <v>3487</v>
      </c>
      <c r="G68" s="29">
        <f t="shared" si="40"/>
        <v>17435</v>
      </c>
      <c r="H68" s="29">
        <f t="shared" ref="H68:Q68" si="41">SUM(H64:H67)</f>
        <v>2</v>
      </c>
      <c r="I68" s="29">
        <f t="shared" si="41"/>
        <v>0</v>
      </c>
      <c r="J68" s="29">
        <f t="shared" si="41"/>
        <v>0</v>
      </c>
      <c r="K68" s="29">
        <f t="shared" si="41"/>
        <v>0</v>
      </c>
      <c r="L68" s="29">
        <f t="shared" si="41"/>
        <v>0</v>
      </c>
      <c r="M68" s="29">
        <f t="shared" si="41"/>
        <v>9</v>
      </c>
      <c r="N68" s="29"/>
      <c r="O68" s="29">
        <f t="shared" si="41"/>
        <v>0</v>
      </c>
      <c r="P68" s="29">
        <f t="shared" si="41"/>
        <v>0</v>
      </c>
      <c r="Q68" s="29">
        <f t="shared" si="41"/>
        <v>0</v>
      </c>
    </row>
    <row r="69" spans="2:17" ht="15" customHeight="1" x14ac:dyDescent="0.35">
      <c r="B69" s="223" t="s">
        <v>46</v>
      </c>
      <c r="C69" s="10" t="s">
        <v>56</v>
      </c>
      <c r="D69" s="12">
        <v>47</v>
      </c>
      <c r="E69" s="6">
        <v>130</v>
      </c>
      <c r="F69" s="3">
        <f t="shared" si="4"/>
        <v>177</v>
      </c>
      <c r="G69" s="3">
        <f t="shared" si="5"/>
        <v>885</v>
      </c>
      <c r="H69" s="3"/>
      <c r="I69" s="7"/>
      <c r="J69" s="7"/>
      <c r="K69" s="7"/>
      <c r="L69" s="7"/>
      <c r="M69" s="7"/>
      <c r="N69" s="7"/>
      <c r="O69" s="7"/>
      <c r="P69" s="13"/>
      <c r="Q69" s="11" t="s">
        <v>69</v>
      </c>
    </row>
    <row r="70" spans="2:17" ht="15" customHeight="1" x14ac:dyDescent="0.35">
      <c r="B70" s="224"/>
      <c r="C70" s="10" t="s">
        <v>146</v>
      </c>
      <c r="D70" s="12">
        <v>29</v>
      </c>
      <c r="E70" s="6">
        <v>33</v>
      </c>
      <c r="F70" s="3">
        <f t="shared" ref="F70:F77" si="42">D70+E70</f>
        <v>62</v>
      </c>
      <c r="G70" s="3">
        <f t="shared" ref="G70:G77" si="43">F70*5</f>
        <v>310</v>
      </c>
      <c r="H70" s="3"/>
      <c r="I70" s="7"/>
      <c r="J70" s="7"/>
      <c r="K70" s="7"/>
      <c r="L70" s="7"/>
      <c r="M70" s="7">
        <v>29</v>
      </c>
      <c r="N70" s="7"/>
      <c r="O70" s="7">
        <v>1</v>
      </c>
      <c r="P70" s="13"/>
      <c r="Q70" s="11"/>
    </row>
    <row r="71" spans="2:17" ht="15" customHeight="1" x14ac:dyDescent="0.35">
      <c r="B71" s="224"/>
      <c r="C71" s="10" t="s">
        <v>147</v>
      </c>
      <c r="D71" s="12">
        <v>309</v>
      </c>
      <c r="E71" s="6">
        <v>275</v>
      </c>
      <c r="F71" s="3">
        <f t="shared" si="42"/>
        <v>584</v>
      </c>
      <c r="G71" s="3">
        <f t="shared" si="43"/>
        <v>2920</v>
      </c>
      <c r="H71" s="3"/>
      <c r="I71" s="7"/>
      <c r="J71" s="7"/>
      <c r="K71" s="7"/>
      <c r="L71" s="7"/>
      <c r="M71" s="7"/>
      <c r="N71" s="7"/>
      <c r="O71" s="7"/>
      <c r="P71" s="13"/>
      <c r="Q71" s="11"/>
    </row>
    <row r="72" spans="2:17" ht="15" customHeight="1" x14ac:dyDescent="0.35">
      <c r="B72" s="224"/>
      <c r="C72" s="10" t="s">
        <v>148</v>
      </c>
      <c r="D72" s="12">
        <v>284</v>
      </c>
      <c r="E72" s="6">
        <v>196</v>
      </c>
      <c r="F72" s="3">
        <f t="shared" si="42"/>
        <v>480</v>
      </c>
      <c r="G72" s="3">
        <f t="shared" si="43"/>
        <v>2400</v>
      </c>
      <c r="H72" s="3"/>
      <c r="I72" s="7"/>
      <c r="J72" s="7"/>
      <c r="K72" s="7"/>
      <c r="L72" s="7"/>
      <c r="M72" s="7">
        <v>54</v>
      </c>
      <c r="N72" s="7"/>
      <c r="O72" s="7"/>
      <c r="P72" s="13"/>
      <c r="Q72" s="11"/>
    </row>
    <row r="73" spans="2:17" ht="15" customHeight="1" x14ac:dyDescent="0.35">
      <c r="B73" s="224"/>
      <c r="C73" s="10" t="s">
        <v>157</v>
      </c>
      <c r="D73" s="12">
        <v>52</v>
      </c>
      <c r="E73" s="6">
        <v>81</v>
      </c>
      <c r="F73" s="3">
        <f t="shared" si="42"/>
        <v>133</v>
      </c>
      <c r="G73" s="3">
        <f t="shared" si="43"/>
        <v>665</v>
      </c>
      <c r="H73" s="3"/>
      <c r="I73" s="7"/>
      <c r="J73" s="7"/>
      <c r="K73" s="7"/>
      <c r="L73" s="7"/>
      <c r="M73" s="7"/>
      <c r="N73" s="7"/>
      <c r="O73" s="7"/>
      <c r="P73" s="13"/>
      <c r="Q73" s="11"/>
    </row>
    <row r="74" spans="2:17" ht="15" customHeight="1" x14ac:dyDescent="0.35">
      <c r="B74" s="224"/>
      <c r="C74" s="10" t="s">
        <v>158</v>
      </c>
      <c r="D74" s="12">
        <v>40</v>
      </c>
      <c r="E74" s="6">
        <v>67</v>
      </c>
      <c r="F74" s="3">
        <f t="shared" si="42"/>
        <v>107</v>
      </c>
      <c r="G74" s="3">
        <f t="shared" si="43"/>
        <v>535</v>
      </c>
      <c r="H74" s="3"/>
      <c r="I74" s="7"/>
      <c r="J74" s="7"/>
      <c r="K74" s="7"/>
      <c r="L74" s="7"/>
      <c r="M74" s="7"/>
      <c r="N74" s="7"/>
      <c r="O74" s="7"/>
      <c r="P74" s="13"/>
      <c r="Q74" s="11"/>
    </row>
    <row r="75" spans="2:17" ht="15" customHeight="1" x14ac:dyDescent="0.35">
      <c r="B75" s="224"/>
      <c r="C75" s="10" t="s">
        <v>159</v>
      </c>
      <c r="D75" s="12">
        <v>68</v>
      </c>
      <c r="E75" s="6">
        <v>104</v>
      </c>
      <c r="F75" s="3">
        <f t="shared" si="42"/>
        <v>172</v>
      </c>
      <c r="G75" s="3">
        <f t="shared" si="43"/>
        <v>860</v>
      </c>
      <c r="H75" s="3"/>
      <c r="I75" s="7"/>
      <c r="J75" s="7"/>
      <c r="K75" s="7"/>
      <c r="L75" s="7"/>
      <c r="M75" s="7">
        <v>83</v>
      </c>
      <c r="N75" s="7"/>
      <c r="O75" s="7"/>
      <c r="P75" s="13"/>
      <c r="Q75" s="11"/>
    </row>
    <row r="76" spans="2:17" ht="15" customHeight="1" x14ac:dyDescent="0.35">
      <c r="B76" s="224"/>
      <c r="C76" s="10" t="s">
        <v>160</v>
      </c>
      <c r="D76" s="12">
        <v>361</v>
      </c>
      <c r="E76" s="6">
        <v>33</v>
      </c>
      <c r="F76" s="3">
        <f t="shared" si="42"/>
        <v>394</v>
      </c>
      <c r="G76" s="3">
        <f t="shared" si="43"/>
        <v>1970</v>
      </c>
      <c r="H76" s="3"/>
      <c r="I76" s="7"/>
      <c r="J76" s="7">
        <v>1</v>
      </c>
      <c r="K76" s="7"/>
      <c r="L76" s="7"/>
      <c r="M76" s="7"/>
      <c r="N76" s="7"/>
      <c r="O76" s="7"/>
      <c r="P76" s="13"/>
      <c r="Q76" s="11"/>
    </row>
    <row r="77" spans="2:17" x14ac:dyDescent="0.35">
      <c r="B77" s="224"/>
      <c r="C77" s="10" t="s">
        <v>145</v>
      </c>
      <c r="D77" s="12">
        <v>95</v>
      </c>
      <c r="E77" s="6">
        <v>0</v>
      </c>
      <c r="F77" s="3">
        <f t="shared" si="42"/>
        <v>95</v>
      </c>
      <c r="G77" s="3">
        <f t="shared" si="43"/>
        <v>475</v>
      </c>
      <c r="H77" s="3"/>
      <c r="I77" s="7"/>
      <c r="J77" s="7">
        <v>3</v>
      </c>
      <c r="K77" s="7"/>
      <c r="L77" s="7"/>
      <c r="M77" s="7"/>
      <c r="N77" s="7"/>
      <c r="O77" s="7">
        <v>3</v>
      </c>
      <c r="P77" s="13"/>
      <c r="Q77" s="11"/>
    </row>
    <row r="78" spans="2:17" x14ac:dyDescent="0.35">
      <c r="B78" s="68" t="s">
        <v>67</v>
      </c>
      <c r="C78" s="28"/>
      <c r="D78" s="29">
        <f>SUM(D69:D77)</f>
        <v>1285</v>
      </c>
      <c r="E78" s="29">
        <f t="shared" ref="E78:H78" si="44">SUM(E69:E77)</f>
        <v>919</v>
      </c>
      <c r="F78" s="29">
        <f t="shared" si="44"/>
        <v>2204</v>
      </c>
      <c r="G78" s="29">
        <f t="shared" si="44"/>
        <v>11020</v>
      </c>
      <c r="H78" s="29">
        <f t="shared" si="44"/>
        <v>0</v>
      </c>
      <c r="I78" s="29">
        <f t="shared" ref="I78:Q78" si="45">SUM(I69:I77)</f>
        <v>0</v>
      </c>
      <c r="J78" s="29">
        <f t="shared" si="45"/>
        <v>4</v>
      </c>
      <c r="K78" s="29">
        <f t="shared" si="45"/>
        <v>0</v>
      </c>
      <c r="L78" s="29">
        <f t="shared" si="45"/>
        <v>0</v>
      </c>
      <c r="M78" s="29">
        <f t="shared" si="45"/>
        <v>166</v>
      </c>
      <c r="N78" s="29"/>
      <c r="O78" s="29">
        <f t="shared" si="45"/>
        <v>4</v>
      </c>
      <c r="P78" s="29">
        <f t="shared" si="45"/>
        <v>0</v>
      </c>
      <c r="Q78" s="29">
        <f t="shared" si="45"/>
        <v>0</v>
      </c>
    </row>
    <row r="79" spans="2:17" ht="15" customHeight="1" x14ac:dyDescent="0.35">
      <c r="B79" s="223" t="s">
        <v>47</v>
      </c>
      <c r="C79" s="10" t="s">
        <v>57</v>
      </c>
      <c r="D79" s="12">
        <v>425</v>
      </c>
      <c r="E79" s="6">
        <v>215</v>
      </c>
      <c r="F79" s="3">
        <f t="shared" si="4"/>
        <v>640</v>
      </c>
      <c r="G79" s="3">
        <f t="shared" si="5"/>
        <v>3200</v>
      </c>
      <c r="H79" s="3"/>
      <c r="I79" s="7"/>
      <c r="J79" s="7"/>
      <c r="K79" s="7"/>
      <c r="L79" s="7"/>
      <c r="M79" s="7"/>
      <c r="N79" s="7"/>
      <c r="O79" s="7"/>
      <c r="P79" s="13"/>
      <c r="Q79" s="11" t="s">
        <v>69</v>
      </c>
    </row>
    <row r="80" spans="2:17" x14ac:dyDescent="0.35">
      <c r="B80" s="224"/>
      <c r="C80" s="10"/>
      <c r="D80" s="12"/>
      <c r="E80" s="6"/>
      <c r="F80" s="3">
        <f t="shared" ref="F80" si="46">D80+E80</f>
        <v>0</v>
      </c>
      <c r="G80" s="3">
        <f t="shared" ref="G80" si="47">F80*5</f>
        <v>0</v>
      </c>
      <c r="H80" s="3"/>
      <c r="I80" s="7"/>
      <c r="J80" s="7"/>
      <c r="K80" s="7"/>
      <c r="L80" s="7"/>
      <c r="M80" s="7"/>
      <c r="N80" s="7"/>
      <c r="O80" s="7"/>
      <c r="P80" s="13"/>
      <c r="Q80" s="11"/>
    </row>
    <row r="81" spans="2:17" x14ac:dyDescent="0.35">
      <c r="B81" s="68" t="s">
        <v>67</v>
      </c>
      <c r="C81" s="28"/>
      <c r="D81" s="29">
        <f>SUM(D79:D80)</f>
        <v>425</v>
      </c>
      <c r="E81" s="29">
        <f t="shared" ref="E81:G81" si="48">SUM(E79:E80)</f>
        <v>215</v>
      </c>
      <c r="F81" s="29">
        <f t="shared" si="48"/>
        <v>640</v>
      </c>
      <c r="G81" s="29">
        <f t="shared" si="48"/>
        <v>3200</v>
      </c>
      <c r="H81" s="29">
        <f t="shared" ref="H81:Q81" si="49">SUM(H79:H80)</f>
        <v>0</v>
      </c>
      <c r="I81" s="29">
        <f t="shared" si="49"/>
        <v>0</v>
      </c>
      <c r="J81" s="29">
        <f t="shared" si="49"/>
        <v>0</v>
      </c>
      <c r="K81" s="29">
        <f t="shared" si="49"/>
        <v>0</v>
      </c>
      <c r="L81" s="29">
        <f t="shared" si="49"/>
        <v>0</v>
      </c>
      <c r="M81" s="29">
        <f t="shared" si="49"/>
        <v>0</v>
      </c>
      <c r="N81" s="29"/>
      <c r="O81" s="29">
        <f t="shared" si="49"/>
        <v>0</v>
      </c>
      <c r="P81" s="29">
        <f t="shared" si="49"/>
        <v>0</v>
      </c>
      <c r="Q81" s="29">
        <f t="shared" si="49"/>
        <v>0</v>
      </c>
    </row>
    <row r="82" spans="2:17" ht="15" customHeight="1" x14ac:dyDescent="0.35">
      <c r="B82" s="223" t="s">
        <v>48</v>
      </c>
      <c r="C82" s="10" t="s">
        <v>122</v>
      </c>
      <c r="D82" s="12">
        <v>63</v>
      </c>
      <c r="E82" s="6">
        <v>34</v>
      </c>
      <c r="F82" s="3">
        <f t="shared" si="4"/>
        <v>97</v>
      </c>
      <c r="G82" s="3">
        <f t="shared" si="5"/>
        <v>485</v>
      </c>
      <c r="H82" s="3"/>
      <c r="I82" s="7"/>
      <c r="J82" s="7"/>
      <c r="K82" s="7"/>
      <c r="L82" s="7"/>
      <c r="M82" s="7">
        <v>740</v>
      </c>
      <c r="N82" s="7">
        <v>3</v>
      </c>
      <c r="O82" s="7"/>
      <c r="P82" s="13"/>
      <c r="Q82" s="11" t="s">
        <v>69</v>
      </c>
    </row>
    <row r="83" spans="2:17" ht="15" customHeight="1" x14ac:dyDescent="0.35">
      <c r="B83" s="224"/>
      <c r="C83" s="10" t="s">
        <v>162</v>
      </c>
      <c r="D83" s="12">
        <v>7141</v>
      </c>
      <c r="E83" s="6">
        <v>7088</v>
      </c>
      <c r="F83" s="3">
        <f t="shared" ref="F83:F84" si="50">D83+E83</f>
        <v>14229</v>
      </c>
      <c r="G83" s="3">
        <f t="shared" ref="G83:G84" si="51">F83*5</f>
        <v>71145</v>
      </c>
      <c r="H83" s="3">
        <v>15</v>
      </c>
      <c r="I83" s="7"/>
      <c r="J83" s="7"/>
      <c r="K83" s="7"/>
      <c r="L83" s="7"/>
      <c r="M83" s="7"/>
      <c r="N83" s="7">
        <v>7013</v>
      </c>
      <c r="O83" s="7"/>
      <c r="P83" s="13"/>
      <c r="Q83" s="11"/>
    </row>
    <row r="84" spans="2:17" x14ac:dyDescent="0.35">
      <c r="B84" s="224"/>
      <c r="C84" s="10" t="s">
        <v>90</v>
      </c>
      <c r="D84" s="12">
        <v>4</v>
      </c>
      <c r="E84" s="6">
        <v>342</v>
      </c>
      <c r="F84" s="3">
        <f t="shared" si="50"/>
        <v>346</v>
      </c>
      <c r="G84" s="3">
        <f t="shared" si="51"/>
        <v>1730</v>
      </c>
      <c r="H84" s="3"/>
      <c r="I84" s="7"/>
      <c r="J84" s="7"/>
      <c r="K84" s="7"/>
      <c r="L84" s="7"/>
      <c r="M84" s="7"/>
      <c r="N84" s="7"/>
      <c r="O84" s="7"/>
      <c r="P84" s="13"/>
      <c r="Q84" s="11" t="s">
        <v>87</v>
      </c>
    </row>
    <row r="85" spans="2:17" x14ac:dyDescent="0.35">
      <c r="B85" s="68" t="s">
        <v>67</v>
      </c>
      <c r="C85" s="28"/>
      <c r="D85" s="29">
        <f>SUM(D82:D84)</f>
        <v>7208</v>
      </c>
      <c r="E85" s="29">
        <f t="shared" ref="E85:G85" si="52">SUM(E82:E84)</f>
        <v>7464</v>
      </c>
      <c r="F85" s="29">
        <f t="shared" si="52"/>
        <v>14672</v>
      </c>
      <c r="G85" s="29">
        <f t="shared" si="52"/>
        <v>73360</v>
      </c>
      <c r="H85" s="29">
        <f t="shared" ref="H85:Q85" si="53">SUM(H82:H84)</f>
        <v>15</v>
      </c>
      <c r="I85" s="29">
        <f t="shared" si="53"/>
        <v>0</v>
      </c>
      <c r="J85" s="29">
        <f t="shared" si="53"/>
        <v>0</v>
      </c>
      <c r="K85" s="29">
        <f t="shared" si="53"/>
        <v>0</v>
      </c>
      <c r="L85" s="29">
        <f t="shared" si="53"/>
        <v>0</v>
      </c>
      <c r="M85" s="29">
        <f t="shared" si="53"/>
        <v>740</v>
      </c>
      <c r="N85" s="29">
        <v>7016</v>
      </c>
      <c r="O85" s="29">
        <f t="shared" si="53"/>
        <v>0</v>
      </c>
      <c r="P85" s="29">
        <f t="shared" si="53"/>
        <v>0</v>
      </c>
      <c r="Q85" s="29">
        <f t="shared" si="53"/>
        <v>0</v>
      </c>
    </row>
    <row r="86" spans="2:17" ht="39.75" customHeight="1" x14ac:dyDescent="0.35">
      <c r="B86" s="223" t="s">
        <v>49</v>
      </c>
      <c r="C86" s="10" t="s">
        <v>128</v>
      </c>
      <c r="D86" s="12">
        <v>254</v>
      </c>
      <c r="E86" s="6">
        <v>950</v>
      </c>
      <c r="F86" s="3">
        <f>D86+E86</f>
        <v>1204</v>
      </c>
      <c r="G86" s="3">
        <f t="shared" si="5"/>
        <v>6020</v>
      </c>
      <c r="H86" s="3"/>
      <c r="I86" s="7"/>
      <c r="J86" s="7"/>
      <c r="K86" s="7"/>
      <c r="L86" s="7"/>
      <c r="M86" s="7"/>
      <c r="N86" s="7"/>
      <c r="O86" s="7"/>
      <c r="P86" s="13"/>
      <c r="Q86" s="11" t="s">
        <v>69</v>
      </c>
    </row>
    <row r="87" spans="2:17" x14ac:dyDescent="0.35">
      <c r="B87" s="224"/>
      <c r="C87" s="10" t="s">
        <v>134</v>
      </c>
      <c r="D87" s="12">
        <v>470</v>
      </c>
      <c r="E87" s="6"/>
      <c r="F87" s="3">
        <f t="shared" ref="F87:F88" si="54">D87+E87</f>
        <v>470</v>
      </c>
      <c r="G87" s="3">
        <f t="shared" ref="G87:G88" si="55">F87*5</f>
        <v>2350</v>
      </c>
      <c r="H87" s="3"/>
      <c r="I87" s="7"/>
      <c r="J87" s="7"/>
      <c r="K87" s="7"/>
      <c r="L87" s="7"/>
      <c r="M87" s="7"/>
      <c r="N87" s="7"/>
      <c r="O87" s="7"/>
      <c r="P87" s="13"/>
      <c r="Q87" s="11"/>
    </row>
    <row r="88" spans="2:17" x14ac:dyDescent="0.35">
      <c r="B88" s="72"/>
      <c r="C88" s="10" t="s">
        <v>139</v>
      </c>
      <c r="D88" s="73">
        <v>1270</v>
      </c>
      <c r="E88" s="6">
        <v>1900</v>
      </c>
      <c r="F88" s="3">
        <f t="shared" si="54"/>
        <v>3170</v>
      </c>
      <c r="G88" s="3">
        <f t="shared" si="55"/>
        <v>15850</v>
      </c>
      <c r="H88" s="3"/>
      <c r="I88" s="7"/>
      <c r="J88" s="7"/>
      <c r="K88" s="7"/>
      <c r="L88" s="7"/>
      <c r="M88" s="7"/>
      <c r="N88" s="7"/>
      <c r="O88" s="7"/>
      <c r="P88" s="27"/>
      <c r="Q88" s="11"/>
    </row>
    <row r="89" spans="2:17" x14ac:dyDescent="0.35">
      <c r="B89" s="68" t="s">
        <v>67</v>
      </c>
      <c r="C89" s="28"/>
      <c r="D89" s="29">
        <f>SUM(D86:D88)</f>
        <v>1994</v>
      </c>
      <c r="E89" s="29">
        <f t="shared" ref="E89:G89" si="56">SUM(E86:E88)</f>
        <v>2850</v>
      </c>
      <c r="F89" s="29">
        <f t="shared" si="56"/>
        <v>4844</v>
      </c>
      <c r="G89" s="29">
        <f t="shared" si="56"/>
        <v>24220</v>
      </c>
      <c r="H89" s="29">
        <f t="shared" ref="H89:Q89" si="57">SUM(H86:H87)</f>
        <v>0</v>
      </c>
      <c r="I89" s="29">
        <f t="shared" si="57"/>
        <v>0</v>
      </c>
      <c r="J89" s="29">
        <f t="shared" si="57"/>
        <v>0</v>
      </c>
      <c r="K89" s="29">
        <f t="shared" si="57"/>
        <v>0</v>
      </c>
      <c r="L89" s="29">
        <f t="shared" si="57"/>
        <v>0</v>
      </c>
      <c r="M89" s="29">
        <f t="shared" si="57"/>
        <v>0</v>
      </c>
      <c r="N89" s="29"/>
      <c r="O89" s="29">
        <f t="shared" si="57"/>
        <v>0</v>
      </c>
      <c r="P89" s="29">
        <f t="shared" si="57"/>
        <v>0</v>
      </c>
      <c r="Q89" s="29">
        <f t="shared" si="57"/>
        <v>0</v>
      </c>
    </row>
    <row r="90" spans="2:17" ht="15" customHeight="1" x14ac:dyDescent="0.35">
      <c r="B90" s="75"/>
      <c r="C90" s="10" t="s">
        <v>113</v>
      </c>
      <c r="D90" s="12">
        <v>702</v>
      </c>
      <c r="E90" s="6">
        <v>941</v>
      </c>
      <c r="F90" s="3">
        <f t="shared" ref="F90" si="58">D90+E90</f>
        <v>1643</v>
      </c>
      <c r="G90" s="3">
        <f t="shared" ref="G90" si="59">F90*5</f>
        <v>8215</v>
      </c>
      <c r="H90" s="3">
        <v>1</v>
      </c>
      <c r="I90" s="7"/>
      <c r="J90" s="7">
        <v>2</v>
      </c>
      <c r="K90" s="7"/>
      <c r="L90" s="7"/>
      <c r="M90" s="7"/>
      <c r="N90" s="7">
        <v>485</v>
      </c>
      <c r="O90" s="7"/>
      <c r="P90" s="13"/>
      <c r="Q90" s="11"/>
    </row>
    <row r="91" spans="2:17" ht="21.5" x14ac:dyDescent="0.35">
      <c r="B91" s="77" t="s">
        <v>88</v>
      </c>
      <c r="C91" s="10" t="s">
        <v>114</v>
      </c>
      <c r="D91" s="12">
        <v>537</v>
      </c>
      <c r="E91" s="6">
        <v>498</v>
      </c>
      <c r="F91" s="3">
        <f t="shared" ref="F91:F95" si="60">D91+E91</f>
        <v>1035</v>
      </c>
      <c r="G91" s="3">
        <f t="shared" ref="G91:G95" si="61">F91*5</f>
        <v>5175</v>
      </c>
      <c r="H91" s="3"/>
      <c r="I91" s="7"/>
      <c r="J91" s="7"/>
      <c r="K91" s="7"/>
      <c r="L91" s="7"/>
      <c r="M91" s="7"/>
      <c r="N91" s="7">
        <v>277</v>
      </c>
      <c r="O91" s="7"/>
      <c r="P91" s="13"/>
      <c r="Q91" s="11"/>
    </row>
    <row r="92" spans="2:17" x14ac:dyDescent="0.35">
      <c r="B92" s="77"/>
      <c r="C92" s="10" t="s">
        <v>141</v>
      </c>
      <c r="D92" s="12">
        <v>946</v>
      </c>
      <c r="E92" s="6">
        <v>339</v>
      </c>
      <c r="F92" s="3">
        <f t="shared" si="60"/>
        <v>1285</v>
      </c>
      <c r="G92" s="3">
        <f t="shared" si="61"/>
        <v>6425</v>
      </c>
      <c r="H92" s="3">
        <v>2</v>
      </c>
      <c r="I92" s="7"/>
      <c r="J92" s="7"/>
      <c r="K92" s="7"/>
      <c r="L92" s="7"/>
      <c r="M92" s="7"/>
      <c r="N92" s="7">
        <v>243</v>
      </c>
      <c r="O92" s="7"/>
      <c r="P92" s="13"/>
      <c r="Q92" s="11"/>
    </row>
    <row r="93" spans="2:17" x14ac:dyDescent="0.35">
      <c r="B93" s="77"/>
      <c r="C93" s="10" t="s">
        <v>142</v>
      </c>
      <c r="D93" s="12">
        <v>994</v>
      </c>
      <c r="E93" s="6">
        <v>732</v>
      </c>
      <c r="F93" s="3">
        <f t="shared" si="60"/>
        <v>1726</v>
      </c>
      <c r="G93" s="3">
        <f t="shared" si="61"/>
        <v>8630</v>
      </c>
      <c r="H93" s="3"/>
      <c r="I93" s="7"/>
      <c r="J93" s="7"/>
      <c r="K93" s="7"/>
      <c r="L93" s="7"/>
      <c r="M93" s="7"/>
      <c r="N93" s="7">
        <v>474</v>
      </c>
      <c r="O93" s="7"/>
      <c r="P93" s="13"/>
      <c r="Q93" s="11"/>
    </row>
    <row r="94" spans="2:17" x14ac:dyDescent="0.35">
      <c r="B94" s="77"/>
      <c r="C94" s="10" t="s">
        <v>143</v>
      </c>
      <c r="D94" s="12">
        <v>4708</v>
      </c>
      <c r="E94" s="6">
        <v>177</v>
      </c>
      <c r="F94" s="3">
        <f t="shared" si="60"/>
        <v>4885</v>
      </c>
      <c r="G94" s="3">
        <f t="shared" si="61"/>
        <v>24425</v>
      </c>
      <c r="H94" s="3"/>
      <c r="I94" s="7"/>
      <c r="J94" s="7"/>
      <c r="K94" s="7"/>
      <c r="L94" s="7"/>
      <c r="M94" s="7"/>
      <c r="N94" s="7">
        <v>115</v>
      </c>
      <c r="O94" s="7"/>
      <c r="P94" s="13"/>
      <c r="Q94" s="11"/>
    </row>
    <row r="95" spans="2:17" x14ac:dyDescent="0.35">
      <c r="B95" s="76"/>
      <c r="C95" s="10" t="s">
        <v>144</v>
      </c>
      <c r="D95" s="12">
        <v>2445</v>
      </c>
      <c r="E95" s="6"/>
      <c r="F95" s="3">
        <f t="shared" si="60"/>
        <v>2445</v>
      </c>
      <c r="G95" s="3">
        <f t="shared" si="61"/>
        <v>12225</v>
      </c>
      <c r="H95" s="3"/>
      <c r="I95" s="7"/>
      <c r="J95" s="7"/>
      <c r="K95" s="7"/>
      <c r="L95" s="7"/>
      <c r="M95" s="7"/>
      <c r="N95" s="7">
        <v>1516</v>
      </c>
      <c r="O95" s="7"/>
      <c r="P95" s="13"/>
      <c r="Q95" s="11"/>
    </row>
    <row r="96" spans="2:17" x14ac:dyDescent="0.35">
      <c r="B96" s="68" t="s">
        <v>67</v>
      </c>
      <c r="C96" s="28"/>
      <c r="D96" s="29">
        <f>SUM(D90:D95)</f>
        <v>10332</v>
      </c>
      <c r="E96" s="29">
        <f t="shared" ref="E96:G96" si="62">SUM(E90:E95)</f>
        <v>2687</v>
      </c>
      <c r="F96" s="29">
        <f t="shared" si="62"/>
        <v>13019</v>
      </c>
      <c r="G96" s="29">
        <f t="shared" si="62"/>
        <v>65095</v>
      </c>
      <c r="H96" s="29">
        <f t="shared" ref="H96:Q96" si="63">SUM(H90:H95)</f>
        <v>3</v>
      </c>
      <c r="I96" s="29">
        <f t="shared" si="63"/>
        <v>0</v>
      </c>
      <c r="J96" s="29">
        <f t="shared" si="63"/>
        <v>2</v>
      </c>
      <c r="K96" s="29">
        <f t="shared" si="63"/>
        <v>0</v>
      </c>
      <c r="L96" s="29">
        <f t="shared" si="63"/>
        <v>0</v>
      </c>
      <c r="M96" s="29">
        <f t="shared" si="63"/>
        <v>0</v>
      </c>
      <c r="N96" s="29">
        <f>SUM(N90:N95)</f>
        <v>3110</v>
      </c>
      <c r="O96" s="29"/>
      <c r="P96" s="29">
        <f t="shared" si="63"/>
        <v>0</v>
      </c>
      <c r="Q96" s="29">
        <f t="shared" si="63"/>
        <v>0</v>
      </c>
    </row>
    <row r="97" spans="2:18" x14ac:dyDescent="0.35">
      <c r="B97" s="23"/>
      <c r="C97" s="10" t="s">
        <v>118</v>
      </c>
      <c r="D97" s="12">
        <v>556</v>
      </c>
      <c r="E97" s="6">
        <v>2317</v>
      </c>
      <c r="F97" s="3">
        <f>D97+E97</f>
        <v>2873</v>
      </c>
      <c r="G97" s="3">
        <f>F97*5</f>
        <v>14365</v>
      </c>
      <c r="H97" s="3"/>
      <c r="I97" s="7"/>
      <c r="J97" s="7">
        <v>7</v>
      </c>
      <c r="K97" s="7"/>
      <c r="L97" s="7"/>
      <c r="M97" s="7">
        <v>91</v>
      </c>
      <c r="N97" s="7"/>
      <c r="O97" s="7"/>
      <c r="P97" s="13" t="s">
        <v>172</v>
      </c>
      <c r="Q97" s="11"/>
    </row>
    <row r="98" spans="2:18" x14ac:dyDescent="0.35">
      <c r="B98" s="81"/>
      <c r="C98" s="10" t="s">
        <v>119</v>
      </c>
      <c r="D98" s="31">
        <v>241</v>
      </c>
      <c r="E98" s="37">
        <v>136</v>
      </c>
      <c r="F98" s="3">
        <f t="shared" ref="F98:F104" si="64">D98+E98</f>
        <v>377</v>
      </c>
      <c r="G98" s="3">
        <f t="shared" ref="G98:G104" si="65">F98*5</f>
        <v>1885</v>
      </c>
      <c r="H98" s="38">
        <v>1</v>
      </c>
      <c r="I98" s="39"/>
      <c r="J98" s="39">
        <v>7</v>
      </c>
      <c r="K98" s="39"/>
      <c r="L98" s="39"/>
      <c r="M98" s="39"/>
      <c r="N98" s="39"/>
      <c r="O98" s="39"/>
      <c r="P98" s="40" t="s">
        <v>120</v>
      </c>
      <c r="Q98" s="38"/>
    </row>
    <row r="99" spans="2:18" x14ac:dyDescent="0.35">
      <c r="B99" s="81" t="s">
        <v>177</v>
      </c>
      <c r="C99" s="10" t="s">
        <v>121</v>
      </c>
      <c r="D99" s="31">
        <v>55</v>
      </c>
      <c r="E99" s="37">
        <v>78</v>
      </c>
      <c r="F99" s="3">
        <f t="shared" si="64"/>
        <v>133</v>
      </c>
      <c r="G99" s="3">
        <f t="shared" si="65"/>
        <v>665</v>
      </c>
      <c r="H99" s="38"/>
      <c r="I99" s="39"/>
      <c r="J99" s="39"/>
      <c r="K99" s="39"/>
      <c r="L99" s="39"/>
      <c r="M99" s="39"/>
      <c r="N99" s="39"/>
      <c r="O99" s="39"/>
      <c r="P99" s="40"/>
      <c r="Q99" s="38"/>
    </row>
    <row r="100" spans="2:18" x14ac:dyDescent="0.35">
      <c r="B100" s="81"/>
      <c r="C100" s="10" t="s">
        <v>129</v>
      </c>
      <c r="D100" s="12">
        <v>1204</v>
      </c>
      <c r="E100" s="6">
        <v>1182</v>
      </c>
      <c r="F100" s="3">
        <f t="shared" si="64"/>
        <v>2386</v>
      </c>
      <c r="G100" s="3">
        <f t="shared" si="65"/>
        <v>11930</v>
      </c>
      <c r="H100" s="3"/>
      <c r="I100" s="7"/>
      <c r="J100" s="7"/>
      <c r="K100" s="7"/>
      <c r="L100" s="7" t="s">
        <v>155</v>
      </c>
      <c r="M100" s="7"/>
      <c r="N100" s="7"/>
      <c r="O100" s="7"/>
      <c r="P100" s="16" t="s">
        <v>154</v>
      </c>
      <c r="Q100" s="11"/>
    </row>
    <row r="101" spans="2:18" x14ac:dyDescent="0.35">
      <c r="B101" s="81"/>
      <c r="C101" s="10" t="s">
        <v>153</v>
      </c>
      <c r="D101" s="12">
        <v>6</v>
      </c>
      <c r="E101" s="6">
        <v>27</v>
      </c>
      <c r="F101" s="3">
        <f t="shared" si="64"/>
        <v>33</v>
      </c>
      <c r="G101" s="3">
        <f t="shared" si="65"/>
        <v>165</v>
      </c>
      <c r="H101" s="3"/>
      <c r="I101" s="7"/>
      <c r="J101" s="7"/>
      <c r="K101" s="7"/>
      <c r="L101" s="7"/>
      <c r="M101" s="7"/>
      <c r="N101" s="7"/>
      <c r="O101" s="7"/>
      <c r="P101" s="16"/>
      <c r="Q101" s="11"/>
    </row>
    <row r="102" spans="2:18" x14ac:dyDescent="0.35">
      <c r="B102" s="81"/>
      <c r="C102" s="10" t="s">
        <v>169</v>
      </c>
      <c r="D102" s="31">
        <v>0</v>
      </c>
      <c r="E102" s="37">
        <v>398</v>
      </c>
      <c r="F102" s="3">
        <f t="shared" si="64"/>
        <v>398</v>
      </c>
      <c r="G102" s="3">
        <f t="shared" si="65"/>
        <v>1990</v>
      </c>
      <c r="H102" s="38"/>
      <c r="I102" s="39"/>
      <c r="J102" s="39"/>
      <c r="K102" s="39"/>
      <c r="L102" s="39"/>
      <c r="M102" s="39"/>
      <c r="N102" s="39"/>
      <c r="O102" s="39"/>
      <c r="P102" s="83" t="s">
        <v>171</v>
      </c>
      <c r="Q102" s="38"/>
    </row>
    <row r="103" spans="2:18" ht="24.5" x14ac:dyDescent="0.35">
      <c r="B103" s="81"/>
      <c r="C103" s="10" t="s">
        <v>170</v>
      </c>
      <c r="D103" s="31">
        <v>5</v>
      </c>
      <c r="E103" s="37">
        <v>0</v>
      </c>
      <c r="F103" s="3">
        <f t="shared" si="64"/>
        <v>5</v>
      </c>
      <c r="G103" s="3">
        <f t="shared" si="65"/>
        <v>25</v>
      </c>
      <c r="H103" s="38"/>
      <c r="I103" s="39"/>
      <c r="J103" s="39"/>
      <c r="K103" s="39"/>
      <c r="L103" s="39"/>
      <c r="M103" s="39"/>
      <c r="N103" s="39"/>
      <c r="O103" s="39"/>
      <c r="P103" s="83" t="s">
        <v>120</v>
      </c>
      <c r="Q103" s="38"/>
    </row>
    <row r="104" spans="2:18" x14ac:dyDescent="0.35">
      <c r="B104" s="64"/>
      <c r="C104" s="10" t="s">
        <v>149</v>
      </c>
      <c r="D104" s="84">
        <v>15</v>
      </c>
      <c r="E104" s="85">
        <v>238</v>
      </c>
      <c r="F104" s="3">
        <f t="shared" si="64"/>
        <v>253</v>
      </c>
      <c r="G104" s="3">
        <f t="shared" si="65"/>
        <v>1265</v>
      </c>
      <c r="H104" s="38">
        <v>3</v>
      </c>
      <c r="I104" s="39"/>
      <c r="J104" s="39">
        <v>9</v>
      </c>
      <c r="K104" s="39"/>
      <c r="L104" s="39"/>
      <c r="M104" s="39">
        <v>431</v>
      </c>
      <c r="N104" s="39"/>
      <c r="O104" s="39"/>
      <c r="P104" s="40"/>
      <c r="Q104" s="38"/>
    </row>
    <row r="105" spans="2:18" x14ac:dyDescent="0.35">
      <c r="B105" s="68" t="s">
        <v>67</v>
      </c>
      <c r="C105" s="28"/>
      <c r="D105" s="29">
        <f t="shared" ref="D105:Q105" si="66">SUM(D97:D104)</f>
        <v>2082</v>
      </c>
      <c r="E105" s="29">
        <f t="shared" si="66"/>
        <v>4376</v>
      </c>
      <c r="F105" s="29">
        <f t="shared" si="66"/>
        <v>6458</v>
      </c>
      <c r="G105" s="29">
        <f t="shared" si="66"/>
        <v>32290</v>
      </c>
      <c r="H105" s="29">
        <f t="shared" si="66"/>
        <v>4</v>
      </c>
      <c r="I105" s="29">
        <f t="shared" si="66"/>
        <v>0</v>
      </c>
      <c r="J105" s="29">
        <f t="shared" si="66"/>
        <v>23</v>
      </c>
      <c r="K105" s="29">
        <f t="shared" si="66"/>
        <v>0</v>
      </c>
      <c r="L105" s="29">
        <f t="shared" si="66"/>
        <v>0</v>
      </c>
      <c r="M105" s="29">
        <f t="shared" si="66"/>
        <v>522</v>
      </c>
      <c r="N105" s="29"/>
      <c r="O105" s="29">
        <f t="shared" si="66"/>
        <v>0</v>
      </c>
      <c r="P105" s="29">
        <f t="shared" si="66"/>
        <v>0</v>
      </c>
      <c r="Q105" s="29">
        <f t="shared" si="66"/>
        <v>0</v>
      </c>
    </row>
    <row r="106" spans="2:18" x14ac:dyDescent="0.35">
      <c r="B106" s="4" t="s">
        <v>130</v>
      </c>
      <c r="C106" s="10" t="s">
        <v>131</v>
      </c>
      <c r="D106" s="31">
        <v>600</v>
      </c>
      <c r="E106" s="37">
        <v>2700</v>
      </c>
      <c r="F106" s="38">
        <f>D106+E106</f>
        <v>3300</v>
      </c>
      <c r="G106" s="38">
        <f>F106*5</f>
        <v>16500</v>
      </c>
      <c r="H106" s="38"/>
      <c r="I106" s="7"/>
      <c r="J106" s="7"/>
      <c r="K106" s="7"/>
      <c r="L106" s="7"/>
      <c r="M106" s="7"/>
      <c r="N106" s="7"/>
      <c r="O106" s="7"/>
      <c r="P106" s="7"/>
      <c r="Q106" s="38"/>
    </row>
    <row r="107" spans="2:18" x14ac:dyDescent="0.35">
      <c r="B107" s="4"/>
      <c r="C107" s="10" t="s">
        <v>132</v>
      </c>
      <c r="D107" s="31">
        <v>0</v>
      </c>
      <c r="E107" s="37">
        <v>242</v>
      </c>
      <c r="F107" s="38">
        <f t="shared" ref="F107:F109" si="67">D107+E107</f>
        <v>242</v>
      </c>
      <c r="G107" s="38">
        <f t="shared" ref="G107:G109" si="68">F107*5</f>
        <v>1210</v>
      </c>
      <c r="H107" s="38"/>
      <c r="I107" s="7"/>
      <c r="J107" s="7"/>
      <c r="K107" s="7"/>
      <c r="L107" s="7"/>
      <c r="M107" s="7"/>
      <c r="N107" s="7"/>
      <c r="O107" s="7"/>
      <c r="P107" s="7"/>
      <c r="Q107" s="38"/>
    </row>
    <row r="108" spans="2:18" x14ac:dyDescent="0.35">
      <c r="B108" s="4"/>
      <c r="C108" s="10" t="s">
        <v>173</v>
      </c>
      <c r="D108" s="31">
        <v>273</v>
      </c>
      <c r="E108" s="37">
        <v>867</v>
      </c>
      <c r="F108" s="38">
        <f t="shared" si="67"/>
        <v>1140</v>
      </c>
      <c r="G108" s="38">
        <f t="shared" si="68"/>
        <v>5700</v>
      </c>
      <c r="H108" s="38"/>
      <c r="I108" s="7"/>
      <c r="J108" s="7">
        <v>17</v>
      </c>
      <c r="K108" s="7">
        <v>1</v>
      </c>
      <c r="L108" s="7">
        <v>4000</v>
      </c>
      <c r="M108" s="7"/>
      <c r="N108" s="7"/>
      <c r="O108" s="7"/>
      <c r="P108" s="7"/>
      <c r="Q108" s="38"/>
    </row>
    <row r="109" spans="2:18" x14ac:dyDescent="0.35">
      <c r="B109" s="4"/>
      <c r="C109" s="10" t="s">
        <v>133</v>
      </c>
      <c r="D109" s="31">
        <v>0</v>
      </c>
      <c r="E109" s="37">
        <v>29</v>
      </c>
      <c r="F109" s="38">
        <f t="shared" si="67"/>
        <v>29</v>
      </c>
      <c r="G109" s="38">
        <f t="shared" si="68"/>
        <v>145</v>
      </c>
      <c r="H109" s="38"/>
      <c r="I109" s="7"/>
      <c r="J109" s="7"/>
      <c r="K109" s="7"/>
      <c r="L109" s="7"/>
      <c r="M109" s="7"/>
      <c r="N109" s="7"/>
      <c r="O109" s="7"/>
      <c r="P109" s="7"/>
      <c r="Q109" s="38"/>
    </row>
    <row r="110" spans="2:18" x14ac:dyDescent="0.35">
      <c r="B110" s="68" t="s">
        <v>67</v>
      </c>
      <c r="C110" s="28"/>
      <c r="D110" s="29">
        <f>SUM(D106:D109)</f>
        <v>873</v>
      </c>
      <c r="E110" s="29">
        <f>SUM(E106:E109)</f>
        <v>3838</v>
      </c>
      <c r="F110" s="29">
        <f>SUM(F106:F109)</f>
        <v>4711</v>
      </c>
      <c r="G110" s="29">
        <f>SUM(G106:G109)</f>
        <v>23555</v>
      </c>
      <c r="H110" s="29"/>
      <c r="I110" s="29"/>
      <c r="J110" s="29"/>
      <c r="K110" s="29">
        <f>SUM(K100:K109)</f>
        <v>1</v>
      </c>
      <c r="L110" s="29">
        <f>SUM(L100:L109)</f>
        <v>4000</v>
      </c>
      <c r="M110" s="29"/>
      <c r="N110" s="29"/>
      <c r="O110" s="29">
        <f t="shared" ref="O110:Q110" si="69">SUM(O100:O109)</f>
        <v>0</v>
      </c>
      <c r="P110" s="29">
        <f t="shared" si="69"/>
        <v>0</v>
      </c>
      <c r="Q110" s="29">
        <f t="shared" si="69"/>
        <v>0</v>
      </c>
    </row>
    <row r="111" spans="2:18" x14ac:dyDescent="0.35">
      <c r="B111" s="87" t="s">
        <v>67</v>
      </c>
      <c r="C111" s="87"/>
      <c r="D111" s="88">
        <f t="shared" ref="D111:Q111" si="70">D17+D21+D30+D38+D45+D51+D59+D63+D68+D78+D81+D85+D89+D96+D105+D110</f>
        <v>52430</v>
      </c>
      <c r="E111" s="88">
        <f t="shared" si="70"/>
        <v>49468</v>
      </c>
      <c r="F111" s="88">
        <f t="shared" si="70"/>
        <v>101898</v>
      </c>
      <c r="G111" s="88">
        <f t="shared" si="70"/>
        <v>509490</v>
      </c>
      <c r="H111" s="88">
        <f t="shared" si="70"/>
        <v>52</v>
      </c>
      <c r="I111" s="88">
        <f t="shared" si="70"/>
        <v>0</v>
      </c>
      <c r="J111" s="88">
        <f t="shared" si="70"/>
        <v>81</v>
      </c>
      <c r="K111" s="88">
        <f t="shared" si="70"/>
        <v>2124</v>
      </c>
      <c r="L111" s="88">
        <f t="shared" si="70"/>
        <v>7708</v>
      </c>
      <c r="M111" s="88">
        <f t="shared" si="70"/>
        <v>2467</v>
      </c>
      <c r="N111" s="88">
        <f t="shared" si="70"/>
        <v>12434</v>
      </c>
      <c r="O111" s="88">
        <f t="shared" si="70"/>
        <v>4</v>
      </c>
      <c r="P111" s="88">
        <f t="shared" si="70"/>
        <v>272</v>
      </c>
      <c r="Q111" s="88">
        <f t="shared" si="70"/>
        <v>0</v>
      </c>
      <c r="R111" s="82"/>
    </row>
    <row r="112" spans="2:18" x14ac:dyDescent="0.35"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</row>
    <row r="113" spans="2:17" x14ac:dyDescent="0.35">
      <c r="B113" s="152"/>
      <c r="C113" s="152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  <c r="P113" s="152"/>
      <c r="Q113" s="152"/>
    </row>
    <row r="114" spans="2:17" x14ac:dyDescent="0.35"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</row>
    <row r="115" spans="2:17" x14ac:dyDescent="0.35"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</row>
    <row r="116" spans="2:17" x14ac:dyDescent="0.35"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</row>
    <row r="117" spans="2:17" x14ac:dyDescent="0.35"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</row>
    <row r="118" spans="2:17" x14ac:dyDescent="0.35"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</row>
    <row r="119" spans="2:17" x14ac:dyDescent="0.35"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</row>
    <row r="120" spans="2:17" x14ac:dyDescent="0.35"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</row>
    <row r="121" spans="2:17" x14ac:dyDescent="0.35"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</row>
  </sheetData>
  <mergeCells count="38">
    <mergeCell ref="D6:P6"/>
    <mergeCell ref="L8:L9"/>
    <mergeCell ref="B1:Q1"/>
    <mergeCell ref="B2:Q2"/>
    <mergeCell ref="B3:Q3"/>
    <mergeCell ref="B4:Q4"/>
    <mergeCell ref="B5:Q5"/>
    <mergeCell ref="B7:C7"/>
    <mergeCell ref="D7:E7"/>
    <mergeCell ref="F7:H7"/>
    <mergeCell ref="I7:P7"/>
    <mergeCell ref="D8:D9"/>
    <mergeCell ref="C8:C9"/>
    <mergeCell ref="B8:B9"/>
    <mergeCell ref="M8:M9"/>
    <mergeCell ref="O8:O9"/>
    <mergeCell ref="P8:P9"/>
    <mergeCell ref="B113:Q113"/>
    <mergeCell ref="Q7:Q9"/>
    <mergeCell ref="N8:N9"/>
    <mergeCell ref="B82:B84"/>
    <mergeCell ref="B86:B87"/>
    <mergeCell ref="B64:B67"/>
    <mergeCell ref="B69:B77"/>
    <mergeCell ref="B79:B80"/>
    <mergeCell ref="B39:B44"/>
    <mergeCell ref="B52:B58"/>
    <mergeCell ref="B22:B29"/>
    <mergeCell ref="E8:E9"/>
    <mergeCell ref="B60:B62"/>
    <mergeCell ref="B10:B16"/>
    <mergeCell ref="B18:B20"/>
    <mergeCell ref="I8:I9"/>
    <mergeCell ref="K8:K9"/>
    <mergeCell ref="F8:F9"/>
    <mergeCell ref="G8:G9"/>
    <mergeCell ref="H8:H9"/>
    <mergeCell ref="J8:J9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E5:J30"/>
  <sheetViews>
    <sheetView rightToLeft="1" topLeftCell="A4" workbookViewId="0">
      <selection activeCell="J5" sqref="J5:J30"/>
    </sheetView>
  </sheetViews>
  <sheetFormatPr defaultRowHeight="14.5" x14ac:dyDescent="0.35"/>
  <sheetData>
    <row r="5" spans="5:10" x14ac:dyDescent="0.35">
      <c r="E5" s="12">
        <v>41</v>
      </c>
      <c r="F5" s="6">
        <v>145</v>
      </c>
      <c r="G5" s="3">
        <v>186</v>
      </c>
      <c r="H5">
        <f>E5+F5</f>
        <v>186</v>
      </c>
      <c r="I5">
        <v>5</v>
      </c>
      <c r="J5">
        <f>H5*I5</f>
        <v>930</v>
      </c>
    </row>
    <row r="6" spans="5:10" x14ac:dyDescent="0.35">
      <c r="E6" s="12"/>
      <c r="F6" s="6">
        <v>15</v>
      </c>
      <c r="G6" s="3">
        <v>15</v>
      </c>
      <c r="H6">
        <f t="shared" ref="H6:H30" si="0">E6+F6</f>
        <v>15</v>
      </c>
      <c r="I6">
        <v>5</v>
      </c>
      <c r="J6">
        <f t="shared" ref="J6:J30" si="1">H6*I6</f>
        <v>75</v>
      </c>
    </row>
    <row r="7" spans="5:10" x14ac:dyDescent="0.35">
      <c r="E7" s="12"/>
      <c r="F7" s="6">
        <v>9</v>
      </c>
      <c r="G7" s="3">
        <v>9</v>
      </c>
      <c r="H7">
        <f t="shared" si="0"/>
        <v>9</v>
      </c>
      <c r="I7">
        <v>5</v>
      </c>
      <c r="J7">
        <f t="shared" si="1"/>
        <v>45</v>
      </c>
    </row>
    <row r="8" spans="5:10" x14ac:dyDescent="0.35">
      <c r="E8" s="12">
        <v>0</v>
      </c>
      <c r="F8" s="6">
        <v>30</v>
      </c>
      <c r="G8" s="3">
        <v>30</v>
      </c>
      <c r="H8">
        <f t="shared" si="0"/>
        <v>30</v>
      </c>
      <c r="I8">
        <v>5</v>
      </c>
      <c r="J8">
        <f t="shared" si="1"/>
        <v>150</v>
      </c>
    </row>
    <row r="9" spans="5:10" x14ac:dyDescent="0.35">
      <c r="E9" s="12">
        <v>187</v>
      </c>
      <c r="F9" s="6">
        <v>589</v>
      </c>
      <c r="G9" s="2">
        <v>776</v>
      </c>
      <c r="H9">
        <f t="shared" si="0"/>
        <v>776</v>
      </c>
      <c r="I9">
        <v>5</v>
      </c>
      <c r="J9">
        <f t="shared" si="1"/>
        <v>3880</v>
      </c>
    </row>
    <row r="10" spans="5:10" x14ac:dyDescent="0.35">
      <c r="E10" s="12">
        <v>131</v>
      </c>
      <c r="F10" s="6"/>
      <c r="G10" s="2">
        <v>131</v>
      </c>
      <c r="H10">
        <f t="shared" si="0"/>
        <v>131</v>
      </c>
      <c r="I10">
        <v>5</v>
      </c>
      <c r="J10">
        <f t="shared" si="1"/>
        <v>655</v>
      </c>
    </row>
    <row r="11" spans="5:10" x14ac:dyDescent="0.35">
      <c r="E11" s="12">
        <v>82</v>
      </c>
      <c r="F11" s="6">
        <v>146</v>
      </c>
      <c r="G11" s="2">
        <v>228</v>
      </c>
      <c r="H11">
        <f t="shared" si="0"/>
        <v>228</v>
      </c>
      <c r="I11">
        <v>5</v>
      </c>
      <c r="J11">
        <f t="shared" si="1"/>
        <v>1140</v>
      </c>
    </row>
    <row r="12" spans="5:10" x14ac:dyDescent="0.35">
      <c r="E12" s="12">
        <v>7</v>
      </c>
      <c r="F12" s="6">
        <v>38</v>
      </c>
      <c r="G12" s="2">
        <v>45</v>
      </c>
      <c r="H12">
        <f t="shared" si="0"/>
        <v>45</v>
      </c>
      <c r="I12">
        <v>5</v>
      </c>
      <c r="J12">
        <f t="shared" si="1"/>
        <v>225</v>
      </c>
    </row>
    <row r="13" spans="5:10" x14ac:dyDescent="0.35">
      <c r="E13" s="12">
        <v>850</v>
      </c>
      <c r="F13" s="6">
        <v>300</v>
      </c>
      <c r="G13" s="3">
        <v>1150</v>
      </c>
      <c r="H13">
        <f t="shared" si="0"/>
        <v>1150</v>
      </c>
      <c r="I13">
        <v>5</v>
      </c>
      <c r="J13">
        <f t="shared" si="1"/>
        <v>5750</v>
      </c>
    </row>
    <row r="14" spans="5:10" x14ac:dyDescent="0.35">
      <c r="E14" s="12">
        <v>143</v>
      </c>
      <c r="F14" s="6">
        <v>207</v>
      </c>
      <c r="G14" s="3">
        <v>350</v>
      </c>
      <c r="H14">
        <f t="shared" si="0"/>
        <v>350</v>
      </c>
      <c r="I14">
        <v>5</v>
      </c>
      <c r="J14">
        <f t="shared" si="1"/>
        <v>1750</v>
      </c>
    </row>
    <row r="15" spans="5:10" x14ac:dyDescent="0.35">
      <c r="E15" s="12">
        <v>133</v>
      </c>
      <c r="F15" s="6">
        <v>798</v>
      </c>
      <c r="G15" s="3">
        <v>931</v>
      </c>
      <c r="H15">
        <f t="shared" si="0"/>
        <v>931</v>
      </c>
      <c r="I15">
        <v>5</v>
      </c>
      <c r="J15">
        <f t="shared" si="1"/>
        <v>4655</v>
      </c>
    </row>
    <row r="16" spans="5:10" x14ac:dyDescent="0.35">
      <c r="E16" s="12">
        <v>5</v>
      </c>
      <c r="F16" s="6">
        <v>163</v>
      </c>
      <c r="G16" s="3">
        <v>168</v>
      </c>
      <c r="H16">
        <f t="shared" si="0"/>
        <v>168</v>
      </c>
      <c r="I16">
        <v>5</v>
      </c>
      <c r="J16">
        <f t="shared" si="1"/>
        <v>840</v>
      </c>
    </row>
    <row r="17" spans="5:10" x14ac:dyDescent="0.35">
      <c r="E17" s="12">
        <v>50</v>
      </c>
      <c r="F17" s="6">
        <v>11</v>
      </c>
      <c r="G17" s="3">
        <v>61</v>
      </c>
      <c r="H17">
        <f t="shared" si="0"/>
        <v>61</v>
      </c>
      <c r="I17">
        <v>5</v>
      </c>
      <c r="J17">
        <f t="shared" si="1"/>
        <v>305</v>
      </c>
    </row>
    <row r="18" spans="5:10" x14ac:dyDescent="0.35">
      <c r="E18" s="12">
        <v>52</v>
      </c>
      <c r="F18" s="6">
        <v>121</v>
      </c>
      <c r="G18" s="2">
        <v>173</v>
      </c>
      <c r="H18">
        <f t="shared" si="0"/>
        <v>173</v>
      </c>
      <c r="I18">
        <v>5</v>
      </c>
      <c r="J18">
        <f t="shared" si="1"/>
        <v>865</v>
      </c>
    </row>
    <row r="19" spans="5:10" x14ac:dyDescent="0.35">
      <c r="E19" s="12">
        <v>1475</v>
      </c>
      <c r="F19" s="6">
        <v>400</v>
      </c>
      <c r="G19" s="3">
        <v>1875</v>
      </c>
      <c r="H19">
        <f t="shared" si="0"/>
        <v>1875</v>
      </c>
      <c r="I19">
        <v>5</v>
      </c>
      <c r="J19">
        <f t="shared" si="1"/>
        <v>9375</v>
      </c>
    </row>
    <row r="20" spans="5:10" x14ac:dyDescent="0.35">
      <c r="E20" s="12">
        <v>1212</v>
      </c>
      <c r="F20" s="6">
        <v>188</v>
      </c>
      <c r="G20" s="3">
        <v>1400</v>
      </c>
      <c r="H20">
        <f t="shared" si="0"/>
        <v>1400</v>
      </c>
      <c r="I20">
        <v>5</v>
      </c>
      <c r="J20">
        <f t="shared" si="1"/>
        <v>7000</v>
      </c>
    </row>
    <row r="21" spans="5:10" x14ac:dyDescent="0.35">
      <c r="E21" s="12">
        <v>450</v>
      </c>
      <c r="F21" s="6">
        <v>50</v>
      </c>
      <c r="G21" s="2">
        <v>500</v>
      </c>
      <c r="H21">
        <f t="shared" si="0"/>
        <v>500</v>
      </c>
      <c r="I21">
        <v>5</v>
      </c>
      <c r="J21">
        <f t="shared" si="1"/>
        <v>2500</v>
      </c>
    </row>
    <row r="22" spans="5:10" x14ac:dyDescent="0.35">
      <c r="E22" s="12">
        <v>396</v>
      </c>
      <c r="F22" s="6">
        <v>596</v>
      </c>
      <c r="G22" s="3">
        <v>992</v>
      </c>
      <c r="H22">
        <f t="shared" si="0"/>
        <v>992</v>
      </c>
      <c r="I22">
        <v>5</v>
      </c>
      <c r="J22">
        <f t="shared" si="1"/>
        <v>4960</v>
      </c>
    </row>
    <row r="23" spans="5:10" x14ac:dyDescent="0.35">
      <c r="E23" s="12">
        <v>229</v>
      </c>
      <c r="F23" s="6">
        <v>435</v>
      </c>
      <c r="G23" s="3">
        <v>664</v>
      </c>
      <c r="H23">
        <f t="shared" si="0"/>
        <v>664</v>
      </c>
      <c r="I23">
        <v>5</v>
      </c>
      <c r="J23">
        <f t="shared" si="1"/>
        <v>3320</v>
      </c>
    </row>
    <row r="24" spans="5:10" x14ac:dyDescent="0.35">
      <c r="E24" s="12">
        <v>541</v>
      </c>
      <c r="F24" s="6">
        <v>713</v>
      </c>
      <c r="G24" s="2">
        <v>1254</v>
      </c>
      <c r="H24">
        <f t="shared" si="0"/>
        <v>1254</v>
      </c>
      <c r="I24">
        <v>5</v>
      </c>
      <c r="J24">
        <f t="shared" si="1"/>
        <v>6270</v>
      </c>
    </row>
    <row r="25" spans="5:10" x14ac:dyDescent="0.35">
      <c r="E25" s="12">
        <v>24</v>
      </c>
      <c r="F25" s="6">
        <v>260</v>
      </c>
      <c r="G25" s="3">
        <v>286</v>
      </c>
      <c r="H25">
        <f t="shared" si="0"/>
        <v>284</v>
      </c>
      <c r="I25">
        <v>5</v>
      </c>
      <c r="J25">
        <f t="shared" si="1"/>
        <v>1420</v>
      </c>
    </row>
    <row r="26" spans="5:10" x14ac:dyDescent="0.35">
      <c r="E26" s="12">
        <v>2</v>
      </c>
      <c r="F26" s="6">
        <v>8</v>
      </c>
      <c r="G26" s="2">
        <v>10</v>
      </c>
      <c r="H26">
        <f t="shared" si="0"/>
        <v>10</v>
      </c>
      <c r="I26">
        <v>5</v>
      </c>
      <c r="J26">
        <f t="shared" si="1"/>
        <v>50</v>
      </c>
    </row>
    <row r="27" spans="5:10" x14ac:dyDescent="0.35">
      <c r="E27" s="12">
        <v>425</v>
      </c>
      <c r="F27" s="6">
        <v>215</v>
      </c>
      <c r="G27" s="3">
        <v>630</v>
      </c>
      <c r="H27">
        <f t="shared" si="0"/>
        <v>640</v>
      </c>
      <c r="I27">
        <v>5</v>
      </c>
      <c r="J27">
        <f t="shared" si="1"/>
        <v>3200</v>
      </c>
    </row>
    <row r="28" spans="5:10" x14ac:dyDescent="0.35">
      <c r="E28" s="12">
        <v>63</v>
      </c>
      <c r="F28" s="6">
        <v>34</v>
      </c>
      <c r="G28" s="2">
        <v>97</v>
      </c>
      <c r="H28">
        <f t="shared" si="0"/>
        <v>97</v>
      </c>
      <c r="I28">
        <v>5</v>
      </c>
      <c r="J28">
        <f t="shared" si="1"/>
        <v>485</v>
      </c>
    </row>
    <row r="29" spans="5:10" x14ac:dyDescent="0.35">
      <c r="E29" s="12">
        <v>70</v>
      </c>
      <c r="F29" s="6"/>
      <c r="G29" s="3">
        <v>70</v>
      </c>
      <c r="H29">
        <f t="shared" si="0"/>
        <v>70</v>
      </c>
      <c r="I29">
        <v>5</v>
      </c>
      <c r="J29">
        <f t="shared" si="1"/>
        <v>350</v>
      </c>
    </row>
    <row r="30" spans="5:10" x14ac:dyDescent="0.35">
      <c r="E30" s="12"/>
      <c r="F30" s="6"/>
      <c r="G30" s="2">
        <v>9</v>
      </c>
      <c r="H30">
        <f t="shared" si="0"/>
        <v>0</v>
      </c>
      <c r="I30">
        <v>5</v>
      </c>
      <c r="J30">
        <f t="shared" si="1"/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520ABD1F0C954DB69FA176BCC1C37C" ma:contentTypeVersion="12" ma:contentTypeDescription="Create a new document." ma:contentTypeScope="" ma:versionID="a06524c935a7541dadb42f9ff44fa09d">
  <xsd:schema xmlns:xsd="http://www.w3.org/2001/XMLSchema" xmlns:xs="http://www.w3.org/2001/XMLSchema" xmlns:p="http://schemas.microsoft.com/office/2006/metadata/properties" xmlns:ns2="54319f82-ed47-4ad7-8494-e45e7b8a4807" xmlns:ns3="9d8aa39c-44a2-42fc-8e18-f7d519ded37b" targetNamespace="http://schemas.microsoft.com/office/2006/metadata/properties" ma:root="true" ma:fieldsID="2bc682f78ec1ea6aa09d327098d9c2e0" ns2:_="" ns3:_="">
    <xsd:import namespace="54319f82-ed47-4ad7-8494-e45e7b8a4807"/>
    <xsd:import namespace="9d8aa39c-44a2-42fc-8e18-f7d519ded3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19f82-ed47-4ad7-8494-e45e7b8a48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8aa39c-44a2-42fc-8e18-f7d519ded37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DC79B8-21BC-4EF3-B1BF-A160768EE64B}"/>
</file>

<file path=customXml/itemProps2.xml><?xml version="1.0" encoding="utf-8"?>
<ds:datastoreItem xmlns:ds="http://schemas.openxmlformats.org/officeDocument/2006/customXml" ds:itemID="{362C6BE7-5B48-4E51-90E1-9D78D4E671EE}"/>
</file>

<file path=customXml/itemProps3.xml><?xml version="1.0" encoding="utf-8"?>
<ds:datastoreItem xmlns:ds="http://schemas.openxmlformats.org/officeDocument/2006/customXml" ds:itemID="{BCB73672-00B9-4587-A50D-4266A3E532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updade 06102020 eng (2)</vt:lpstr>
      <vt:lpstr>updade 29092020 eng</vt:lpstr>
      <vt:lpstr>المناطق تحديث 8  اغسطس</vt:lpstr>
      <vt:lpstr>تحديث 6اغسطس  (2)</vt:lpstr>
      <vt:lpstr>تحديث 6 سبتمبر 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Yaser 450</dc:creator>
  <cp:lastModifiedBy>Florence Muchori</cp:lastModifiedBy>
  <cp:lastPrinted>2020-10-06T15:59:21Z</cp:lastPrinted>
  <dcterms:created xsi:type="dcterms:W3CDTF">2020-08-08T09:48:23Z</dcterms:created>
  <dcterms:modified xsi:type="dcterms:W3CDTF">2020-10-07T18:37:51Z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0x010100C9520ABD1F0C954DB69FA176BCC1C37C</vt:lpwstr>
  </property>
</Properties>
</file>