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OneDrive - United Nations\MMR\Production\Working\Cash_4w\Data\"/>
    </mc:Choice>
  </mc:AlternateContent>
  <xr:revisionPtr revIDLastSave="7" documentId="8_{A8161EE4-E555-4629-9091-73A35D26AEDB}" xr6:coauthVersionLast="41" xr6:coauthVersionMax="41" xr10:uidLastSave="{ED60F02B-23C3-458C-B125-6DEFC2906315}"/>
  <bookViews>
    <workbookView xWindow="28680" yWindow="-120" windowWidth="29040" windowHeight="15840" xr2:uid="{76D5EBA6-31C6-4E4B-93AC-C7ABE01087C1}"/>
  </bookViews>
  <sheets>
    <sheet name="2018" sheetId="1" r:id="rId1"/>
  </sheets>
  <externalReferences>
    <externalReference r:id="rId2"/>
    <externalReference r:id="rId3"/>
  </externalReferences>
  <definedNames>
    <definedName name="_xlnm._FilterDatabase" localSheetId="0" hidden="1">'2018'!$A$1:$U$209</definedName>
    <definedName name="Ayeyarwady" localSheetId="0">'2018'!$BC$429:$BC$454</definedName>
    <definedName name="Bago_East" localSheetId="0">'2018'!$BC$455:$BC$468</definedName>
    <definedName name="Bago_West" localSheetId="0">'2018'!$BC$469:$BC$482</definedName>
    <definedName name="beneficiaries">[1]Categories!$B$12:$B$17</definedName>
    <definedName name="Category">[1]Categories!$A$4:$A$8</definedName>
    <definedName name="Chin" localSheetId="0">'2018'!$BC$483:$BC$491</definedName>
    <definedName name="condition" localSheetId="0">'2018'!$BL$428:$BL$430</definedName>
    <definedName name="condition">'[2]2019'!$BP$442:$BP$444</definedName>
    <definedName name="delivery_mechanism" localSheetId="0">'2018'!$BN$428:$BN$434</definedName>
    <definedName name="delivery_mechanism">'[2]2019'!$BR$442:$BR$448</definedName>
    <definedName name="enddate">[1]Categories!$D$4:$D$63</definedName>
    <definedName name="Kachin" localSheetId="0">'2018'!$BC$492:$BC$509</definedName>
    <definedName name="Kayah" localSheetId="0">'2018'!$BC$510:$BC$516</definedName>
    <definedName name="Kayin" localSheetId="0">'2018'!$BC$517:$BC$523</definedName>
    <definedName name="Magway" localSheetId="0">'2018'!$BC$524:$BC$548</definedName>
    <definedName name="Mandalay" localSheetId="0">'2018'!$BC$549:$BC$576</definedName>
    <definedName name="modality" localSheetId="0">'2018'!$BM$428:$BM$432</definedName>
    <definedName name="modality">'[2]2019'!$BQ$442:$BQ$446</definedName>
    <definedName name="mode">[1]Categories!$B$4:$B$8</definedName>
    <definedName name="Mon" localSheetId="0">'2018'!$BC$577:$BC$586</definedName>
    <definedName name="NayPyiTaw" localSheetId="0">'2018'!$BC$587:$BC$594</definedName>
    <definedName name="Partnerstatus">[1]Categories!$A$21:$A$26</definedName>
    <definedName name="planned" localSheetId="0">'2018'!$BI$428:$BI$430</definedName>
    <definedName name="planned">'[2]2018'!$BM$428:$BM$430</definedName>
    <definedName name="_xlnm.Print_Area" localSheetId="0">'2018'!$A$2:$U$23</definedName>
    <definedName name="project_status" localSheetId="0">'2018'!$BI$428:$BI$430</definedName>
    <definedName name="project_status">'[2]2019'!$BM$442:$BM$444</definedName>
    <definedName name="Rakhine" localSheetId="0">'2018'!$BC$595:$BC$611</definedName>
    <definedName name="Response">[1]Categories!$A$16:$A$18</definedName>
    <definedName name="Sagaing" localSheetId="0">'2018'!$BC$612:$BC$648</definedName>
    <definedName name="sector" localSheetId="0">'2018'!$BJ$428:$BJ$54446</definedName>
    <definedName name="Shan_East" localSheetId="0">'2018'!$BC$649:$BC$663</definedName>
    <definedName name="Shan_North" localSheetId="0">'2018'!$BC$664:$BC$708</definedName>
    <definedName name="Shan_South" localSheetId="0">'2018'!$BC$709:$BC$729</definedName>
    <definedName name="Startdate">[1]Categories!$C$4:$C$63</definedName>
    <definedName name="state" localSheetId="0">'2018'!$BF$428:$BF$445</definedName>
    <definedName name="state">'[2]2019'!$BJ$442:$BJ$459</definedName>
    <definedName name="status">[1]Categories!$B$20:$B$24</definedName>
    <definedName name="Tanintharyi" localSheetId="0">'2018'!$BC$730:$BC$739</definedName>
    <definedName name="target_pop" localSheetId="0">'2018'!$BP$428:$BP$430</definedName>
    <definedName name="target_pop">'[2]2019'!$BT$442:$BT$444</definedName>
    <definedName name="Yangon" localSheetId="0">'2018'!$BC$740:$BC$784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1" i="1" l="1"/>
  <c r="O29" i="1"/>
  <c r="K29" i="1"/>
  <c r="P28" i="1"/>
  <c r="O28" i="1"/>
  <c r="K28" i="1"/>
  <c r="P27" i="1"/>
  <c r="O27" i="1"/>
  <c r="K27" i="1"/>
  <c r="O26" i="1"/>
  <c r="K26" i="1"/>
  <c r="P25" i="1"/>
  <c r="O25" i="1"/>
  <c r="K25" i="1"/>
  <c r="P24" i="1"/>
  <c r="O24" i="1"/>
  <c r="K24" i="1"/>
  <c r="P23" i="1"/>
  <c r="O23" i="1"/>
  <c r="K23" i="1"/>
  <c r="P22" i="1"/>
  <c r="O22" i="1"/>
  <c r="K22" i="1"/>
  <c r="P21" i="1"/>
  <c r="O21" i="1"/>
  <c r="K21" i="1"/>
  <c r="K19" i="1"/>
  <c r="K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<sst xmlns="http://schemas.openxmlformats.org/spreadsheetml/2006/main" count="4410" uniqueCount="935">
  <si>
    <t>State</t>
  </si>
  <si>
    <t>Township</t>
  </si>
  <si>
    <t>P-Code</t>
  </si>
  <si>
    <t>Project Status</t>
  </si>
  <si>
    <t xml:space="preserve">Sector </t>
  </si>
  <si>
    <t>Project title</t>
  </si>
  <si>
    <t>Project reference number/code, if available</t>
  </si>
  <si>
    <t>Conditionnal cash transfers</t>
  </si>
  <si>
    <t xml:space="preserve">Modality </t>
  </si>
  <si>
    <t>Delivery Mechanism</t>
  </si>
  <si>
    <t>Total transfered amount (USD) for the project for the whole duration</t>
  </si>
  <si>
    <t>Target Population</t>
  </si>
  <si>
    <t>Male</t>
  </si>
  <si>
    <t>Female</t>
  </si>
  <si>
    <t>Total number of people</t>
  </si>
  <si>
    <t># of HHs</t>
  </si>
  <si>
    <t>Partners (IF ANY)</t>
  </si>
  <si>
    <t>Project Start date (mm-yy)</t>
  </si>
  <si>
    <t>Project End date (mm-yy)</t>
  </si>
  <si>
    <t>Frequency of cash transfer</t>
  </si>
  <si>
    <t>COMMENTS</t>
  </si>
  <si>
    <t>Kachin</t>
  </si>
  <si>
    <t>Waingmaw</t>
  </si>
  <si>
    <t>Completed</t>
  </si>
  <si>
    <t>Multi sectoral</t>
  </si>
  <si>
    <t>Support for Conflict Affected IDPs IV</t>
  </si>
  <si>
    <t>No</t>
  </si>
  <si>
    <t>Cash</t>
  </si>
  <si>
    <t>Direct transfers through envelopes</t>
  </si>
  <si>
    <t>Displaced</t>
  </si>
  <si>
    <t>KBC</t>
  </si>
  <si>
    <t>monthly</t>
  </si>
  <si>
    <t>Cash transfers completed December 2018/Project closes February 2019. Other sector: WASH and GBV</t>
  </si>
  <si>
    <t>Myitkyina</t>
  </si>
  <si>
    <t>Hpakant</t>
  </si>
  <si>
    <t>Mogaung</t>
  </si>
  <si>
    <t>Mohnyin</t>
  </si>
  <si>
    <t>Chipwi</t>
  </si>
  <si>
    <t>Puta-O</t>
  </si>
  <si>
    <t>Shan_North</t>
  </si>
  <si>
    <t>Kutkai</t>
  </si>
  <si>
    <t>Manton</t>
  </si>
  <si>
    <t>Muse</t>
  </si>
  <si>
    <t>Namhkan</t>
  </si>
  <si>
    <t>Namtu</t>
  </si>
  <si>
    <t>Tanai</t>
  </si>
  <si>
    <t>Sumprabum</t>
  </si>
  <si>
    <t>Hseni</t>
  </si>
  <si>
    <t>Pangsang</t>
  </si>
  <si>
    <t>Chin</t>
  </si>
  <si>
    <t>Falam</t>
  </si>
  <si>
    <t>MMR004001</t>
  </si>
  <si>
    <t xml:space="preserve">Non Agricultural Livelihoods/Infrastructure </t>
  </si>
  <si>
    <t>Chin Recovery Project</t>
  </si>
  <si>
    <t>Non Displaced</t>
  </si>
  <si>
    <t>one-off</t>
  </si>
  <si>
    <t>Unconditional Cash Transfer to pregnant women, Disabilities, Old aged people. One-time cash grant.</t>
  </si>
  <si>
    <t>Tonzang</t>
  </si>
  <si>
    <t>MMR004005</t>
  </si>
  <si>
    <t>Mindat</t>
  </si>
  <si>
    <t>MMR004006</t>
  </si>
  <si>
    <t>Matupi</t>
  </si>
  <si>
    <t>MMR004007</t>
  </si>
  <si>
    <t>Tedim</t>
  </si>
  <si>
    <t>MMR004004</t>
  </si>
  <si>
    <t>Magway</t>
  </si>
  <si>
    <t>Gangaw</t>
  </si>
  <si>
    <t>MMR009023</t>
  </si>
  <si>
    <t>other</t>
  </si>
  <si>
    <t>Cash for work motorbike access road renovation/construction. Payment is based on the work done/completed and not on a specific frequence</t>
  </si>
  <si>
    <t>Cash for work motorbike access road renovation/construction, road side drainage, concrete pipe culvert. Payment is based on the work done and not on a specific frequence</t>
  </si>
  <si>
    <t>Shan_East</t>
  </si>
  <si>
    <t>Kengtung</t>
  </si>
  <si>
    <t>MMR016001</t>
  </si>
  <si>
    <t>Food and Nutrition Security (FNS) Project, Shan State</t>
  </si>
  <si>
    <t>Maternal and Child Cash Transfer Programme from pregnancy until second birthday, women in the catchment area of 5 Sub-Rural Health Centres (SHCs) in Kengtung Township</t>
  </si>
  <si>
    <t>Monghpyak</t>
  </si>
  <si>
    <t>MMR016010</t>
  </si>
  <si>
    <t>Maternal and Child Cash Transfer Programme from pregnancy until second birthday, women in the catchment area of 3 Sub-Rural Health Centres (SHCs) in Monghpyak Township</t>
  </si>
  <si>
    <t>Bago_East</t>
  </si>
  <si>
    <t>Kawa</t>
  </si>
  <si>
    <t>MMR007003</t>
  </si>
  <si>
    <t>From Flood Victims to Resilient Communities</t>
  </si>
  <si>
    <t>MM-18/DDA-3415/RA1/FS-SNFI-E/INGO/10403</t>
  </si>
  <si>
    <t>Mixed</t>
  </si>
  <si>
    <t xml:space="preserve">LRC, NAG </t>
  </si>
  <si>
    <t>Shwegyin</t>
  </si>
  <si>
    <t>MMR007008</t>
  </si>
  <si>
    <t>MM-18/DDA-3415/RA1/FS-SNFI-E/INGO/10404</t>
  </si>
  <si>
    <t>Nyaunglebin</t>
  </si>
  <si>
    <t>MMR007005</t>
  </si>
  <si>
    <t>MM-18/DDA-3415/RA1/FS-SNFI-E/INGO/10405</t>
  </si>
  <si>
    <t>Htantabin</t>
  </si>
  <si>
    <t>MMR013006</t>
  </si>
  <si>
    <t>MM-18/DDA-3415/RA1/FS-SNFI-E/INGO/10406</t>
  </si>
  <si>
    <t>Kayin</t>
  </si>
  <si>
    <t>Hpa-An</t>
  </si>
  <si>
    <t>MMR003001</t>
  </si>
  <si>
    <t>MM-18/DDA-3415/RA1/FS-SNFI-E/INGO/10407</t>
  </si>
  <si>
    <t>Hlaingbwe</t>
  </si>
  <si>
    <t>MMR003002</t>
  </si>
  <si>
    <t>MM-18/DDA-3415/RA1/FS-SNFI-E/INGO/10408</t>
  </si>
  <si>
    <t>Mon</t>
  </si>
  <si>
    <t>Kyaikmaraw</t>
  </si>
  <si>
    <t>MMR011002</t>
  </si>
  <si>
    <t>MM-18/DDA-3415/RA1/FS-SNFI-E/INGO/10409</t>
  </si>
  <si>
    <t>Bilin</t>
  </si>
  <si>
    <t>MMR011010</t>
  </si>
  <si>
    <t>MM-18/DDA-3415/RA1/FS-SNFI-E/INGO/10410</t>
  </si>
  <si>
    <t>Kyaikto</t>
  </si>
  <si>
    <t>MMR011009</t>
  </si>
  <si>
    <t>MM-18/DDA-3415/RA1/FS-SNFI-E/INGO/10411</t>
  </si>
  <si>
    <t>MMR001002</t>
  </si>
  <si>
    <t>Emergency relief program in Kachin and Northern Shan</t>
  </si>
  <si>
    <t>Yes</t>
  </si>
  <si>
    <t xml:space="preserve">small grant </t>
  </si>
  <si>
    <t>Momauk</t>
  </si>
  <si>
    <t>MMR001012</t>
  </si>
  <si>
    <t>small grant</t>
  </si>
  <si>
    <t>Laukkaing (Kokang SAZ)</t>
  </si>
  <si>
    <t>MMR015202</t>
  </si>
  <si>
    <t>Food</t>
  </si>
  <si>
    <t>cash for food</t>
  </si>
  <si>
    <t>Bhamo</t>
  </si>
  <si>
    <t>Livelihood Support</t>
  </si>
  <si>
    <t>Direct+ "Banks or other FSPs"</t>
  </si>
  <si>
    <t>Mansi</t>
  </si>
  <si>
    <t>Rakhine</t>
  </si>
  <si>
    <t>Buthidaung</t>
  </si>
  <si>
    <t>Maungdaw</t>
  </si>
  <si>
    <t>Myaebon</t>
  </si>
  <si>
    <t>Rathedaung</t>
  </si>
  <si>
    <t>Lashio</t>
  </si>
  <si>
    <t>Relief Food</t>
  </si>
  <si>
    <t>Cash + in kind</t>
  </si>
  <si>
    <t>NAMTI</t>
  </si>
  <si>
    <t>Kyaukme</t>
  </si>
  <si>
    <t>Shan State (South)</t>
  </si>
  <si>
    <t>Mawkmai</t>
  </si>
  <si>
    <t>Unconditional Cash Grant</t>
  </si>
  <si>
    <t>Pauktaw</t>
  </si>
  <si>
    <t>Myebon</t>
  </si>
  <si>
    <t>MMR012006</t>
  </si>
  <si>
    <t>Tat Lan Sustainable Food Security and Livelihoods Programme</t>
  </si>
  <si>
    <t>Maternal Cash transfer in Myebon Tsp and this is a cumulative number</t>
  </si>
  <si>
    <t>Minbya</t>
  </si>
  <si>
    <t>Maternal Cash transfer in Minbya Tsp and this is a cumulative number</t>
  </si>
  <si>
    <t>every 10 day Cash for Work payment for Embankment construction
This transferred amount also include one payment (2sites) done in December 2017 which was $11153.</t>
  </si>
  <si>
    <t>Reducing Vulnerability and Humanitarian Needs in Kachin and Shan States</t>
  </si>
  <si>
    <t>MM-17/DDA-3415/01-SA/FS-SNFI-WASH-N/NGO/6845</t>
  </si>
  <si>
    <t>Education</t>
  </si>
  <si>
    <t>Education in Emergency Northern Shan State Myanmar</t>
  </si>
  <si>
    <t>Student kit Distribution Voucher</t>
  </si>
  <si>
    <t>Teaching Aid and Game Box Manage by PTA</t>
  </si>
  <si>
    <t>Hsipaw</t>
  </si>
  <si>
    <t>Voucher</t>
  </si>
  <si>
    <t>New IDPs</t>
  </si>
  <si>
    <t>MMR001001</t>
  </si>
  <si>
    <t>Kachin Special Operation</t>
  </si>
  <si>
    <t>Direct transfers</t>
  </si>
  <si>
    <t>ICRC</t>
  </si>
  <si>
    <t>MMR001007</t>
  </si>
  <si>
    <t>MMR001010</t>
  </si>
  <si>
    <t>IFRC</t>
  </si>
  <si>
    <t>DRC</t>
  </si>
  <si>
    <t>MMR001009</t>
  </si>
  <si>
    <t>MMR001004</t>
  </si>
  <si>
    <t>MMR001008</t>
  </si>
  <si>
    <t>MMR001005</t>
  </si>
  <si>
    <t>DREF</t>
  </si>
  <si>
    <t>Thanatpin</t>
  </si>
  <si>
    <t>MMR007002</t>
  </si>
  <si>
    <t>Kyainseikgyi</t>
  </si>
  <si>
    <t>MMR003007</t>
  </si>
  <si>
    <t>Sittwe</t>
  </si>
  <si>
    <t>MMR012001</t>
  </si>
  <si>
    <t xml:space="preserve">Community Resilience Program </t>
  </si>
  <si>
    <t>BRC</t>
  </si>
  <si>
    <t>AmRC</t>
  </si>
  <si>
    <t>MMR012005</t>
  </si>
  <si>
    <t>NRC</t>
  </si>
  <si>
    <t>Assistance to Displaced and Vulnerable Communities and Individuals in Rakhine (north) through Multipurpose Cash-Based Protective Programming</t>
  </si>
  <si>
    <t>MMFM1814 -OFDA</t>
  </si>
  <si>
    <t>MHDO</t>
  </si>
  <si>
    <t>Cash For Work activities conducted through community infrastructure works</t>
  </si>
  <si>
    <t>Emergency assistance a to flood affected people in SE Myanmar</t>
  </si>
  <si>
    <t>MMFM1831 - START Fund</t>
  </si>
  <si>
    <t>Multi-purpose cash distribtuion in Emergencies Response</t>
  </si>
  <si>
    <t>Thaton</t>
  </si>
  <si>
    <t>MMR011007</t>
  </si>
  <si>
    <t>Kyaukkyi</t>
  </si>
  <si>
    <t>MMR007011</t>
  </si>
  <si>
    <t>Yedashe</t>
  </si>
  <si>
    <t>MMR007010</t>
  </si>
  <si>
    <t>MMFM1832 - START Fund 2</t>
  </si>
  <si>
    <t>MMFM 1817</t>
  </si>
  <si>
    <t>This activity completed in March 2018</t>
  </si>
  <si>
    <t>MMR015011</t>
  </si>
  <si>
    <t>MMR015010</t>
  </si>
  <si>
    <t>MMFM 1801</t>
  </si>
  <si>
    <t>Mix</t>
  </si>
  <si>
    <t>It is planned to allocate for 2018</t>
  </si>
  <si>
    <t>MMR001013</t>
  </si>
  <si>
    <t>kachin</t>
  </si>
  <si>
    <t>MMFM1801</t>
  </si>
  <si>
    <t>it is planned to allocate for 2018</t>
  </si>
  <si>
    <t>MMR015015</t>
  </si>
  <si>
    <t>Integrated WASH, Child Protection, Food Security &amp; Livelihoods support to displaced people in Kachin and Northern Shan states</t>
  </si>
  <si>
    <t>MM-17/DDA-3415/01-SA/P-WASH-FS/INGO/6805</t>
  </si>
  <si>
    <t>project start date is 15Nov 2017</t>
  </si>
  <si>
    <t>MMR015014</t>
  </si>
  <si>
    <t>yes</t>
  </si>
  <si>
    <t>Protection Focused Humanitarian Action for Displaced and Conflict Affected Persons in Myanmar</t>
  </si>
  <si>
    <t>Kachin Baptist Convention (KBC)</t>
  </si>
  <si>
    <t xml:space="preserve">This humanitarian response implemented in 5 NGCA IDP camps </t>
  </si>
  <si>
    <t>Agriculture</t>
  </si>
  <si>
    <t>Emergency WASH assistance and Food Security and Livelihood support to vulnerable populations affected by conflicts in Rakhine and Kachin States.</t>
  </si>
  <si>
    <t>OFDA-1651</t>
  </si>
  <si>
    <t>Staple food production- cash grant distirbution in Bhamo Lisu-2HHs, Bhamo Robert-6HHs, AD2000-8HHs.</t>
  </si>
  <si>
    <t>Staple food production- cash grant distirbution in Ja Hkan Dat -14 HHs,Wa Wan-14 HHs, Tein Hpa Ya-5 HHs,Lone Ja -13 HHs,Edin camp-7 HHs.</t>
  </si>
  <si>
    <t>Staple food production- cash grant distirbution in Kyaw Hkaung village-5HHs, Man Hpwa village-21HHs.</t>
  </si>
  <si>
    <t>KBA BD (KBC Bhamo branch)</t>
  </si>
  <si>
    <t>Staple food production- cash grant distirbution in Woi Chyai-6 HHs</t>
  </si>
  <si>
    <t>Staple food production- cash grant distirbution in Je Yang camp-3 HHs</t>
  </si>
  <si>
    <t>OFDA-1813</t>
  </si>
  <si>
    <t>Staple food production- cash grant distirbution in Ja Hkan Dat -13 HHs, Tein Hpa Ya-5 HHs</t>
  </si>
  <si>
    <t>WASH</t>
  </si>
  <si>
    <t>EMERGENCY WASH ASSISTANCE TO VULNERABLE POPULATIONS AFFECTED BY VIOLENCE  - MYANMAR</t>
  </si>
  <si>
    <t>Monthly operational and maintenance running cost, desludging running cost</t>
  </si>
  <si>
    <t>OFDA-1652</t>
  </si>
  <si>
    <t>Maintaining safe water supply, sanitation and hygiene conditions for the vulnerable communities affected by protracted crisis in Rakhine and Kachin States.</t>
  </si>
  <si>
    <t>ECHO- 1786</t>
  </si>
  <si>
    <t>ECHO- 1787</t>
  </si>
  <si>
    <t xml:space="preserve">Improvement of the Rapid Response Mechanism for the needs of IDPs in Kachin State </t>
  </si>
  <si>
    <t>CIAA - 1619</t>
  </si>
  <si>
    <t>KBC Myitkyina</t>
  </si>
  <si>
    <t>Shwegu</t>
  </si>
  <si>
    <t>MMR001011</t>
  </si>
  <si>
    <t xml:space="preserve"> Emergency rapid response for people affected by conflicts induced displacements and natural disasters in Kachin State</t>
  </si>
  <si>
    <t>UN 1725</t>
  </si>
  <si>
    <t>KBA BD</t>
  </si>
  <si>
    <t>MMR012008</t>
  </si>
  <si>
    <t>Bi-weekly payment (twice a month) Cash for work.</t>
  </si>
  <si>
    <t>Hakha</t>
  </si>
  <si>
    <t>MMR004002</t>
  </si>
  <si>
    <t>MM01</t>
  </si>
  <si>
    <t>KMSS</t>
  </si>
  <si>
    <t>Sagaing</t>
  </si>
  <si>
    <t>Kale</t>
  </si>
  <si>
    <t>MMR005027</t>
  </si>
  <si>
    <t>AYO</t>
  </si>
  <si>
    <t>MMR015001</t>
  </si>
  <si>
    <t>MMR012009</t>
  </si>
  <si>
    <t>WV</t>
  </si>
  <si>
    <t>Kayah</t>
  </si>
  <si>
    <t>Loikaw</t>
  </si>
  <si>
    <t>MMR002001</t>
  </si>
  <si>
    <t>Mawlamyine</t>
  </si>
  <si>
    <t>MMR011001</t>
  </si>
  <si>
    <t>MOE</t>
  </si>
  <si>
    <t>Pakokku</t>
  </si>
  <si>
    <t>MMR009018</t>
  </si>
  <si>
    <t>Ngape</t>
  </si>
  <si>
    <t>MMR009009</t>
  </si>
  <si>
    <t>Sidoktaya</t>
  </si>
  <si>
    <t>MMR009011</t>
  </si>
  <si>
    <t>Pang Hkam</t>
  </si>
  <si>
    <t>MMR015317</t>
  </si>
  <si>
    <t>WFP DI</t>
  </si>
  <si>
    <t>PFP</t>
  </si>
  <si>
    <t>PSSAG</t>
  </si>
  <si>
    <t>PLAN</t>
  </si>
  <si>
    <t>SC</t>
  </si>
  <si>
    <t>MM02</t>
  </si>
  <si>
    <t>Yangon</t>
  </si>
  <si>
    <t>Dagon Myothit (Seikkan)</t>
  </si>
  <si>
    <t>MMR013021</t>
  </si>
  <si>
    <t>Nutrition</t>
  </si>
  <si>
    <t>Dagon</t>
  </si>
  <si>
    <t>MMR013043</t>
  </si>
  <si>
    <t>IOM</t>
  </si>
  <si>
    <t>IDP Assistance</t>
  </si>
  <si>
    <t>Direct+Mobile</t>
  </si>
  <si>
    <t>WFP</t>
  </si>
  <si>
    <t>Cash for Assets</t>
  </si>
  <si>
    <t>Mrauk-U</t>
  </si>
  <si>
    <t>MMR012003</t>
  </si>
  <si>
    <t>Increasing Immediate Resilience and Recovery in Rakhine</t>
  </si>
  <si>
    <t>Meikswe Myanmar</t>
  </si>
  <si>
    <t>Dec 17 - Dec 18</t>
  </si>
  <si>
    <t>MMR012010</t>
  </si>
  <si>
    <t>Jul-18 - Dec 18</t>
  </si>
  <si>
    <t>Sidoktayar</t>
  </si>
  <si>
    <t>PLW Nutrition</t>
  </si>
  <si>
    <t>Aug-18 - Dec 18</t>
  </si>
  <si>
    <t>CWG 4 W</t>
  </si>
  <si>
    <t>WHO</t>
  </si>
  <si>
    <t>WHERE</t>
  </si>
  <si>
    <t>WHAT</t>
  </si>
  <si>
    <t>PLANNED BENEFICIARIES</t>
  </si>
  <si>
    <t>WHEN</t>
  </si>
  <si>
    <t xml:space="preserve"> Organization Name</t>
  </si>
  <si>
    <t>Contact Person</t>
  </si>
  <si>
    <t>Email Address</t>
  </si>
  <si>
    <t>Phone Number</t>
  </si>
  <si>
    <t>Pcodes</t>
  </si>
  <si>
    <t>Sector</t>
  </si>
  <si>
    <t>Number of People targeted directly benefiting from the transfers</t>
  </si>
  <si>
    <t>Project Start date (mmyy)</t>
  </si>
  <si>
    <t>Project End date (mmyy)</t>
  </si>
  <si>
    <t>Doropdown MIMU</t>
  </si>
  <si>
    <t>Response options in line with MIMU 3W</t>
  </si>
  <si>
    <t>Response options</t>
  </si>
  <si>
    <t>State_Region</t>
  </si>
  <si>
    <t>TS_Pcode</t>
  </si>
  <si>
    <t>Ayeyarwady</t>
  </si>
  <si>
    <t>Ahlone</t>
  </si>
  <si>
    <t>MMR013037</t>
  </si>
  <si>
    <t>Planned</t>
  </si>
  <si>
    <t>Bogale</t>
  </si>
  <si>
    <t>MMR017024</t>
  </si>
  <si>
    <t>Aik Chan (Ai' Chun)</t>
  </si>
  <si>
    <t>MMR015311</t>
  </si>
  <si>
    <t>Ongoing</t>
  </si>
  <si>
    <t>CCCM</t>
  </si>
  <si>
    <t>Mobile transfers</t>
  </si>
  <si>
    <t>Danubyu</t>
  </si>
  <si>
    <t>MMR017022</t>
  </si>
  <si>
    <t>Bago_West</t>
  </si>
  <si>
    <t>Amarapura</t>
  </si>
  <si>
    <t>MMR010006</t>
  </si>
  <si>
    <t>Coordination</t>
  </si>
  <si>
    <t>Transfer through Banks or other finance service providers</t>
  </si>
  <si>
    <t>Dedaye</t>
  </si>
  <si>
    <t>MMR017026</t>
  </si>
  <si>
    <t>Ann</t>
  </si>
  <si>
    <t>MMR012014</t>
  </si>
  <si>
    <t>DRR</t>
  </si>
  <si>
    <t>Voucher + in kind</t>
  </si>
  <si>
    <t>Einme</t>
  </si>
  <si>
    <t>MMR017015</t>
  </si>
  <si>
    <t>Aunglan</t>
  </si>
  <si>
    <t>MMR009016</t>
  </si>
  <si>
    <t>Cash+Voucher+in kind</t>
  </si>
  <si>
    <t>Hinthada</t>
  </si>
  <si>
    <t>MMR017008</t>
  </si>
  <si>
    <t>Aungmyaythazan</t>
  </si>
  <si>
    <t>MMR010001</t>
  </si>
  <si>
    <t>Environment</t>
  </si>
  <si>
    <t>Mobile+ "Banks or other FSPs"</t>
  </si>
  <si>
    <t>Ingapu</t>
  </si>
  <si>
    <t>MMR017013</t>
  </si>
  <si>
    <t>Ayadaw</t>
  </si>
  <si>
    <t>MMR005014</t>
  </si>
  <si>
    <t>Kangyidaunt</t>
  </si>
  <si>
    <t>MMR017002</t>
  </si>
  <si>
    <t>Bago</t>
  </si>
  <si>
    <t>MMR007001</t>
  </si>
  <si>
    <t>Governance</t>
  </si>
  <si>
    <t>Kyaiklat</t>
  </si>
  <si>
    <t>MMR017025</t>
  </si>
  <si>
    <t>Mandalay</t>
  </si>
  <si>
    <t>Bahan</t>
  </si>
  <si>
    <t>MMR013044</t>
  </si>
  <si>
    <t>Health</t>
  </si>
  <si>
    <t>Kyangin</t>
  </si>
  <si>
    <t>MMR017012</t>
  </si>
  <si>
    <t>Banmauk</t>
  </si>
  <si>
    <t>MMR005023</t>
  </si>
  <si>
    <t>Livelihoods/community Infrastructure</t>
  </si>
  <si>
    <t>Kyaunggon</t>
  </si>
  <si>
    <t>MMR017007</t>
  </si>
  <si>
    <t>NayPyiTaw</t>
  </si>
  <si>
    <t>Bawlake</t>
  </si>
  <si>
    <t>MMR002005</t>
  </si>
  <si>
    <t>Logistics</t>
  </si>
  <si>
    <t>Kyonpyaw</t>
  </si>
  <si>
    <t>MMR017005</t>
  </si>
  <si>
    <t>Mine Action</t>
  </si>
  <si>
    <t>Labutta</t>
  </si>
  <si>
    <t>MMR017016</t>
  </si>
  <si>
    <t>Multisector</t>
  </si>
  <si>
    <t>Lemyethna</t>
  </si>
  <si>
    <t>MMR017010</t>
  </si>
  <si>
    <t>Non-Food Items</t>
  </si>
  <si>
    <t>Maubin</t>
  </si>
  <si>
    <t>MMR017019</t>
  </si>
  <si>
    <t>Bokpyin</t>
  </si>
  <si>
    <t>MMR006010</t>
  </si>
  <si>
    <t>Mawlamyinegyun</t>
  </si>
  <si>
    <t>MMR017018</t>
  </si>
  <si>
    <t>Shan_South</t>
  </si>
  <si>
    <t>Botahtaung</t>
  </si>
  <si>
    <t>MMR013017</t>
  </si>
  <si>
    <t>Peace Building/Conflict Prevention</t>
  </si>
  <si>
    <t>Myanaung</t>
  </si>
  <si>
    <t>MMR017011</t>
  </si>
  <si>
    <t>Tanintharyi</t>
  </si>
  <si>
    <t>Budalin</t>
  </si>
  <si>
    <t>MMR005013</t>
  </si>
  <si>
    <t>Private Sector Development</t>
  </si>
  <si>
    <t>Myaungmya</t>
  </si>
  <si>
    <t>MMR017014</t>
  </si>
  <si>
    <t>Protection</t>
  </si>
  <si>
    <t>Ngapudaw</t>
  </si>
  <si>
    <t>MMR017004</t>
  </si>
  <si>
    <t>Chanayethazan</t>
  </si>
  <si>
    <t>MMR010002</t>
  </si>
  <si>
    <t>Shelter</t>
  </si>
  <si>
    <t>Nyaungdon</t>
  </si>
  <si>
    <t>MMR017021</t>
  </si>
  <si>
    <t>Chanmyathazi</t>
  </si>
  <si>
    <t>MMR010004</t>
  </si>
  <si>
    <t>Social Protection</t>
  </si>
  <si>
    <t>Pantanaw</t>
  </si>
  <si>
    <t>MMR017020</t>
  </si>
  <si>
    <t>Chauk</t>
  </si>
  <si>
    <t>MMR009003</t>
  </si>
  <si>
    <t>Pathein</t>
  </si>
  <si>
    <t>MMR017001</t>
  </si>
  <si>
    <t>Chaung-U</t>
  </si>
  <si>
    <t>MMR005015</t>
  </si>
  <si>
    <t>Pyapon</t>
  </si>
  <si>
    <t>MMR017023</t>
  </si>
  <si>
    <t>Chaungzon</t>
  </si>
  <si>
    <t>MMR011003</t>
  </si>
  <si>
    <t>Thabaung</t>
  </si>
  <si>
    <t>MMR017003</t>
  </si>
  <si>
    <t>Chinshwehaw Sub-township (Kokang SAZ)</t>
  </si>
  <si>
    <t>MMR015203</t>
  </si>
  <si>
    <t>Wakema</t>
  </si>
  <si>
    <t>MMR017017</t>
  </si>
  <si>
    <t>Yegyi</t>
  </si>
  <si>
    <t>MMR017006</t>
  </si>
  <si>
    <t>Cocokyun</t>
  </si>
  <si>
    <t>MMR013032</t>
  </si>
  <si>
    <t>Zalun</t>
  </si>
  <si>
    <t>MMR017009</t>
  </si>
  <si>
    <t>Bago (East)</t>
  </si>
  <si>
    <t>Dagon Myothit (East)</t>
  </si>
  <si>
    <t>MMR013020</t>
  </si>
  <si>
    <t>Daik-U</t>
  </si>
  <si>
    <t>MMR007007</t>
  </si>
  <si>
    <t>Dagon Myothit (North)</t>
  </si>
  <si>
    <t>MMR013019</t>
  </si>
  <si>
    <t>MMR007014</t>
  </si>
  <si>
    <t>Dagon Myothit (South)</t>
  </si>
  <si>
    <t>MMR013018</t>
  </si>
  <si>
    <t>Kyauktaga</t>
  </si>
  <si>
    <t>MMR007006</t>
  </si>
  <si>
    <t>Dala</t>
  </si>
  <si>
    <t>MMR013030</t>
  </si>
  <si>
    <t>Oktwin</t>
  </si>
  <si>
    <t>MMR007013</t>
  </si>
  <si>
    <t>Dawbon</t>
  </si>
  <si>
    <t>MMR013014</t>
  </si>
  <si>
    <t>Phyu</t>
  </si>
  <si>
    <t>MMR007012</t>
  </si>
  <si>
    <t>Dawei</t>
  </si>
  <si>
    <t>MMR006001</t>
  </si>
  <si>
    <t>Taungoo</t>
  </si>
  <si>
    <t>MMR007009</t>
  </si>
  <si>
    <t>Demoso</t>
  </si>
  <si>
    <t>MMR002002</t>
  </si>
  <si>
    <t xml:space="preserve">Det Khi Na Thi Ri </t>
  </si>
  <si>
    <t>MMR018004</t>
  </si>
  <si>
    <t>Waw</t>
  </si>
  <si>
    <t>MMR007004</t>
  </si>
  <si>
    <t>Bago (West)</t>
  </si>
  <si>
    <t>Gyobingauk</t>
  </si>
  <si>
    <t>MMR008014</t>
  </si>
  <si>
    <t>Letpadan</t>
  </si>
  <si>
    <t>MMR008008</t>
  </si>
  <si>
    <t>Gwa</t>
  </si>
  <si>
    <t>MMR012017</t>
  </si>
  <si>
    <t>Minhla</t>
  </si>
  <si>
    <t>MMR008009</t>
  </si>
  <si>
    <t>Monyo</t>
  </si>
  <si>
    <t>MMR008013</t>
  </si>
  <si>
    <t>Nattalin</t>
  </si>
  <si>
    <t>MMR008012</t>
  </si>
  <si>
    <t>Okpho</t>
  </si>
  <si>
    <t>MMR008010</t>
  </si>
  <si>
    <t>Hkamti</t>
  </si>
  <si>
    <t>MMR005033</t>
  </si>
  <si>
    <t>Padaung</t>
  </si>
  <si>
    <t>MMR008003</t>
  </si>
  <si>
    <t>Hkun Mar (Hkwin Ma)</t>
  </si>
  <si>
    <t>MMR015306</t>
  </si>
  <si>
    <t>Paukkhaung</t>
  </si>
  <si>
    <t>MMR008002</t>
  </si>
  <si>
    <t>Hlaing</t>
  </si>
  <si>
    <t>MMR013040</t>
  </si>
  <si>
    <t>Paungde</t>
  </si>
  <si>
    <t>MMR008004</t>
  </si>
  <si>
    <t>Pyay</t>
  </si>
  <si>
    <t>MMR008001</t>
  </si>
  <si>
    <t>Hlaingtharya</t>
  </si>
  <si>
    <t>MMR013008</t>
  </si>
  <si>
    <t>Shwedaung</t>
  </si>
  <si>
    <t>MMR008006</t>
  </si>
  <si>
    <t>Hlegu</t>
  </si>
  <si>
    <t>MMR013004</t>
  </si>
  <si>
    <t>Thayarwady</t>
  </si>
  <si>
    <t>MMR008007</t>
  </si>
  <si>
    <t>Hmawbi</t>
  </si>
  <si>
    <t>MMR013003</t>
  </si>
  <si>
    <t>Thegon</t>
  </si>
  <si>
    <t>MMR008005</t>
  </si>
  <si>
    <t>Ho Tawng (Ho Tao)</t>
  </si>
  <si>
    <t>MMR016320</t>
  </si>
  <si>
    <t>Zigon</t>
  </si>
  <si>
    <t>MMR008011</t>
  </si>
  <si>
    <t>Homalin</t>
  </si>
  <si>
    <t>MMR005034</t>
  </si>
  <si>
    <t>Hopang</t>
  </si>
  <si>
    <t>MMR015021</t>
  </si>
  <si>
    <t>Hopong</t>
  </si>
  <si>
    <t>MMR014003</t>
  </si>
  <si>
    <t>Kanpetlet</t>
  </si>
  <si>
    <t>MMR004008</t>
  </si>
  <si>
    <t>Hpapun</t>
  </si>
  <si>
    <t>MMR003003</t>
  </si>
  <si>
    <t>Paletwa</t>
  </si>
  <si>
    <t>MMR004009</t>
  </si>
  <si>
    <t>Hpasawng</t>
  </si>
  <si>
    <t>MMR002006</t>
  </si>
  <si>
    <t>Hpruso</t>
  </si>
  <si>
    <t>MMR002003</t>
  </si>
  <si>
    <t>Thantlang</t>
  </si>
  <si>
    <t>MMR004003</t>
  </si>
  <si>
    <t>Hsawng Hpa (Saun Pha)</t>
  </si>
  <si>
    <t>MMR015305</t>
  </si>
  <si>
    <t>MMR015002</t>
  </si>
  <si>
    <t>Hsihseng</t>
  </si>
  <si>
    <t>MMR014004</t>
  </si>
  <si>
    <t>Injangyang</t>
  </si>
  <si>
    <t>MMR001003</t>
  </si>
  <si>
    <t>Khaunglanhpu</t>
  </si>
  <si>
    <t>MMR001018</t>
  </si>
  <si>
    <t>Indaw</t>
  </si>
  <si>
    <t>MMR005021</t>
  </si>
  <si>
    <t>Machanbaw</t>
  </si>
  <si>
    <t>MMR001016</t>
  </si>
  <si>
    <t>Insein</t>
  </si>
  <si>
    <t>MMR013001</t>
  </si>
  <si>
    <t>Ka Lawng Hpar</t>
  </si>
  <si>
    <t>MMR015310</t>
  </si>
  <si>
    <t>Kalaw</t>
  </si>
  <si>
    <t>MMR014005</t>
  </si>
  <si>
    <t>Nawngmun</t>
  </si>
  <si>
    <t>MMR001017</t>
  </si>
  <si>
    <t>Kalewa</t>
  </si>
  <si>
    <t>MMR005028</t>
  </si>
  <si>
    <t>MMR001014</t>
  </si>
  <si>
    <t>Kamaryut</t>
  </si>
  <si>
    <t>MMR013041</t>
  </si>
  <si>
    <t>Kamma</t>
  </si>
  <si>
    <t>MMR009015</t>
  </si>
  <si>
    <t>MMR001015</t>
  </si>
  <si>
    <t>Kanbalu</t>
  </si>
  <si>
    <t>MMR005007</t>
  </si>
  <si>
    <t>Tsawlaw</t>
  </si>
  <si>
    <t>MMR001006</t>
  </si>
  <si>
    <t>Kani</t>
  </si>
  <si>
    <t>MMR005017</t>
  </si>
  <si>
    <t>Katha</t>
  </si>
  <si>
    <t>MMR005020</t>
  </si>
  <si>
    <t>Kawhmu</t>
  </si>
  <si>
    <t>MMR013028</t>
  </si>
  <si>
    <t>Kawkareik</t>
  </si>
  <si>
    <t>MMR003006</t>
  </si>
  <si>
    <t>Kawlin</t>
  </si>
  <si>
    <t>MMR005024</t>
  </si>
  <si>
    <t>Mese</t>
  </si>
  <si>
    <t>MMR002007</t>
  </si>
  <si>
    <t>Kawng Min Hsang</t>
  </si>
  <si>
    <t>MMR015304</t>
  </si>
  <si>
    <t>Shadaw</t>
  </si>
  <si>
    <t>MMR002004</t>
  </si>
  <si>
    <t>Kawthoung</t>
  </si>
  <si>
    <t>MMR006009</t>
  </si>
  <si>
    <t>Kayan</t>
  </si>
  <si>
    <t>MMR013026</t>
  </si>
  <si>
    <t>Khin-U</t>
  </si>
  <si>
    <t>MMR005005</t>
  </si>
  <si>
    <t>Konkyan</t>
  </si>
  <si>
    <t>MMR015023</t>
  </si>
  <si>
    <t>Myawaddy</t>
  </si>
  <si>
    <t>MMR003005</t>
  </si>
  <si>
    <t>Konkyan (Kokang SAZ)</t>
  </si>
  <si>
    <t>MMR015201</t>
  </si>
  <si>
    <t>Thandaunggyi</t>
  </si>
  <si>
    <t>MMR003004</t>
  </si>
  <si>
    <t>Kungyangon</t>
  </si>
  <si>
    <t>MMR013029</t>
  </si>
  <si>
    <t>Kunhing</t>
  </si>
  <si>
    <t>MMR014014</t>
  </si>
  <si>
    <t>Kunlong</t>
  </si>
  <si>
    <t>MMR015020</t>
  </si>
  <si>
    <t>MMR009001</t>
  </si>
  <si>
    <t>Minbu</t>
  </si>
  <si>
    <t>MMR009007</t>
  </si>
  <si>
    <t>Mindon</t>
  </si>
  <si>
    <t>MMR009014</t>
  </si>
  <si>
    <t>MMR009013</t>
  </si>
  <si>
    <t>Myaing</t>
  </si>
  <si>
    <t>MMR009020</t>
  </si>
  <si>
    <t>Myothit</t>
  </si>
  <si>
    <t>MMR009005</t>
  </si>
  <si>
    <t>MMR015012</t>
  </si>
  <si>
    <t>Natmauk</t>
  </si>
  <si>
    <t>MMR009006</t>
  </si>
  <si>
    <t>Kyaukpadaung</t>
  </si>
  <si>
    <t>MMR010020</t>
  </si>
  <si>
    <t>Kyaukpyu</t>
  </si>
  <si>
    <t>MMR012011</t>
  </si>
  <si>
    <t>Kyaukse</t>
  </si>
  <si>
    <t>MMR010013</t>
  </si>
  <si>
    <t>Pauk</t>
  </si>
  <si>
    <t>MMR009021</t>
  </si>
  <si>
    <t>Kyauktada</t>
  </si>
  <si>
    <t>MMR013033</t>
  </si>
  <si>
    <t>Pwintbyu</t>
  </si>
  <si>
    <t>MMR009008</t>
  </si>
  <si>
    <t>Salin</t>
  </si>
  <si>
    <t>MMR009010</t>
  </si>
  <si>
    <t>Kyauktan</t>
  </si>
  <si>
    <t>MMR013024</t>
  </si>
  <si>
    <t>Saw</t>
  </si>
  <si>
    <t>MMR009025</t>
  </si>
  <si>
    <t>Kyauktaw</t>
  </si>
  <si>
    <t>MMR012004</t>
  </si>
  <si>
    <t>Seikphyu</t>
  </si>
  <si>
    <t>MMR009022</t>
  </si>
  <si>
    <t>Kyeemyindaing</t>
  </si>
  <si>
    <t>MMR013038</t>
  </si>
  <si>
    <t>Sinbaungwe</t>
  </si>
  <si>
    <t>MMR009017</t>
  </si>
  <si>
    <t>Kyethi</t>
  </si>
  <si>
    <t>MMR014015</t>
  </si>
  <si>
    <t>Taungdwingyi</t>
  </si>
  <si>
    <t>MMR009004</t>
  </si>
  <si>
    <t>Thayet</t>
  </si>
  <si>
    <t>MMR009012</t>
  </si>
  <si>
    <t>Kyunhla</t>
  </si>
  <si>
    <t>MMR005008</t>
  </si>
  <si>
    <t>Tilin</t>
  </si>
  <si>
    <t>MMR009024</t>
  </si>
  <si>
    <t>Kyunsu</t>
  </si>
  <si>
    <t>MMR006006</t>
  </si>
  <si>
    <t>Yenangyaung</t>
  </si>
  <si>
    <t>MMR009002</t>
  </si>
  <si>
    <t>Yesagyo</t>
  </si>
  <si>
    <t>MMR009019</t>
  </si>
  <si>
    <t>Lahe</t>
  </si>
  <si>
    <t>MMR005036</t>
  </si>
  <si>
    <t>Laihka</t>
  </si>
  <si>
    <t>MMR014012</t>
  </si>
  <si>
    <t>Langkho</t>
  </si>
  <si>
    <t>MMR014018</t>
  </si>
  <si>
    <t>Lanmadaw</t>
  </si>
  <si>
    <t>MMR013035</t>
  </si>
  <si>
    <t>Latha</t>
  </si>
  <si>
    <t>MMR013036</t>
  </si>
  <si>
    <t>Laukkaing</t>
  </si>
  <si>
    <t>MMR015022</t>
  </si>
  <si>
    <t>Madaya</t>
  </si>
  <si>
    <t>MMR010009</t>
  </si>
  <si>
    <t>Mahaaungmyay</t>
  </si>
  <si>
    <t>MMR010003</t>
  </si>
  <si>
    <t>Launglon</t>
  </si>
  <si>
    <t>MMR006002</t>
  </si>
  <si>
    <t>Mahlaing</t>
  </si>
  <si>
    <t>MMR010029</t>
  </si>
  <si>
    <t>Lawksawk</t>
  </si>
  <si>
    <t>MMR014008</t>
  </si>
  <si>
    <t>Meiktila</t>
  </si>
  <si>
    <t>MMR010028</t>
  </si>
  <si>
    <t>Lay Shi</t>
  </si>
  <si>
    <t>MMR005035</t>
  </si>
  <si>
    <t>Mogoke</t>
  </si>
  <si>
    <t>MMR010011</t>
  </si>
  <si>
    <t>Myingyan</t>
  </si>
  <si>
    <t>MMR010017</t>
  </si>
  <si>
    <t>Myittha</t>
  </si>
  <si>
    <t>MMR010015</t>
  </si>
  <si>
    <t>Lewe</t>
  </si>
  <si>
    <t>MMR018007</t>
  </si>
  <si>
    <t>Natogyi</t>
  </si>
  <si>
    <t>MMR010019</t>
  </si>
  <si>
    <t>Lin Haw</t>
  </si>
  <si>
    <t>MMR015309</t>
  </si>
  <si>
    <t>Ngazun</t>
  </si>
  <si>
    <t>MMR010021</t>
  </si>
  <si>
    <t>Nyaung-U</t>
  </si>
  <si>
    <t>MMR010022</t>
  </si>
  <si>
    <t>Loilen</t>
  </si>
  <si>
    <t>MMR014011</t>
  </si>
  <si>
    <t>Patheingyi</t>
  </si>
  <si>
    <t>MMR010007</t>
  </si>
  <si>
    <t>Long Htan</t>
  </si>
  <si>
    <t>MMR015307</t>
  </si>
  <si>
    <t>Pyawbwe</t>
  </si>
  <si>
    <t>MMR010024</t>
  </si>
  <si>
    <t>Mabein</t>
  </si>
  <si>
    <t>MMR015018</t>
  </si>
  <si>
    <t>Pyigyitagon</t>
  </si>
  <si>
    <t>MMR010005</t>
  </si>
  <si>
    <t>Pyinoolwin</t>
  </si>
  <si>
    <t>MMR010008</t>
  </si>
  <si>
    <t>Singu</t>
  </si>
  <si>
    <t>MMR010010</t>
  </si>
  <si>
    <t>Sintgaing</t>
  </si>
  <si>
    <t>MMR010014</t>
  </si>
  <si>
    <t>Tada-U</t>
  </si>
  <si>
    <t>MMR010016</t>
  </si>
  <si>
    <t>Taungtha</t>
  </si>
  <si>
    <t>MMR010018</t>
  </si>
  <si>
    <t>Man Man Hseng</t>
  </si>
  <si>
    <t>MMR015313</t>
  </si>
  <si>
    <t>Thabeikkyin</t>
  </si>
  <si>
    <t>MMR010012</t>
  </si>
  <si>
    <t>Man Tun</t>
  </si>
  <si>
    <t>MMR015303</t>
  </si>
  <si>
    <t>Thazi</t>
  </si>
  <si>
    <t>MMR010030</t>
  </si>
  <si>
    <t>Wundwin</t>
  </si>
  <si>
    <t>MMR010031</t>
  </si>
  <si>
    <t>MMR015019</t>
  </si>
  <si>
    <t>Yamethin</t>
  </si>
  <si>
    <t>MMR010023</t>
  </si>
  <si>
    <t>Matman</t>
  </si>
  <si>
    <t>MMR015024</t>
  </si>
  <si>
    <t>MMR014020</t>
  </si>
  <si>
    <t>Mawlaik</t>
  </si>
  <si>
    <t>MMR005031</t>
  </si>
  <si>
    <t>Mudon</t>
  </si>
  <si>
    <t>MMR011005</t>
  </si>
  <si>
    <t>Paung</t>
  </si>
  <si>
    <t>MMR011008</t>
  </si>
  <si>
    <t>Thanbyuzayat</t>
  </si>
  <si>
    <t>MMR011004</t>
  </si>
  <si>
    <t>Mayangone</t>
  </si>
  <si>
    <t>MMR013042</t>
  </si>
  <si>
    <t>Ye</t>
  </si>
  <si>
    <t>MMR011006</t>
  </si>
  <si>
    <t xml:space="preserve">Oke Ta Ra Thi Ri </t>
  </si>
  <si>
    <t>MMR018008</t>
  </si>
  <si>
    <t>Poke Ba Thi Ri</t>
  </si>
  <si>
    <t>MMR018005</t>
  </si>
  <si>
    <t>Pyinmana</t>
  </si>
  <si>
    <t>MMR018006</t>
  </si>
  <si>
    <t>Mingaladon</t>
  </si>
  <si>
    <t>MMR013002</t>
  </si>
  <si>
    <t>Tatkon</t>
  </si>
  <si>
    <t>MMR018003</t>
  </si>
  <si>
    <t>Mingalartaungnyunt</t>
  </si>
  <si>
    <t>MMR013022</t>
  </si>
  <si>
    <t>Za Bu Thi Ri</t>
  </si>
  <si>
    <t>MMR018002</t>
  </si>
  <si>
    <t>Mingin</t>
  </si>
  <si>
    <t>MMR005029</t>
  </si>
  <si>
    <t>Zay Yar Thi Ri</t>
  </si>
  <si>
    <t>MMR018001</t>
  </si>
  <si>
    <t>Mong Hpen</t>
  </si>
  <si>
    <t>MMR016319</t>
  </si>
  <si>
    <t>Mong Kar</t>
  </si>
  <si>
    <t>MMR016322</t>
  </si>
  <si>
    <t>Mong Pawk</t>
  </si>
  <si>
    <t>MMR016321</t>
  </si>
  <si>
    <t>Munaung</t>
  </si>
  <si>
    <t>MMR012012</t>
  </si>
  <si>
    <t>Monghsat</t>
  </si>
  <si>
    <t>MMR016006</t>
  </si>
  <si>
    <t>MMR012007</t>
  </si>
  <si>
    <t>Monghsu</t>
  </si>
  <si>
    <t>MMR014017</t>
  </si>
  <si>
    <t>Ponnagyun</t>
  </si>
  <si>
    <t>MMR012002</t>
  </si>
  <si>
    <t>Mongkaing</t>
  </si>
  <si>
    <t>MMR014016</t>
  </si>
  <si>
    <t>Ramree</t>
  </si>
  <si>
    <t>MMR012013</t>
  </si>
  <si>
    <t>Mongkhet</t>
  </si>
  <si>
    <t>MMR016002</t>
  </si>
  <si>
    <t>Mongla</t>
  </si>
  <si>
    <t>MMR016005</t>
  </si>
  <si>
    <t>Mongmao</t>
  </si>
  <si>
    <t>MMR015008</t>
  </si>
  <si>
    <t>Thandwe</t>
  </si>
  <si>
    <t>MMR012015</t>
  </si>
  <si>
    <t>Mongmit</t>
  </si>
  <si>
    <t>MMR015017</t>
  </si>
  <si>
    <t>Toungup</t>
  </si>
  <si>
    <t>MMR012016</t>
  </si>
  <si>
    <t>Mongnai</t>
  </si>
  <si>
    <t>MMR014019</t>
  </si>
  <si>
    <t>Mongpan</t>
  </si>
  <si>
    <t>MMR014021</t>
  </si>
  <si>
    <t>Mongping</t>
  </si>
  <si>
    <t>MMR016007</t>
  </si>
  <si>
    <t>Mongton</t>
  </si>
  <si>
    <t>MMR016008</t>
  </si>
  <si>
    <t>Mongyai</t>
  </si>
  <si>
    <t>MMR015003</t>
  </si>
  <si>
    <t>Mongyang</t>
  </si>
  <si>
    <t>MMR016003</t>
  </si>
  <si>
    <t>Mongyawng</t>
  </si>
  <si>
    <t>MMR016011</t>
  </si>
  <si>
    <t>Monywa</t>
  </si>
  <si>
    <t>MMR005012</t>
  </si>
  <si>
    <t>MMR015009</t>
  </si>
  <si>
    <t>Myaung</t>
  </si>
  <si>
    <t>MMR005003</t>
  </si>
  <si>
    <t>Myeik</t>
  </si>
  <si>
    <t>MMR006005</t>
  </si>
  <si>
    <t>Myinmu</t>
  </si>
  <si>
    <t>MMR005002</t>
  </si>
  <si>
    <t>Nanyun</t>
  </si>
  <si>
    <t>MMR005037</t>
  </si>
  <si>
    <t>Pale</t>
  </si>
  <si>
    <t>MMR005019</t>
  </si>
  <si>
    <t>Paungbyin</t>
  </si>
  <si>
    <t>MMR005032</t>
  </si>
  <si>
    <t>Nam Hkam Wu</t>
  </si>
  <si>
    <t>MMR015315</t>
  </si>
  <si>
    <t>Pinlebu</t>
  </si>
  <si>
    <t>MMR005026</t>
  </si>
  <si>
    <t>Nam Hpai</t>
  </si>
  <si>
    <t>MMR016323</t>
  </si>
  <si>
    <t>MMR005001</t>
  </si>
  <si>
    <t>Nam Tit</t>
  </si>
  <si>
    <t>MMR015301</t>
  </si>
  <si>
    <t>Salingyi</t>
  </si>
  <si>
    <t>MMR005018</t>
  </si>
  <si>
    <t>Shwebo</t>
  </si>
  <si>
    <t>MMR005004</t>
  </si>
  <si>
    <t>Namhsan</t>
  </si>
  <si>
    <t>MMR015016</t>
  </si>
  <si>
    <t>Tabayin</t>
  </si>
  <si>
    <t>MMR005010</t>
  </si>
  <si>
    <t>Tamu</t>
  </si>
  <si>
    <t>MMR005030</t>
  </si>
  <si>
    <t>Nansang</t>
  </si>
  <si>
    <t>MMR014013</t>
  </si>
  <si>
    <t>Taze</t>
  </si>
  <si>
    <t>MMR005011</t>
  </si>
  <si>
    <t>Tigyaing</t>
  </si>
  <si>
    <t>MMR005022</t>
  </si>
  <si>
    <t>Nar Kawng</t>
  </si>
  <si>
    <t>MMR015316</t>
  </si>
  <si>
    <t>Wetlet</t>
  </si>
  <si>
    <t>MMR005006</t>
  </si>
  <si>
    <t>Nar Wee (Na Wi)</t>
  </si>
  <si>
    <t>MMR015302</t>
  </si>
  <si>
    <t>Wuntho</t>
  </si>
  <si>
    <t>MMR005025</t>
  </si>
  <si>
    <t>Narphan</t>
  </si>
  <si>
    <t>MMR015006</t>
  </si>
  <si>
    <t>Ye-U</t>
  </si>
  <si>
    <t>MMR005009</t>
  </si>
  <si>
    <t>Yinmarbin</t>
  </si>
  <si>
    <t>MMR005016</t>
  </si>
  <si>
    <t>Shan (East)</t>
  </si>
  <si>
    <t>Nawng Hkit</t>
  </si>
  <si>
    <t>MMR015314</t>
  </si>
  <si>
    <t>Nawnghkio</t>
  </si>
  <si>
    <t>MMR015013</t>
  </si>
  <si>
    <t>North Okkalapa</t>
  </si>
  <si>
    <t>MMR013012</t>
  </si>
  <si>
    <t>Nyaungshwe</t>
  </si>
  <si>
    <t>MMR014002</t>
  </si>
  <si>
    <t>Tachileik</t>
  </si>
  <si>
    <t>MMR016009</t>
  </si>
  <si>
    <t>Shan (North)</t>
  </si>
  <si>
    <t>Pabedan</t>
  </si>
  <si>
    <t>MMR013034</t>
  </si>
  <si>
    <t>Palaw</t>
  </si>
  <si>
    <t>MMR006007</t>
  </si>
  <si>
    <t>Pang Yang</t>
  </si>
  <si>
    <t>MMR015318</t>
  </si>
  <si>
    <t>MMR015005</t>
  </si>
  <si>
    <t>Pangwaun</t>
  </si>
  <si>
    <t>MMR015007</t>
  </si>
  <si>
    <t>Pazundaung</t>
  </si>
  <si>
    <t>MMR013016</t>
  </si>
  <si>
    <t>Pekon</t>
  </si>
  <si>
    <t>MMR014010</t>
  </si>
  <si>
    <t>Pindaya</t>
  </si>
  <si>
    <t>MMR014006</t>
  </si>
  <si>
    <t>Pinlaung</t>
  </si>
  <si>
    <t>MMR014009</t>
  </si>
  <si>
    <t>Sanchaung</t>
  </si>
  <si>
    <t>MMR013039</t>
  </si>
  <si>
    <t>Tangyan</t>
  </si>
  <si>
    <t>MMR015004</t>
  </si>
  <si>
    <t>Seikgyikanaungto</t>
  </si>
  <si>
    <t>MMR013031</t>
  </si>
  <si>
    <t>Yawng Lin</t>
  </si>
  <si>
    <t>MMR015308</t>
  </si>
  <si>
    <t>Seikkan</t>
  </si>
  <si>
    <t>MMR013045</t>
  </si>
  <si>
    <t>Yin Pang</t>
  </si>
  <si>
    <t>MMR015312</t>
  </si>
  <si>
    <t>Shan (South)</t>
  </si>
  <si>
    <t>Shwepyithar</t>
  </si>
  <si>
    <t>MMR013007</t>
  </si>
  <si>
    <t>South Okkalapa</t>
  </si>
  <si>
    <t>MMR013011</t>
  </si>
  <si>
    <t>Taikkyi</t>
  </si>
  <si>
    <t>MMR013005</t>
  </si>
  <si>
    <t>Tamwe</t>
  </si>
  <si>
    <t>MMR013015</t>
  </si>
  <si>
    <t>Taunggyi</t>
  </si>
  <si>
    <t>MMR014001</t>
  </si>
  <si>
    <t>Ywangan</t>
  </si>
  <si>
    <t>MMR014007</t>
  </si>
  <si>
    <t>MMR006008</t>
  </si>
  <si>
    <t>Thayetchaung</t>
  </si>
  <si>
    <t>MMR006003</t>
  </si>
  <si>
    <t>Yebyu</t>
  </si>
  <si>
    <t>MMR006004</t>
  </si>
  <si>
    <t>Thaketa</t>
  </si>
  <si>
    <t>MMR013013</t>
  </si>
  <si>
    <t>Thanlyin</t>
  </si>
  <si>
    <t>MMR013023</t>
  </si>
  <si>
    <t>Thingangyun</t>
  </si>
  <si>
    <t>MMR013009</t>
  </si>
  <si>
    <t>Thongwa</t>
  </si>
  <si>
    <t>MMR013025</t>
  </si>
  <si>
    <t>Twantay</t>
  </si>
  <si>
    <t>MMR013027</t>
  </si>
  <si>
    <t>Yankin</t>
  </si>
  <si>
    <t>MMR013010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</si>
</sst>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&quot;$&quot;#,##0"/>
    <numFmt numFmtId="166" formatCode="[$-409]mmm\-yy;@"/>
    <numFmt numFmtId="167" formatCode="[$$-409]#,##0.00"/>
    <numFmt numFmtId="168" formatCode="0;[Red]0"/>
    <numFmt numFmtId="169" formatCode="[$-409]dd\-mmm\-yy;@"/>
    <numFmt numFmtId="170" formatCode="[$-409]d\-mmm\-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Myanmar3"/>
      <family val="1"/>
    </font>
    <font>
      <sz val="8"/>
      <name val="Arial Narrow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3" fillId="0" borderId="0" xfId="0" applyNumberFormat="1" applyFont="1" applyFill="1" applyAlignment="1"/>
    <xf numFmtId="0" fontId="3" fillId="0" borderId="0" xfId="0" applyFont="1" applyFill="1" applyAlignment="1"/>
    <xf numFmtId="0" fontId="6" fillId="0" borderId="2" xfId="1" applyFont="1" applyFill="1" applyBorder="1" applyAlignment="1"/>
    <xf numFmtId="164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0" fontId="7" fillId="0" borderId="1" xfId="0" applyFont="1" applyFill="1" applyBorder="1" applyAlignment="1"/>
    <xf numFmtId="164" fontId="3" fillId="0" borderId="0" xfId="0" applyNumberFormat="1" applyFont="1" applyFill="1" applyBorder="1" applyAlignment="1"/>
    <xf numFmtId="0" fontId="8" fillId="0" borderId="0" xfId="0" applyFont="1" applyFill="1" applyAlignment="1"/>
    <xf numFmtId="16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/>
    <xf numFmtId="167" fontId="3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3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8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168" fontId="3" fillId="0" borderId="0" xfId="0" applyNumberFormat="1" applyFont="1" applyFill="1" applyAlignment="1"/>
    <xf numFmtId="164" fontId="3" fillId="0" borderId="1" xfId="0" applyNumberFormat="1" applyFont="1" applyFill="1" applyBorder="1" applyAlignment="1">
      <alignment wrapText="1"/>
    </xf>
    <xf numFmtId="0" fontId="11" fillId="0" borderId="0" xfId="0" applyFont="1" applyFill="1" applyAlignment="1"/>
    <xf numFmtId="164" fontId="10" fillId="0" borderId="3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/>
    <xf numFmtId="164" fontId="10" fillId="0" borderId="5" xfId="0" applyNumberFormat="1" applyFont="1" applyFill="1" applyBorder="1" applyAlignment="1"/>
    <xf numFmtId="164" fontId="10" fillId="0" borderId="4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/>
    <xf numFmtId="164" fontId="10" fillId="0" borderId="6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10" fillId="0" borderId="10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/>
    <xf numFmtId="164" fontId="10" fillId="0" borderId="10" xfId="0" applyNumberFormat="1" applyFont="1" applyFill="1" applyBorder="1" applyAlignment="1"/>
    <xf numFmtId="164" fontId="10" fillId="0" borderId="12" xfId="0" applyNumberFormat="1" applyFont="1" applyFill="1" applyBorder="1" applyAlignment="1"/>
    <xf numFmtId="164" fontId="10" fillId="0" borderId="13" xfId="0" applyNumberFormat="1" applyFont="1" applyFill="1" applyBorder="1" applyAlignment="1"/>
    <xf numFmtId="164" fontId="10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/>
    <xf numFmtId="0" fontId="12" fillId="0" borderId="14" xfId="2" applyFont="1" applyFill="1" applyBorder="1" applyAlignment="1"/>
    <xf numFmtId="0" fontId="12" fillId="0" borderId="2" xfId="2" applyFont="1" applyFill="1" applyBorder="1" applyAlignment="1"/>
    <xf numFmtId="0" fontId="8" fillId="0" borderId="0" xfId="0" applyFont="1" applyFill="1" applyAlignment="1">
      <alignment vertical="center"/>
    </xf>
    <xf numFmtId="169" fontId="3" fillId="0" borderId="0" xfId="0" applyNumberFormat="1" applyFont="1" applyFill="1" applyAlignment="1"/>
    <xf numFmtId="170" fontId="3" fillId="0" borderId="0" xfId="0" applyNumberFormat="1" applyFont="1" applyFill="1" applyAlignment="1"/>
    <xf numFmtId="164" fontId="10" fillId="0" borderId="3" xfId="0" applyNumberFormat="1" applyFont="1" applyFill="1" applyBorder="1" applyAlignment="1">
      <alignment vertical="center"/>
    </xf>
    <xf numFmtId="0" fontId="8" fillId="0" borderId="4" xfId="0" applyFont="1" applyFill="1" applyBorder="1" applyAlignment="1"/>
    <xf numFmtId="0" fontId="8" fillId="0" borderId="5" xfId="0" applyFont="1" applyFill="1" applyBorder="1" applyAlignment="1"/>
  </cellXfs>
  <cellStyles count="3">
    <cellStyle name="Normal" xfId="0" builtinId="0"/>
    <cellStyle name="Normal_Towns" xfId="1" xr:uid="{84CA43EF-012C-4B55-8734-5DC2AB96DC2E}"/>
    <cellStyle name="Normal_Township" xfId="2" xr:uid="{4C3B374C-BC15-46A8-B8EF-63B9C5623BDE}"/>
  </cellStyles>
  <dxfs count="13"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.branders\Desktop\CASH\CWG\CWG%20%20Partner%203Ws%20form%201911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WG_4W_Data%20and%20results_7May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G Partners 3Ws Form"/>
      <sheetName val="Categories"/>
      <sheetName val="Sheet1"/>
    </sheetNames>
    <sheetDataSet>
      <sheetData sheetId="0"/>
      <sheetData sheetId="1">
        <row r="4">
          <cell r="A4" t="str">
            <v>01 Conditional cash transfer</v>
          </cell>
          <cell r="B4" t="str">
            <v>1. Cash</v>
          </cell>
          <cell r="C4" t="str">
            <v>Jan_14</v>
          </cell>
          <cell r="D4" t="str">
            <v>Jan_14</v>
          </cell>
        </row>
        <row r="5">
          <cell r="A5" t="str">
            <v>02 Unconditional cash trasnfer</v>
          </cell>
          <cell r="B5" t="str">
            <v>2. Voucher</v>
          </cell>
          <cell r="C5" t="str">
            <v>Feb_14</v>
          </cell>
          <cell r="D5" t="str">
            <v>Feb_14</v>
          </cell>
        </row>
        <row r="6">
          <cell r="A6" t="str">
            <v>03 Non-farm income skills vocational training</v>
          </cell>
          <cell r="B6" t="str">
            <v>3. In kind</v>
          </cell>
          <cell r="C6" t="str">
            <v>March_14</v>
          </cell>
          <cell r="D6" t="str">
            <v>March_14</v>
          </cell>
        </row>
        <row r="7">
          <cell r="A7" t="str">
            <v>04 Study on EFSVL</v>
          </cell>
          <cell r="B7">
            <v>0</v>
          </cell>
          <cell r="C7" t="str">
            <v>April_14</v>
          </cell>
          <cell r="D7" t="str">
            <v>April_14</v>
          </cell>
        </row>
        <row r="8">
          <cell r="A8" t="str">
            <v>05 Other studies (specify)</v>
          </cell>
          <cell r="B8">
            <v>0</v>
          </cell>
          <cell r="C8" t="str">
            <v>May_14</v>
          </cell>
          <cell r="D8" t="str">
            <v>May_14</v>
          </cell>
        </row>
        <row r="9">
          <cell r="C9" t="str">
            <v>June_14</v>
          </cell>
          <cell r="D9" t="str">
            <v>June_14</v>
          </cell>
        </row>
        <row r="10">
          <cell r="C10" t="str">
            <v>July_14</v>
          </cell>
          <cell r="D10" t="str">
            <v>July_14</v>
          </cell>
        </row>
        <row r="11">
          <cell r="C11" t="str">
            <v>Aug_14</v>
          </cell>
          <cell r="D11" t="str">
            <v>Aug_14</v>
          </cell>
        </row>
        <row r="12">
          <cell r="B12" t="str">
            <v>1. IDPs</v>
          </cell>
          <cell r="C12" t="str">
            <v>Sept_14</v>
          </cell>
          <cell r="D12" t="str">
            <v>Sept_14</v>
          </cell>
        </row>
        <row r="13">
          <cell r="B13" t="str">
            <v>2. Urban households</v>
          </cell>
          <cell r="C13" t="str">
            <v>Oct_14</v>
          </cell>
          <cell r="D13" t="str">
            <v>Oct_14</v>
          </cell>
        </row>
        <row r="14">
          <cell r="B14" t="str">
            <v>3. Rural households</v>
          </cell>
          <cell r="C14" t="str">
            <v>Nov_14</v>
          </cell>
          <cell r="D14" t="str">
            <v>Nov_14</v>
          </cell>
        </row>
        <row r="15">
          <cell r="B15">
            <v>0</v>
          </cell>
          <cell r="C15" t="str">
            <v>Dec_14</v>
          </cell>
          <cell r="D15" t="str">
            <v>Dec_14</v>
          </cell>
        </row>
        <row r="16">
          <cell r="A16" t="str">
            <v>1. Humanitarian/relief</v>
          </cell>
          <cell r="B16">
            <v>0</v>
          </cell>
          <cell r="C16" t="str">
            <v>Jan_15</v>
          </cell>
          <cell r="D16" t="str">
            <v>Jan_15</v>
          </cell>
        </row>
        <row r="17">
          <cell r="A17" t="str">
            <v>2. Recovery and capacity building</v>
          </cell>
          <cell r="B17">
            <v>0</v>
          </cell>
          <cell r="C17" t="str">
            <v>Feb_15</v>
          </cell>
          <cell r="D17" t="str">
            <v>Feb_15</v>
          </cell>
        </row>
        <row r="18">
          <cell r="A18" t="str">
            <v>3. Development</v>
          </cell>
          <cell r="C18" t="str">
            <v>March_15</v>
          </cell>
          <cell r="D18" t="str">
            <v>March_15</v>
          </cell>
        </row>
        <row r="19">
          <cell r="C19" t="str">
            <v>April_15</v>
          </cell>
          <cell r="D19" t="str">
            <v>April_15</v>
          </cell>
        </row>
        <row r="20">
          <cell r="B20" t="str">
            <v>1. Planned - Funding Confirmed</v>
          </cell>
          <cell r="C20" t="str">
            <v>May_15</v>
          </cell>
          <cell r="D20" t="str">
            <v>May_15</v>
          </cell>
        </row>
        <row r="21">
          <cell r="A21" t="str">
            <v>1. UN Agency</v>
          </cell>
          <cell r="B21" t="str">
            <v>2. Planned - ERF Funding secured</v>
          </cell>
          <cell r="C21" t="str">
            <v>June_15</v>
          </cell>
          <cell r="D21" t="str">
            <v>June_15</v>
          </cell>
        </row>
        <row r="22">
          <cell r="A22" t="str">
            <v>2. National NGO</v>
          </cell>
          <cell r="B22" t="str">
            <v>3. Planned - Funding Not secured</v>
          </cell>
          <cell r="C22" t="str">
            <v>July_15</v>
          </cell>
          <cell r="D22" t="str">
            <v>July_15</v>
          </cell>
        </row>
        <row r="23">
          <cell r="A23" t="str">
            <v>3. International NGO</v>
          </cell>
          <cell r="B23" t="str">
            <v>4. Ongoing - Funded</v>
          </cell>
          <cell r="C23" t="str">
            <v>Aug_15</v>
          </cell>
          <cell r="D23" t="str">
            <v>Aug_15</v>
          </cell>
        </row>
        <row r="24">
          <cell r="A24" t="str">
            <v xml:space="preserve">4. Government </v>
          </cell>
          <cell r="B24" t="str">
            <v>5. Completed</v>
          </cell>
          <cell r="C24" t="str">
            <v>Sept_15</v>
          </cell>
          <cell r="D24" t="str">
            <v>Sept_15</v>
          </cell>
        </row>
        <row r="25">
          <cell r="A25" t="str">
            <v>5. CBO</v>
          </cell>
          <cell r="C25" t="str">
            <v>Oct_15</v>
          </cell>
          <cell r="D25" t="str">
            <v>Oct_15</v>
          </cell>
        </row>
        <row r="26">
          <cell r="A26">
            <v>0</v>
          </cell>
          <cell r="C26" t="str">
            <v>Nov_15</v>
          </cell>
          <cell r="D26" t="str">
            <v>Nov_15</v>
          </cell>
        </row>
        <row r="27">
          <cell r="C27" t="str">
            <v>Dec_15</v>
          </cell>
          <cell r="D27" t="str">
            <v>Dec_15</v>
          </cell>
        </row>
        <row r="28">
          <cell r="C28" t="str">
            <v>Jan_16</v>
          </cell>
          <cell r="D28" t="str">
            <v>Jan_16</v>
          </cell>
        </row>
        <row r="29">
          <cell r="C29" t="str">
            <v>Feb_16</v>
          </cell>
          <cell r="D29" t="str">
            <v>Feb_16</v>
          </cell>
        </row>
        <row r="30">
          <cell r="C30" t="str">
            <v>March_16</v>
          </cell>
          <cell r="D30" t="str">
            <v>March_16</v>
          </cell>
        </row>
        <row r="31">
          <cell r="C31" t="str">
            <v>April_16</v>
          </cell>
          <cell r="D31" t="str">
            <v>April_16</v>
          </cell>
        </row>
        <row r="32">
          <cell r="C32" t="str">
            <v>May_16</v>
          </cell>
          <cell r="D32" t="str">
            <v>May_16</v>
          </cell>
        </row>
        <row r="33">
          <cell r="C33" t="str">
            <v>June_16</v>
          </cell>
          <cell r="D33" t="str">
            <v>June_16</v>
          </cell>
        </row>
        <row r="34">
          <cell r="C34" t="str">
            <v>July_16</v>
          </cell>
          <cell r="D34" t="str">
            <v>July_16</v>
          </cell>
        </row>
        <row r="35">
          <cell r="C35" t="str">
            <v>Aug_16</v>
          </cell>
          <cell r="D35" t="str">
            <v>Aug_16</v>
          </cell>
        </row>
        <row r="36">
          <cell r="C36" t="str">
            <v>Sept_16</v>
          </cell>
          <cell r="D36" t="str">
            <v>Sept_16</v>
          </cell>
        </row>
        <row r="37">
          <cell r="C37" t="str">
            <v>Oct_16</v>
          </cell>
          <cell r="D37" t="str">
            <v>Oct_16</v>
          </cell>
        </row>
        <row r="38">
          <cell r="C38" t="str">
            <v>Nov_16</v>
          </cell>
          <cell r="D38" t="str">
            <v>Nov_16</v>
          </cell>
        </row>
        <row r="39">
          <cell r="C39" t="str">
            <v>Dec_16</v>
          </cell>
          <cell r="D39" t="str">
            <v>Dec_16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Guide"/>
      <sheetName val="2018_Analysis"/>
      <sheetName val="Stat_2018"/>
      <sheetName val="Sheet1"/>
      <sheetName val="2018_Clean"/>
      <sheetName val="2018"/>
      <sheetName val="2019_Analysis"/>
      <sheetName val="Stat_2019"/>
      <sheetName val="2019"/>
      <sheetName val="e_Money"/>
      <sheetName val="2018_HDX"/>
    </sheetNames>
    <sheetDataSet>
      <sheetData sheetId="0"/>
      <sheetData sheetId="1"/>
      <sheetData sheetId="2"/>
      <sheetData sheetId="3"/>
      <sheetData sheetId="4"/>
      <sheetData sheetId="5">
        <row r="428">
          <cell r="BM428" t="str">
            <v>Planned</v>
          </cell>
        </row>
        <row r="429">
          <cell r="BM429" t="str">
            <v>Ongoing</v>
          </cell>
        </row>
        <row r="430">
          <cell r="BM430" t="str">
            <v>Completed</v>
          </cell>
        </row>
      </sheetData>
      <sheetData sheetId="6"/>
      <sheetData sheetId="7"/>
      <sheetData sheetId="8">
        <row r="442">
          <cell r="BJ442" t="str">
            <v>Ayeyarwady</v>
          </cell>
          <cell r="BM442" t="str">
            <v>Planned</v>
          </cell>
          <cell r="BP442" t="str">
            <v>Yes</v>
          </cell>
          <cell r="BQ442" t="str">
            <v>Cash</v>
          </cell>
          <cell r="BR442" t="str">
            <v>Direct transfers through envelopes</v>
          </cell>
          <cell r="BT442" t="str">
            <v>Displaced</v>
          </cell>
        </row>
        <row r="443">
          <cell r="BJ443" t="str">
            <v>Bago_East</v>
          </cell>
          <cell r="BM443" t="str">
            <v>Ongoing</v>
          </cell>
          <cell r="BP443" t="str">
            <v>No</v>
          </cell>
          <cell r="BQ443" t="str">
            <v>Voucher</v>
          </cell>
          <cell r="BR443" t="str">
            <v>Mobile transfers</v>
          </cell>
          <cell r="BT443" t="str">
            <v>Non Displaced</v>
          </cell>
        </row>
        <row r="444">
          <cell r="BJ444" t="str">
            <v>Bago_West</v>
          </cell>
          <cell r="BM444" t="str">
            <v>Completed</v>
          </cell>
          <cell r="BP444" t="str">
            <v>Mix</v>
          </cell>
          <cell r="BQ444" t="str">
            <v>Cash + in kind</v>
          </cell>
          <cell r="BR444" t="str">
            <v>Transfer through Banks or other finance service providers</v>
          </cell>
          <cell r="BT444" t="str">
            <v>Mixed</v>
          </cell>
        </row>
        <row r="445">
          <cell r="BJ445" t="str">
            <v>Chin</v>
          </cell>
          <cell r="BQ445" t="str">
            <v>Voucher + in kind</v>
          </cell>
          <cell r="BR445" t="str">
            <v>Direct+Mobile</v>
          </cell>
        </row>
        <row r="446">
          <cell r="BJ446" t="str">
            <v>Kachin</v>
          </cell>
          <cell r="BQ446" t="str">
            <v>Cash+Voucher+in kind</v>
          </cell>
          <cell r="BR446" t="str">
            <v>Direct+ "Banks or other FSPs"</v>
          </cell>
        </row>
        <row r="447">
          <cell r="BJ447" t="str">
            <v>Kayah</v>
          </cell>
          <cell r="BR447" t="str">
            <v>Mobile+ "Banks or other FSPs"</v>
          </cell>
        </row>
        <row r="448">
          <cell r="BJ448" t="str">
            <v>Kayin</v>
          </cell>
          <cell r="BR448" t="str">
            <v>Direct+ "Banks or other FSPs"</v>
          </cell>
        </row>
        <row r="449">
          <cell r="BJ449" t="str">
            <v>Magway</v>
          </cell>
        </row>
        <row r="450">
          <cell r="BJ450" t="str">
            <v>Mandalay</v>
          </cell>
        </row>
        <row r="451">
          <cell r="BJ451" t="str">
            <v>Mon</v>
          </cell>
        </row>
        <row r="452">
          <cell r="BJ452" t="str">
            <v>NayPyiTaw</v>
          </cell>
        </row>
        <row r="453">
          <cell r="BJ453" t="str">
            <v>Rakhine</v>
          </cell>
        </row>
        <row r="454">
          <cell r="BJ454" t="str">
            <v>Sagaing</v>
          </cell>
        </row>
        <row r="455">
          <cell r="BJ455" t="str">
            <v>Shan_East</v>
          </cell>
        </row>
        <row r="456">
          <cell r="BJ456" t="str">
            <v>Shan_North</v>
          </cell>
        </row>
        <row r="457">
          <cell r="BJ457" t="str">
            <v>Shan_South</v>
          </cell>
        </row>
        <row r="458">
          <cell r="BJ458" t="str">
            <v>Tanintharyi</v>
          </cell>
        </row>
        <row r="459">
          <cell r="BJ459" t="str">
            <v>Yangon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330F-874A-4653-9FF2-1392AB21A13E}">
  <sheetPr>
    <pageSetUpPr fitToPage="1"/>
  </sheetPr>
  <dimension ref="A1:BX1422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F19" sqref="F19"/>
    </sheetView>
  </sheetViews>
  <sheetFormatPr defaultColWidth="12.5703125" defaultRowHeight="12.75"/>
  <cols>
    <col min="1" max="1" width="17" style="10" bestFit="1" customWidth="1"/>
    <col min="2" max="2" width="22" style="10" bestFit="1" customWidth="1"/>
    <col min="3" max="3" width="12.5703125" style="10"/>
    <col min="4" max="4" width="9.85546875" style="10" bestFit="1" customWidth="1"/>
    <col min="5" max="5" width="36.7109375" style="10" bestFit="1" customWidth="1"/>
    <col min="6" max="6" width="36.5703125" style="10" customWidth="1"/>
    <col min="7" max="7" width="47.85546875" style="10" bestFit="1" customWidth="1"/>
    <col min="8" max="8" width="12.5703125" style="10"/>
    <col min="9" max="9" width="13.140625" style="10" bestFit="1" customWidth="1"/>
    <col min="10" max="10" width="30.42578125" style="10" bestFit="1" customWidth="1"/>
    <col min="11" max="11" width="14.5703125" style="10" bestFit="1" customWidth="1"/>
    <col min="12" max="12" width="13.140625" style="10" bestFit="1" customWidth="1"/>
    <col min="13" max="13" width="8" style="10" customWidth="1"/>
    <col min="14" max="14" width="13.7109375" style="10" customWidth="1"/>
    <col min="15" max="15" width="19.140625" style="10" customWidth="1"/>
    <col min="16" max="16" width="10.42578125" style="10" customWidth="1"/>
    <col min="17" max="17" width="21.140625" style="10" customWidth="1"/>
    <col min="18" max="18" width="12.5703125" style="10"/>
    <col min="19" max="19" width="11.5703125" style="10" bestFit="1" customWidth="1"/>
    <col min="20" max="20" width="10.85546875" style="10" bestFit="1" customWidth="1"/>
    <col min="21" max="21" width="152.140625" style="10" bestFit="1" customWidth="1"/>
    <col min="22" max="16384" width="12.5703125" style="10"/>
  </cols>
  <sheetData>
    <row r="1" spans="1:24" s="2" customFormat="1" ht="53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4">
      <c r="A2" s="3" t="s">
        <v>21</v>
      </c>
      <c r="B2" s="3" t="s">
        <v>22</v>
      </c>
      <c r="C2" s="3" t="s">
        <v>112</v>
      </c>
      <c r="D2" s="4" t="s">
        <v>23</v>
      </c>
      <c r="E2" s="3" t="s">
        <v>24</v>
      </c>
      <c r="F2" s="3" t="s">
        <v>25</v>
      </c>
      <c r="G2" s="4"/>
      <c r="H2" s="3" t="s">
        <v>26</v>
      </c>
      <c r="I2" s="3" t="s">
        <v>27</v>
      </c>
      <c r="J2" s="3" t="s">
        <v>28</v>
      </c>
      <c r="K2" s="5">
        <v>218694</v>
      </c>
      <c r="L2" s="3" t="s">
        <v>29</v>
      </c>
      <c r="M2" s="6">
        <v>4198</v>
      </c>
      <c r="N2" s="6">
        <v>4505</v>
      </c>
      <c r="O2" s="6">
        <f t="shared" ref="O2:O17" si="0">M2+N2</f>
        <v>8703</v>
      </c>
      <c r="P2" s="6">
        <v>2027</v>
      </c>
      <c r="Q2" s="3" t="s">
        <v>30</v>
      </c>
      <c r="R2" s="7">
        <v>43191</v>
      </c>
      <c r="S2" s="7">
        <v>43435</v>
      </c>
      <c r="T2" s="7" t="s">
        <v>31</v>
      </c>
      <c r="U2" s="8" t="s">
        <v>32</v>
      </c>
      <c r="V2" s="9"/>
    </row>
    <row r="3" spans="1:24">
      <c r="A3" s="3" t="s">
        <v>21</v>
      </c>
      <c r="B3" s="3" t="s">
        <v>33</v>
      </c>
      <c r="C3" s="3" t="s">
        <v>157</v>
      </c>
      <c r="D3" s="4" t="s">
        <v>23</v>
      </c>
      <c r="E3" s="3" t="s">
        <v>24</v>
      </c>
      <c r="F3" s="3" t="s">
        <v>25</v>
      </c>
      <c r="G3" s="4"/>
      <c r="H3" s="3" t="s">
        <v>26</v>
      </c>
      <c r="I3" s="3" t="s">
        <v>27</v>
      </c>
      <c r="J3" s="3" t="s">
        <v>28</v>
      </c>
      <c r="K3" s="5">
        <v>144389</v>
      </c>
      <c r="L3" s="3" t="s">
        <v>29</v>
      </c>
      <c r="M3" s="6">
        <v>2745</v>
      </c>
      <c r="N3" s="6">
        <v>3001</v>
      </c>
      <c r="O3" s="6">
        <f t="shared" si="0"/>
        <v>5746</v>
      </c>
      <c r="P3" s="6">
        <v>1116</v>
      </c>
      <c r="Q3" s="3" t="s">
        <v>30</v>
      </c>
      <c r="R3" s="7">
        <v>43192</v>
      </c>
      <c r="S3" s="7">
        <v>43436</v>
      </c>
      <c r="T3" s="7" t="s">
        <v>31</v>
      </c>
      <c r="U3" s="8" t="s">
        <v>32</v>
      </c>
      <c r="V3" s="9"/>
    </row>
    <row r="4" spans="1:24">
      <c r="A4" s="3" t="s">
        <v>21</v>
      </c>
      <c r="B4" s="3" t="s">
        <v>34</v>
      </c>
      <c r="C4" s="3" t="s">
        <v>165</v>
      </c>
      <c r="D4" s="4" t="s">
        <v>23</v>
      </c>
      <c r="E4" s="3" t="s">
        <v>24</v>
      </c>
      <c r="F4" s="3" t="s">
        <v>25</v>
      </c>
      <c r="G4" s="4"/>
      <c r="H4" s="3" t="s">
        <v>26</v>
      </c>
      <c r="I4" s="3" t="s">
        <v>27</v>
      </c>
      <c r="J4" s="3" t="s">
        <v>28</v>
      </c>
      <c r="K4" s="5">
        <v>1156</v>
      </c>
      <c r="L4" s="3" t="s">
        <v>29</v>
      </c>
      <c r="M4" s="6">
        <v>22</v>
      </c>
      <c r="N4" s="6">
        <v>24</v>
      </c>
      <c r="O4" s="6">
        <f t="shared" si="0"/>
        <v>46</v>
      </c>
      <c r="P4" s="6">
        <v>13</v>
      </c>
      <c r="Q4" s="3" t="s">
        <v>30</v>
      </c>
      <c r="R4" s="7">
        <v>43193</v>
      </c>
      <c r="S4" s="7">
        <v>43437</v>
      </c>
      <c r="T4" s="7" t="s">
        <v>31</v>
      </c>
      <c r="U4" s="8" t="s">
        <v>32</v>
      </c>
      <c r="V4" s="9"/>
    </row>
    <row r="5" spans="1:24">
      <c r="A5" s="3" t="s">
        <v>21</v>
      </c>
      <c r="B5" s="3" t="s">
        <v>35</v>
      </c>
      <c r="C5" s="3" t="s">
        <v>167</v>
      </c>
      <c r="D5" s="4" t="s">
        <v>23</v>
      </c>
      <c r="E5" s="3" t="s">
        <v>24</v>
      </c>
      <c r="F5" s="3" t="s">
        <v>25</v>
      </c>
      <c r="G5" s="4"/>
      <c r="H5" s="3" t="s">
        <v>26</v>
      </c>
      <c r="I5" s="3" t="s">
        <v>27</v>
      </c>
      <c r="J5" s="3" t="s">
        <v>28</v>
      </c>
      <c r="K5" s="5">
        <v>8167</v>
      </c>
      <c r="L5" s="3" t="s">
        <v>29</v>
      </c>
      <c r="M5" s="6">
        <v>161</v>
      </c>
      <c r="N5" s="6">
        <v>164</v>
      </c>
      <c r="O5" s="6">
        <f t="shared" si="0"/>
        <v>325</v>
      </c>
      <c r="P5" s="6">
        <v>69</v>
      </c>
      <c r="Q5" s="3" t="s">
        <v>30</v>
      </c>
      <c r="R5" s="7">
        <v>43194</v>
      </c>
      <c r="S5" s="7">
        <v>43438</v>
      </c>
      <c r="T5" s="7" t="s">
        <v>31</v>
      </c>
      <c r="U5" s="8" t="s">
        <v>32</v>
      </c>
      <c r="V5" s="9"/>
    </row>
    <row r="6" spans="1:24">
      <c r="A6" s="3" t="s">
        <v>21</v>
      </c>
      <c r="B6" s="3" t="s">
        <v>36</v>
      </c>
      <c r="C6" s="3" t="s">
        <v>161</v>
      </c>
      <c r="D6" s="4" t="s">
        <v>23</v>
      </c>
      <c r="E6" s="3" t="s">
        <v>24</v>
      </c>
      <c r="F6" s="3" t="s">
        <v>25</v>
      </c>
      <c r="G6" s="4"/>
      <c r="H6" s="3" t="s">
        <v>26</v>
      </c>
      <c r="I6" s="3" t="s">
        <v>27</v>
      </c>
      <c r="J6" s="3" t="s">
        <v>28</v>
      </c>
      <c r="K6" s="5">
        <v>2588</v>
      </c>
      <c r="L6" s="3" t="s">
        <v>29</v>
      </c>
      <c r="M6" s="6">
        <v>54</v>
      </c>
      <c r="N6" s="6">
        <v>49</v>
      </c>
      <c r="O6" s="6">
        <f t="shared" si="0"/>
        <v>103</v>
      </c>
      <c r="P6" s="6">
        <v>24</v>
      </c>
      <c r="Q6" s="3" t="s">
        <v>30</v>
      </c>
      <c r="R6" s="7">
        <v>43195</v>
      </c>
      <c r="S6" s="7">
        <v>43439</v>
      </c>
      <c r="T6" s="7" t="s">
        <v>31</v>
      </c>
      <c r="U6" s="8" t="s">
        <v>32</v>
      </c>
      <c r="V6" s="9"/>
    </row>
    <row r="7" spans="1:24">
      <c r="A7" s="3" t="s">
        <v>21</v>
      </c>
      <c r="B7" s="3" t="s">
        <v>37</v>
      </c>
      <c r="C7" s="3" t="s">
        <v>168</v>
      </c>
      <c r="D7" s="4" t="s">
        <v>23</v>
      </c>
      <c r="E7" s="3" t="s">
        <v>24</v>
      </c>
      <c r="F7" s="3" t="s">
        <v>25</v>
      </c>
      <c r="G7" s="4"/>
      <c r="H7" s="3" t="s">
        <v>26</v>
      </c>
      <c r="I7" s="3" t="s">
        <v>27</v>
      </c>
      <c r="J7" s="3" t="s">
        <v>28</v>
      </c>
      <c r="K7" s="5">
        <v>23746</v>
      </c>
      <c r="L7" s="3" t="s">
        <v>29</v>
      </c>
      <c r="M7" s="6">
        <v>455</v>
      </c>
      <c r="N7" s="6">
        <v>490</v>
      </c>
      <c r="O7" s="6">
        <f t="shared" si="0"/>
        <v>945</v>
      </c>
      <c r="P7" s="6">
        <v>158</v>
      </c>
      <c r="Q7" s="3" t="s">
        <v>30</v>
      </c>
      <c r="R7" s="7">
        <v>43196</v>
      </c>
      <c r="S7" s="7">
        <v>43440</v>
      </c>
      <c r="T7" s="7" t="s">
        <v>31</v>
      </c>
      <c r="U7" s="8" t="s">
        <v>32</v>
      </c>
      <c r="V7" s="9"/>
    </row>
    <row r="8" spans="1:24">
      <c r="A8" s="3" t="s">
        <v>21</v>
      </c>
      <c r="B8" s="3" t="s">
        <v>38</v>
      </c>
      <c r="C8" s="3" t="s">
        <v>554</v>
      </c>
      <c r="D8" s="4" t="s">
        <v>23</v>
      </c>
      <c r="E8" s="3" t="s">
        <v>24</v>
      </c>
      <c r="F8" s="3" t="s">
        <v>25</v>
      </c>
      <c r="G8" s="4"/>
      <c r="H8" s="3" t="s">
        <v>26</v>
      </c>
      <c r="I8" s="3" t="s">
        <v>27</v>
      </c>
      <c r="J8" s="3" t="s">
        <v>28</v>
      </c>
      <c r="K8" s="5">
        <v>6935</v>
      </c>
      <c r="L8" s="3" t="s">
        <v>29</v>
      </c>
      <c r="M8" s="6">
        <v>153</v>
      </c>
      <c r="N8" s="6">
        <v>123</v>
      </c>
      <c r="O8" s="6">
        <f t="shared" si="0"/>
        <v>276</v>
      </c>
      <c r="P8" s="6">
        <v>61</v>
      </c>
      <c r="Q8" s="3" t="s">
        <v>30</v>
      </c>
      <c r="R8" s="7">
        <v>43197</v>
      </c>
      <c r="S8" s="7">
        <v>43441</v>
      </c>
      <c r="T8" s="7" t="s">
        <v>31</v>
      </c>
      <c r="U8" s="8" t="s">
        <v>32</v>
      </c>
      <c r="V8" s="9"/>
    </row>
    <row r="9" spans="1:24">
      <c r="A9" s="3" t="s">
        <v>39</v>
      </c>
      <c r="B9" s="3" t="s">
        <v>40</v>
      </c>
      <c r="C9" s="3" t="s">
        <v>197</v>
      </c>
      <c r="D9" s="4" t="s">
        <v>23</v>
      </c>
      <c r="E9" s="3" t="s">
        <v>24</v>
      </c>
      <c r="F9" s="3" t="s">
        <v>25</v>
      </c>
      <c r="G9" s="4"/>
      <c r="H9" s="3" t="s">
        <v>26</v>
      </c>
      <c r="I9" s="3" t="s">
        <v>27</v>
      </c>
      <c r="J9" s="3" t="s">
        <v>28</v>
      </c>
      <c r="K9" s="5">
        <v>15278</v>
      </c>
      <c r="L9" s="3" t="s">
        <v>29</v>
      </c>
      <c r="M9" s="6">
        <v>312</v>
      </c>
      <c r="N9" s="6">
        <v>296</v>
      </c>
      <c r="O9" s="6">
        <f t="shared" si="0"/>
        <v>608</v>
      </c>
      <c r="P9" s="6">
        <v>140</v>
      </c>
      <c r="Q9" s="3" t="s">
        <v>30</v>
      </c>
      <c r="R9" s="7">
        <v>43198</v>
      </c>
      <c r="S9" s="7">
        <v>43442</v>
      </c>
      <c r="T9" s="7" t="s">
        <v>31</v>
      </c>
      <c r="U9" s="8" t="s">
        <v>32</v>
      </c>
      <c r="V9" s="9"/>
    </row>
    <row r="10" spans="1:24">
      <c r="A10" s="3" t="s">
        <v>39</v>
      </c>
      <c r="B10" s="3" t="s">
        <v>41</v>
      </c>
      <c r="C10" s="3" t="s">
        <v>729</v>
      </c>
      <c r="D10" s="4" t="s">
        <v>23</v>
      </c>
      <c r="E10" s="3" t="s">
        <v>24</v>
      </c>
      <c r="F10" s="3" t="s">
        <v>25</v>
      </c>
      <c r="G10" s="4"/>
      <c r="H10" s="3" t="s">
        <v>26</v>
      </c>
      <c r="I10" s="3" t="s">
        <v>27</v>
      </c>
      <c r="J10" s="3" t="s">
        <v>28</v>
      </c>
      <c r="K10" s="5">
        <v>4473</v>
      </c>
      <c r="L10" s="3" t="s">
        <v>29</v>
      </c>
      <c r="M10" s="6">
        <v>74</v>
      </c>
      <c r="N10" s="6">
        <v>104</v>
      </c>
      <c r="O10" s="6">
        <f t="shared" si="0"/>
        <v>178</v>
      </c>
      <c r="P10" s="6">
        <v>35</v>
      </c>
      <c r="Q10" s="3" t="s">
        <v>30</v>
      </c>
      <c r="R10" s="7">
        <v>43199</v>
      </c>
      <c r="S10" s="7">
        <v>43443</v>
      </c>
      <c r="T10" s="7" t="s">
        <v>31</v>
      </c>
      <c r="U10" s="8" t="s">
        <v>32</v>
      </c>
      <c r="V10" s="9"/>
    </row>
    <row r="11" spans="1:24">
      <c r="A11" s="3" t="s">
        <v>39</v>
      </c>
      <c r="B11" s="3" t="s">
        <v>42</v>
      </c>
      <c r="C11" s="3" t="s">
        <v>812</v>
      </c>
      <c r="D11" s="4" t="s">
        <v>23</v>
      </c>
      <c r="E11" s="3" t="s">
        <v>24</v>
      </c>
      <c r="F11" s="3" t="s">
        <v>25</v>
      </c>
      <c r="G11" s="4"/>
      <c r="H11" s="3" t="s">
        <v>26</v>
      </c>
      <c r="I11" s="3" t="s">
        <v>27</v>
      </c>
      <c r="J11" s="3" t="s">
        <v>28</v>
      </c>
      <c r="K11" s="5">
        <v>4950</v>
      </c>
      <c r="L11" s="3" t="s">
        <v>29</v>
      </c>
      <c r="M11" s="6">
        <v>79</v>
      </c>
      <c r="N11" s="6">
        <v>118</v>
      </c>
      <c r="O11" s="6">
        <f t="shared" si="0"/>
        <v>197</v>
      </c>
      <c r="P11" s="6">
        <v>44</v>
      </c>
      <c r="Q11" s="3" t="s">
        <v>30</v>
      </c>
      <c r="R11" s="7">
        <v>43200</v>
      </c>
      <c r="S11" s="7">
        <v>43444</v>
      </c>
      <c r="T11" s="7" t="s">
        <v>31</v>
      </c>
      <c r="U11" s="8" t="s">
        <v>32</v>
      </c>
      <c r="V11" s="9"/>
    </row>
    <row r="12" spans="1:24">
      <c r="A12" s="3" t="s">
        <v>39</v>
      </c>
      <c r="B12" s="3" t="s">
        <v>43</v>
      </c>
      <c r="C12" s="3" t="s">
        <v>198</v>
      </c>
      <c r="D12" s="4" t="s">
        <v>23</v>
      </c>
      <c r="E12" s="3" t="s">
        <v>24</v>
      </c>
      <c r="F12" s="3" t="s">
        <v>25</v>
      </c>
      <c r="G12" s="4"/>
      <c r="H12" s="3" t="s">
        <v>26</v>
      </c>
      <c r="I12" s="3" t="s">
        <v>27</v>
      </c>
      <c r="J12" s="3" t="s">
        <v>28</v>
      </c>
      <c r="K12" s="5">
        <v>36864</v>
      </c>
      <c r="L12" s="3" t="s">
        <v>29</v>
      </c>
      <c r="M12" s="6">
        <v>688</v>
      </c>
      <c r="N12" s="6">
        <v>779</v>
      </c>
      <c r="O12" s="6">
        <f t="shared" si="0"/>
        <v>1467</v>
      </c>
      <c r="P12" s="6">
        <v>294</v>
      </c>
      <c r="Q12" s="3" t="s">
        <v>30</v>
      </c>
      <c r="R12" s="7">
        <v>43201</v>
      </c>
      <c r="S12" s="7">
        <v>43445</v>
      </c>
      <c r="T12" s="7" t="s">
        <v>31</v>
      </c>
      <c r="U12" s="8" t="s">
        <v>32</v>
      </c>
      <c r="V12" s="9"/>
    </row>
    <row r="13" spans="1:24">
      <c r="A13" s="3" t="s">
        <v>39</v>
      </c>
      <c r="B13" s="3" t="s">
        <v>44</v>
      </c>
      <c r="C13" s="3" t="s">
        <v>206</v>
      </c>
      <c r="D13" s="4" t="s">
        <v>23</v>
      </c>
      <c r="E13" s="3" t="s">
        <v>24</v>
      </c>
      <c r="F13" s="3" t="s">
        <v>25</v>
      </c>
      <c r="G13" s="4"/>
      <c r="H13" s="3" t="s">
        <v>26</v>
      </c>
      <c r="I13" s="3" t="s">
        <v>27</v>
      </c>
      <c r="J13" s="3" t="s">
        <v>28</v>
      </c>
      <c r="K13" s="5">
        <v>4146</v>
      </c>
      <c r="L13" s="3" t="s">
        <v>29</v>
      </c>
      <c r="M13" s="6">
        <v>78</v>
      </c>
      <c r="N13" s="6">
        <v>87</v>
      </c>
      <c r="O13" s="6">
        <f t="shared" si="0"/>
        <v>165</v>
      </c>
      <c r="P13" s="6">
        <v>45</v>
      </c>
      <c r="Q13" s="3" t="s">
        <v>30</v>
      </c>
      <c r="R13" s="7">
        <v>43202</v>
      </c>
      <c r="S13" s="7">
        <v>43446</v>
      </c>
      <c r="T13" s="7" t="s">
        <v>31</v>
      </c>
      <c r="U13" s="8" t="s">
        <v>32</v>
      </c>
      <c r="V13" s="9"/>
    </row>
    <row r="14" spans="1:24">
      <c r="A14" s="3" t="s">
        <v>21</v>
      </c>
      <c r="B14" s="3" t="s">
        <v>45</v>
      </c>
      <c r="C14" s="3" t="s">
        <v>166</v>
      </c>
      <c r="D14" s="4" t="s">
        <v>23</v>
      </c>
      <c r="E14" s="3" t="s">
        <v>24</v>
      </c>
      <c r="F14" s="3" t="s">
        <v>25</v>
      </c>
      <c r="G14" s="4"/>
      <c r="H14" s="3" t="s">
        <v>26</v>
      </c>
      <c r="I14" s="3" t="s">
        <v>27</v>
      </c>
      <c r="J14" s="3" t="s">
        <v>28</v>
      </c>
      <c r="K14" s="5">
        <v>5026</v>
      </c>
      <c r="L14" s="3" t="s">
        <v>29</v>
      </c>
      <c r="M14" s="6">
        <v>96</v>
      </c>
      <c r="N14" s="6">
        <v>104</v>
      </c>
      <c r="O14" s="6">
        <f t="shared" si="0"/>
        <v>200</v>
      </c>
      <c r="P14" s="6">
        <v>54</v>
      </c>
      <c r="Q14" s="3" t="s">
        <v>30</v>
      </c>
      <c r="R14" s="7">
        <v>43203</v>
      </c>
      <c r="S14" s="7">
        <v>43447</v>
      </c>
      <c r="T14" s="7" t="s">
        <v>31</v>
      </c>
      <c r="U14" s="8" t="s">
        <v>32</v>
      </c>
      <c r="V14" s="9"/>
      <c r="W14" s="9"/>
      <c r="X14" s="9"/>
    </row>
    <row r="15" spans="1:24">
      <c r="A15" s="3" t="s">
        <v>21</v>
      </c>
      <c r="B15" s="3" t="s">
        <v>46</v>
      </c>
      <c r="C15" s="3" t="s">
        <v>559</v>
      </c>
      <c r="D15" s="4" t="s">
        <v>23</v>
      </c>
      <c r="E15" s="3" t="s">
        <v>24</v>
      </c>
      <c r="F15" s="3" t="s">
        <v>25</v>
      </c>
      <c r="G15" s="4"/>
      <c r="H15" s="3" t="s">
        <v>26</v>
      </c>
      <c r="I15" s="3" t="s">
        <v>27</v>
      </c>
      <c r="J15" s="3" t="s">
        <v>28</v>
      </c>
      <c r="K15" s="5">
        <v>18394</v>
      </c>
      <c r="L15" s="3" t="s">
        <v>29</v>
      </c>
      <c r="M15" s="6">
        <v>371</v>
      </c>
      <c r="N15" s="6">
        <v>361</v>
      </c>
      <c r="O15" s="6">
        <f t="shared" si="0"/>
        <v>732</v>
      </c>
      <c r="P15" s="6">
        <v>133</v>
      </c>
      <c r="Q15" s="3" t="s">
        <v>30</v>
      </c>
      <c r="R15" s="7">
        <v>43204</v>
      </c>
      <c r="S15" s="7">
        <v>43448</v>
      </c>
      <c r="T15" s="7" t="s">
        <v>31</v>
      </c>
      <c r="U15" s="8" t="s">
        <v>32</v>
      </c>
      <c r="V15" s="9"/>
    </row>
    <row r="16" spans="1:24">
      <c r="A16" s="3" t="s">
        <v>39</v>
      </c>
      <c r="B16" s="3" t="s">
        <v>47</v>
      </c>
      <c r="C16" s="3" t="s">
        <v>533</v>
      </c>
      <c r="D16" s="4" t="s">
        <v>23</v>
      </c>
      <c r="E16" s="3" t="s">
        <v>24</v>
      </c>
      <c r="F16" s="3" t="s">
        <v>25</v>
      </c>
      <c r="G16" s="4"/>
      <c r="H16" s="3" t="s">
        <v>26</v>
      </c>
      <c r="I16" s="3" t="s">
        <v>27</v>
      </c>
      <c r="J16" s="3" t="s">
        <v>28</v>
      </c>
      <c r="K16" s="5">
        <v>4548</v>
      </c>
      <c r="L16" s="3" t="s">
        <v>29</v>
      </c>
      <c r="M16" s="6">
        <v>97</v>
      </c>
      <c r="N16" s="6">
        <v>84</v>
      </c>
      <c r="O16" s="6">
        <f t="shared" si="0"/>
        <v>181</v>
      </c>
      <c r="P16" s="6">
        <v>33</v>
      </c>
      <c r="Q16" s="3" t="s">
        <v>30</v>
      </c>
      <c r="R16" s="7">
        <v>43205</v>
      </c>
      <c r="S16" s="7">
        <v>43449</v>
      </c>
      <c r="T16" s="7" t="s">
        <v>31</v>
      </c>
      <c r="U16" s="8" t="s">
        <v>32</v>
      </c>
      <c r="V16" s="9"/>
    </row>
    <row r="17" spans="1:22">
      <c r="A17" s="3" t="s">
        <v>39</v>
      </c>
      <c r="B17" s="3" t="s">
        <v>48</v>
      </c>
      <c r="C17" s="3" t="s">
        <v>882</v>
      </c>
      <c r="D17" s="4" t="s">
        <v>23</v>
      </c>
      <c r="E17" s="3" t="s">
        <v>24</v>
      </c>
      <c r="F17" s="3" t="s">
        <v>25</v>
      </c>
      <c r="G17" s="4"/>
      <c r="H17" s="3" t="s">
        <v>26</v>
      </c>
      <c r="I17" s="3" t="s">
        <v>27</v>
      </c>
      <c r="J17" s="3" t="s">
        <v>28</v>
      </c>
      <c r="K17" s="5">
        <v>18520</v>
      </c>
      <c r="L17" s="3" t="s">
        <v>29</v>
      </c>
      <c r="M17" s="6">
        <v>380</v>
      </c>
      <c r="N17" s="6">
        <v>357</v>
      </c>
      <c r="O17" s="6">
        <f t="shared" si="0"/>
        <v>737</v>
      </c>
      <c r="P17" s="6">
        <v>147</v>
      </c>
      <c r="Q17" s="3" t="s">
        <v>30</v>
      </c>
      <c r="R17" s="7">
        <v>43206</v>
      </c>
      <c r="S17" s="7">
        <v>43450</v>
      </c>
      <c r="T17" s="7" t="s">
        <v>31</v>
      </c>
      <c r="U17" s="8" t="s">
        <v>32</v>
      </c>
      <c r="V17" s="9"/>
    </row>
    <row r="18" spans="1:22">
      <c r="A18" s="3" t="s">
        <v>49</v>
      </c>
      <c r="B18" s="3" t="s">
        <v>50</v>
      </c>
      <c r="C18" s="3" t="s">
        <v>51</v>
      </c>
      <c r="D18" s="4" t="s">
        <v>23</v>
      </c>
      <c r="E18" s="3" t="s">
        <v>52</v>
      </c>
      <c r="F18" s="3" t="s">
        <v>53</v>
      </c>
      <c r="G18" s="4"/>
      <c r="H18" s="3" t="s">
        <v>26</v>
      </c>
      <c r="I18" s="3" t="s">
        <v>27</v>
      </c>
      <c r="J18" s="3" t="s">
        <v>28</v>
      </c>
      <c r="K18" s="5">
        <f>930000/1540</f>
        <v>603.89610389610391</v>
      </c>
      <c r="L18" s="3" t="s">
        <v>54</v>
      </c>
      <c r="M18" s="6">
        <v>9</v>
      </c>
      <c r="N18" s="6">
        <v>22</v>
      </c>
      <c r="O18" s="6">
        <v>31</v>
      </c>
      <c r="P18" s="6">
        <v>31</v>
      </c>
      <c r="Q18" s="3"/>
      <c r="R18" s="7">
        <v>43191</v>
      </c>
      <c r="S18" s="7">
        <v>43435</v>
      </c>
      <c r="T18" s="7" t="s">
        <v>55</v>
      </c>
      <c r="U18" s="8" t="s">
        <v>56</v>
      </c>
      <c r="V18" s="9"/>
    </row>
    <row r="19" spans="1:22">
      <c r="A19" s="3" t="s">
        <v>49</v>
      </c>
      <c r="B19" s="3" t="s">
        <v>57</v>
      </c>
      <c r="C19" s="3" t="s">
        <v>58</v>
      </c>
      <c r="D19" s="4" t="s">
        <v>23</v>
      </c>
      <c r="E19" s="3" t="s">
        <v>52</v>
      </c>
      <c r="F19" s="3" t="s">
        <v>53</v>
      </c>
      <c r="G19" s="4"/>
      <c r="H19" s="3" t="s">
        <v>26</v>
      </c>
      <c r="I19" s="3" t="s">
        <v>27</v>
      </c>
      <c r="J19" s="3" t="s">
        <v>28</v>
      </c>
      <c r="K19" s="5">
        <f>750000/1540</f>
        <v>487.01298701298703</v>
      </c>
      <c r="L19" s="3" t="s">
        <v>54</v>
      </c>
      <c r="M19" s="6">
        <v>15</v>
      </c>
      <c r="N19" s="6">
        <v>10</v>
      </c>
      <c r="O19" s="6">
        <v>25</v>
      </c>
      <c r="P19" s="6">
        <v>25</v>
      </c>
      <c r="Q19" s="3"/>
      <c r="R19" s="7">
        <v>43191</v>
      </c>
      <c r="S19" s="7">
        <v>43435</v>
      </c>
      <c r="T19" s="7" t="s">
        <v>55</v>
      </c>
      <c r="U19" s="8" t="s">
        <v>56</v>
      </c>
      <c r="V19" s="9"/>
    </row>
    <row r="20" spans="1:22">
      <c r="A20" s="3" t="s">
        <v>49</v>
      </c>
      <c r="B20" s="3" t="s">
        <v>59</v>
      </c>
      <c r="C20" s="3" t="s">
        <v>60</v>
      </c>
      <c r="D20" s="4" t="s">
        <v>23</v>
      </c>
      <c r="E20" s="3" t="s">
        <v>52</v>
      </c>
      <c r="F20" s="3" t="s">
        <v>53</v>
      </c>
      <c r="G20" s="4"/>
      <c r="H20" s="3" t="s">
        <v>26</v>
      </c>
      <c r="I20" s="3" t="s">
        <v>27</v>
      </c>
      <c r="J20" s="3" t="s">
        <v>28</v>
      </c>
      <c r="K20" s="5">
        <v>78</v>
      </c>
      <c r="L20" s="3" t="s">
        <v>54</v>
      </c>
      <c r="M20" s="6">
        <v>1</v>
      </c>
      <c r="N20" s="6">
        <v>3</v>
      </c>
      <c r="O20" s="6">
        <v>4</v>
      </c>
      <c r="P20" s="6">
        <v>4</v>
      </c>
      <c r="Q20" s="3"/>
      <c r="R20" s="7">
        <v>43191</v>
      </c>
      <c r="S20" s="7">
        <v>43435</v>
      </c>
      <c r="T20" s="7" t="s">
        <v>55</v>
      </c>
      <c r="U20" s="8" t="s">
        <v>56</v>
      </c>
      <c r="V20" s="9"/>
    </row>
    <row r="21" spans="1:22">
      <c r="A21" s="3" t="s">
        <v>49</v>
      </c>
      <c r="B21" s="3" t="s">
        <v>61</v>
      </c>
      <c r="C21" s="3" t="s">
        <v>62</v>
      </c>
      <c r="D21" s="4" t="s">
        <v>23</v>
      </c>
      <c r="E21" s="3" t="s">
        <v>52</v>
      </c>
      <c r="F21" s="3" t="s">
        <v>53</v>
      </c>
      <c r="G21" s="4"/>
      <c r="H21" s="3" t="s">
        <v>26</v>
      </c>
      <c r="I21" s="3" t="s">
        <v>27</v>
      </c>
      <c r="J21" s="3" t="s">
        <v>28</v>
      </c>
      <c r="K21" s="5">
        <f>8790000/1540</f>
        <v>5707.7922077922076</v>
      </c>
      <c r="L21" s="3" t="s">
        <v>54</v>
      </c>
      <c r="M21" s="6">
        <v>104</v>
      </c>
      <c r="N21" s="6">
        <v>185</v>
      </c>
      <c r="O21" s="6">
        <f>M21+N21</f>
        <v>289</v>
      </c>
      <c r="P21" s="6">
        <f>288/5</f>
        <v>57.6</v>
      </c>
      <c r="Q21" s="3"/>
      <c r="R21" s="7">
        <v>43191</v>
      </c>
      <c r="S21" s="7">
        <v>43435</v>
      </c>
      <c r="T21" s="7" t="s">
        <v>55</v>
      </c>
      <c r="U21" s="8" t="s">
        <v>56</v>
      </c>
      <c r="V21" s="9"/>
    </row>
    <row r="22" spans="1:22">
      <c r="A22" s="3" t="s">
        <v>49</v>
      </c>
      <c r="B22" s="3" t="s">
        <v>63</v>
      </c>
      <c r="C22" s="3" t="s">
        <v>64</v>
      </c>
      <c r="D22" s="4" t="s">
        <v>23</v>
      </c>
      <c r="E22" s="3" t="s">
        <v>52</v>
      </c>
      <c r="F22" s="3" t="s">
        <v>53</v>
      </c>
      <c r="G22" s="4"/>
      <c r="H22" s="3" t="s">
        <v>26</v>
      </c>
      <c r="I22" s="3" t="s">
        <v>27</v>
      </c>
      <c r="J22" s="3" t="s">
        <v>28</v>
      </c>
      <c r="K22" s="5">
        <f>1350000/1540</f>
        <v>876.62337662337666</v>
      </c>
      <c r="L22" s="3" t="s">
        <v>54</v>
      </c>
      <c r="M22" s="6">
        <v>13</v>
      </c>
      <c r="N22" s="6">
        <v>32</v>
      </c>
      <c r="O22" s="6">
        <f>M22+N22</f>
        <v>45</v>
      </c>
      <c r="P22" s="6">
        <f>45/5</f>
        <v>9</v>
      </c>
      <c r="Q22" s="3"/>
      <c r="R22" s="7">
        <v>43191</v>
      </c>
      <c r="S22" s="7">
        <v>43435</v>
      </c>
      <c r="T22" s="7" t="s">
        <v>55</v>
      </c>
      <c r="U22" s="8" t="s">
        <v>56</v>
      </c>
      <c r="V22" s="9"/>
    </row>
    <row r="23" spans="1:22" ht="15">
      <c r="A23" s="3" t="s">
        <v>65</v>
      </c>
      <c r="B23" s="3" t="s">
        <v>66</v>
      </c>
      <c r="C23" s="11" t="s">
        <v>67</v>
      </c>
      <c r="D23" s="4" t="s">
        <v>23</v>
      </c>
      <c r="E23" s="3" t="s">
        <v>52</v>
      </c>
      <c r="F23" s="3" t="s">
        <v>53</v>
      </c>
      <c r="G23" s="4"/>
      <c r="H23" s="3" t="s">
        <v>26</v>
      </c>
      <c r="I23" s="3" t="s">
        <v>27</v>
      </c>
      <c r="J23" s="3" t="s">
        <v>28</v>
      </c>
      <c r="K23" s="5">
        <f>1020000/1540</f>
        <v>662.33766233766232</v>
      </c>
      <c r="L23" s="3" t="s">
        <v>54</v>
      </c>
      <c r="M23" s="6">
        <v>13</v>
      </c>
      <c r="N23" s="6">
        <v>21</v>
      </c>
      <c r="O23" s="6">
        <f>M23+N23</f>
        <v>34</v>
      </c>
      <c r="P23" s="6">
        <f>O23/5</f>
        <v>6.8</v>
      </c>
      <c r="Q23" s="3"/>
      <c r="R23" s="7">
        <v>43191</v>
      </c>
      <c r="S23" s="7">
        <v>43435</v>
      </c>
      <c r="T23" s="7" t="s">
        <v>55</v>
      </c>
      <c r="U23" s="8" t="s">
        <v>56</v>
      </c>
      <c r="V23" s="9"/>
    </row>
    <row r="24" spans="1:22">
      <c r="A24" s="3" t="s">
        <v>49</v>
      </c>
      <c r="B24" s="3" t="s">
        <v>50</v>
      </c>
      <c r="C24" s="3" t="s">
        <v>51</v>
      </c>
      <c r="D24" s="4" t="s">
        <v>23</v>
      </c>
      <c r="E24" s="3" t="s">
        <v>52</v>
      </c>
      <c r="F24" s="3" t="s">
        <v>53</v>
      </c>
      <c r="G24" s="4"/>
      <c r="H24" s="3" t="s">
        <v>26</v>
      </c>
      <c r="I24" s="3" t="s">
        <v>27</v>
      </c>
      <c r="J24" s="3" t="s">
        <v>28</v>
      </c>
      <c r="K24" s="5">
        <f>22814000/1540</f>
        <v>14814.285714285714</v>
      </c>
      <c r="L24" s="3" t="s">
        <v>54</v>
      </c>
      <c r="M24" s="6">
        <v>161</v>
      </c>
      <c r="N24" s="6">
        <v>76</v>
      </c>
      <c r="O24" s="6">
        <f>M24+N24</f>
        <v>237</v>
      </c>
      <c r="P24" s="6">
        <f>220/5</f>
        <v>44</v>
      </c>
      <c r="Q24" s="3"/>
      <c r="R24" s="7">
        <v>43191</v>
      </c>
      <c r="S24" s="7">
        <v>43435</v>
      </c>
      <c r="T24" s="7" t="s">
        <v>68</v>
      </c>
      <c r="U24" s="8" t="s">
        <v>69</v>
      </c>
      <c r="V24" s="9"/>
    </row>
    <row r="25" spans="1:22">
      <c r="A25" s="3" t="s">
        <v>49</v>
      </c>
      <c r="B25" s="3" t="s">
        <v>57</v>
      </c>
      <c r="C25" s="3" t="s">
        <v>58</v>
      </c>
      <c r="D25" s="4" t="s">
        <v>23</v>
      </c>
      <c r="E25" s="3" t="s">
        <v>52</v>
      </c>
      <c r="F25" s="3" t="s">
        <v>53</v>
      </c>
      <c r="G25" s="4"/>
      <c r="H25" s="3" t="s">
        <v>26</v>
      </c>
      <c r="I25" s="3" t="s">
        <v>27</v>
      </c>
      <c r="J25" s="3" t="s">
        <v>28</v>
      </c>
      <c r="K25" s="5">
        <f>4627800/1540</f>
        <v>3005.0649350649351</v>
      </c>
      <c r="L25" s="3" t="s">
        <v>54</v>
      </c>
      <c r="M25" s="6">
        <v>89</v>
      </c>
      <c r="N25" s="6">
        <v>13</v>
      </c>
      <c r="O25" s="6">
        <f>M25+N25</f>
        <v>102</v>
      </c>
      <c r="P25" s="6">
        <f>136/5</f>
        <v>27.2</v>
      </c>
      <c r="Q25" s="3"/>
      <c r="R25" s="7">
        <v>43191</v>
      </c>
      <c r="S25" s="7">
        <v>43435</v>
      </c>
      <c r="T25" s="7" t="s">
        <v>68</v>
      </c>
      <c r="U25" s="12" t="s">
        <v>69</v>
      </c>
      <c r="V25" s="9"/>
    </row>
    <row r="26" spans="1:22">
      <c r="A26" s="3" t="s">
        <v>49</v>
      </c>
      <c r="B26" s="3" t="s">
        <v>59</v>
      </c>
      <c r="C26" s="3" t="s">
        <v>60</v>
      </c>
      <c r="D26" s="4" t="s">
        <v>23</v>
      </c>
      <c r="E26" s="3" t="s">
        <v>52</v>
      </c>
      <c r="F26" s="3" t="s">
        <v>53</v>
      </c>
      <c r="G26" s="4"/>
      <c r="H26" s="3" t="s">
        <v>26</v>
      </c>
      <c r="I26" s="3" t="s">
        <v>27</v>
      </c>
      <c r="J26" s="3" t="s">
        <v>28</v>
      </c>
      <c r="K26" s="5">
        <f>5212000/1540</f>
        <v>3384.4155844155844</v>
      </c>
      <c r="L26" s="3" t="s">
        <v>54</v>
      </c>
      <c r="M26" s="6">
        <v>19</v>
      </c>
      <c r="N26" s="6">
        <v>11</v>
      </c>
      <c r="O26" s="6">
        <f t="shared" ref="O26:O29" si="1">M26+N26</f>
        <v>30</v>
      </c>
      <c r="P26" s="6">
        <v>20</v>
      </c>
      <c r="Q26" s="3"/>
      <c r="R26" s="7">
        <v>43191</v>
      </c>
      <c r="S26" s="7">
        <v>43435</v>
      </c>
      <c r="T26" s="7" t="s">
        <v>68</v>
      </c>
      <c r="U26" s="8" t="s">
        <v>69</v>
      </c>
      <c r="V26" s="9"/>
    </row>
    <row r="27" spans="1:22">
      <c r="A27" s="3" t="s">
        <v>49</v>
      </c>
      <c r="B27" s="3" t="s">
        <v>61</v>
      </c>
      <c r="C27" s="3" t="s">
        <v>62</v>
      </c>
      <c r="D27" s="4" t="s">
        <v>23</v>
      </c>
      <c r="E27" s="3" t="s">
        <v>52</v>
      </c>
      <c r="F27" s="3" t="s">
        <v>53</v>
      </c>
      <c r="G27" s="4"/>
      <c r="H27" s="3" t="s">
        <v>26</v>
      </c>
      <c r="I27" s="3" t="s">
        <v>27</v>
      </c>
      <c r="J27" s="3" t="s">
        <v>28</v>
      </c>
      <c r="K27" s="5">
        <f>50612000/1540</f>
        <v>32864.935064935067</v>
      </c>
      <c r="L27" s="3" t="s">
        <v>54</v>
      </c>
      <c r="M27" s="6">
        <v>381</v>
      </c>
      <c r="N27" s="6">
        <v>209</v>
      </c>
      <c r="O27" s="6">
        <f t="shared" si="1"/>
        <v>590</v>
      </c>
      <c r="P27" s="6">
        <f>590/5</f>
        <v>118</v>
      </c>
      <c r="Q27" s="3"/>
      <c r="R27" s="7">
        <v>43191</v>
      </c>
      <c r="S27" s="7">
        <v>43435</v>
      </c>
      <c r="T27" s="7" t="s">
        <v>68</v>
      </c>
      <c r="U27" s="8" t="s">
        <v>69</v>
      </c>
      <c r="V27" s="9"/>
    </row>
    <row r="28" spans="1:22">
      <c r="A28" s="3" t="s">
        <v>49</v>
      </c>
      <c r="B28" s="3" t="s">
        <v>63</v>
      </c>
      <c r="C28" s="3" t="s">
        <v>64</v>
      </c>
      <c r="D28" s="4" t="s">
        <v>23</v>
      </c>
      <c r="E28" s="3" t="s">
        <v>52</v>
      </c>
      <c r="F28" s="3" t="s">
        <v>53</v>
      </c>
      <c r="G28" s="4"/>
      <c r="H28" s="3" t="s">
        <v>26</v>
      </c>
      <c r="I28" s="3" t="s">
        <v>27</v>
      </c>
      <c r="J28" s="3" t="s">
        <v>28</v>
      </c>
      <c r="K28" s="5">
        <f>3892000/1540</f>
        <v>2527.2727272727275</v>
      </c>
      <c r="L28" s="3" t="s">
        <v>54</v>
      </c>
      <c r="M28" s="6">
        <v>81</v>
      </c>
      <c r="N28" s="6">
        <v>28</v>
      </c>
      <c r="O28" s="6">
        <f t="shared" si="1"/>
        <v>109</v>
      </c>
      <c r="P28" s="6">
        <f>147/5</f>
        <v>29.4</v>
      </c>
      <c r="Q28" s="3"/>
      <c r="R28" s="7">
        <v>43191</v>
      </c>
      <c r="S28" s="7">
        <v>43435</v>
      </c>
      <c r="T28" s="7" t="s">
        <v>68</v>
      </c>
      <c r="U28" s="8" t="s">
        <v>70</v>
      </c>
      <c r="V28" s="9"/>
    </row>
    <row r="29" spans="1:22" ht="15">
      <c r="A29" s="3" t="s">
        <v>49</v>
      </c>
      <c r="B29" s="3" t="s">
        <v>63</v>
      </c>
      <c r="C29" s="11" t="s">
        <v>64</v>
      </c>
      <c r="D29" s="4" t="s">
        <v>23</v>
      </c>
      <c r="E29" s="3" t="s">
        <v>52</v>
      </c>
      <c r="F29" s="3" t="s">
        <v>53</v>
      </c>
      <c r="G29" s="4"/>
      <c r="H29" s="3" t="s">
        <v>26</v>
      </c>
      <c r="I29" s="3" t="s">
        <v>27</v>
      </c>
      <c r="J29" s="3" t="s">
        <v>28</v>
      </c>
      <c r="K29" s="5">
        <f>3610000/1540</f>
        <v>2344.1558441558441</v>
      </c>
      <c r="L29" s="3" t="s">
        <v>54</v>
      </c>
      <c r="M29" s="6">
        <v>104</v>
      </c>
      <c r="N29" s="6">
        <v>57</v>
      </c>
      <c r="O29" s="6">
        <f t="shared" si="1"/>
        <v>161</v>
      </c>
      <c r="P29" s="6">
        <v>80</v>
      </c>
      <c r="Q29" s="3"/>
      <c r="R29" s="7">
        <v>43191</v>
      </c>
      <c r="S29" s="7">
        <v>43435</v>
      </c>
      <c r="T29" s="7" t="s">
        <v>68</v>
      </c>
      <c r="U29" s="8" t="s">
        <v>69</v>
      </c>
      <c r="V29" s="9"/>
    </row>
    <row r="30" spans="1:22" ht="15">
      <c r="A30" s="4" t="s">
        <v>71</v>
      </c>
      <c r="B30" s="4" t="s">
        <v>72</v>
      </c>
      <c r="C30" s="11" t="s">
        <v>73</v>
      </c>
      <c r="D30" s="4" t="s">
        <v>23</v>
      </c>
      <c r="E30" s="4" t="s">
        <v>24</v>
      </c>
      <c r="F30" s="4" t="s">
        <v>74</v>
      </c>
      <c r="G30" s="4"/>
      <c r="H30" s="4" t="s">
        <v>26</v>
      </c>
      <c r="I30" s="4" t="s">
        <v>27</v>
      </c>
      <c r="J30" s="4" t="s">
        <v>28</v>
      </c>
      <c r="K30" s="13">
        <v>49000</v>
      </c>
      <c r="L30" s="4" t="s">
        <v>54</v>
      </c>
      <c r="M30" s="14"/>
      <c r="N30" s="14">
        <v>606</v>
      </c>
      <c r="O30" s="14">
        <v>606</v>
      </c>
      <c r="P30" s="14">
        <v>606</v>
      </c>
      <c r="Q30" s="4"/>
      <c r="R30" s="7">
        <v>43101</v>
      </c>
      <c r="S30" s="7">
        <v>43435</v>
      </c>
      <c r="T30" s="7" t="s">
        <v>31</v>
      </c>
      <c r="U30" s="4" t="s">
        <v>75</v>
      </c>
    </row>
    <row r="31" spans="1:22" ht="15">
      <c r="A31" s="4" t="s">
        <v>71</v>
      </c>
      <c r="B31" s="4" t="s">
        <v>76</v>
      </c>
      <c r="C31" s="11" t="s">
        <v>77</v>
      </c>
      <c r="D31" s="4" t="s">
        <v>23</v>
      </c>
      <c r="E31" s="4" t="s">
        <v>24</v>
      </c>
      <c r="F31" s="4" t="s">
        <v>74</v>
      </c>
      <c r="G31" s="4"/>
      <c r="H31" s="4" t="s">
        <v>26</v>
      </c>
      <c r="I31" s="4" t="s">
        <v>27</v>
      </c>
      <c r="J31" s="4" t="s">
        <v>28</v>
      </c>
      <c r="K31" s="13">
        <v>15000</v>
      </c>
      <c r="L31" s="4" t="s">
        <v>54</v>
      </c>
      <c r="M31" s="14"/>
      <c r="N31" s="14">
        <v>212</v>
      </c>
      <c r="O31" s="14">
        <v>212</v>
      </c>
      <c r="P31" s="14">
        <v>212</v>
      </c>
      <c r="Q31" s="4"/>
      <c r="R31" s="7">
        <v>43101</v>
      </c>
      <c r="S31" s="7">
        <v>43435</v>
      </c>
      <c r="T31" s="7" t="s">
        <v>31</v>
      </c>
      <c r="U31" s="4" t="s">
        <v>78</v>
      </c>
    </row>
    <row r="32" spans="1:22" ht="13.5">
      <c r="A32" s="4" t="s">
        <v>79</v>
      </c>
      <c r="B32" s="4" t="s">
        <v>80</v>
      </c>
      <c r="C32" s="3" t="s">
        <v>81</v>
      </c>
      <c r="D32" s="4" t="s">
        <v>23</v>
      </c>
      <c r="E32" s="3" t="s">
        <v>24</v>
      </c>
      <c r="F32" s="15" t="s">
        <v>82</v>
      </c>
      <c r="G32" s="8" t="s">
        <v>83</v>
      </c>
      <c r="H32" s="4" t="s">
        <v>26</v>
      </c>
      <c r="I32" s="4" t="s">
        <v>27</v>
      </c>
      <c r="J32" s="4" t="s">
        <v>28</v>
      </c>
      <c r="K32" s="5">
        <v>26340</v>
      </c>
      <c r="L32" s="4" t="s">
        <v>84</v>
      </c>
      <c r="M32" s="14">
        <v>601.42169999999999</v>
      </c>
      <c r="N32" s="14">
        <v>639.97829999999999</v>
      </c>
      <c r="O32" s="14">
        <v>1241.4000000000001</v>
      </c>
      <c r="P32" s="14">
        <v>246</v>
      </c>
      <c r="Q32" s="4" t="s">
        <v>85</v>
      </c>
      <c r="R32" s="7">
        <v>43344</v>
      </c>
      <c r="S32" s="7">
        <v>43435</v>
      </c>
      <c r="T32" s="7" t="s">
        <v>55</v>
      </c>
      <c r="U32" s="4"/>
      <c r="V32" s="16"/>
    </row>
    <row r="33" spans="1:22" ht="13.5">
      <c r="A33" s="4" t="s">
        <v>79</v>
      </c>
      <c r="B33" s="4" t="s">
        <v>86</v>
      </c>
      <c r="C33" s="3" t="s">
        <v>87</v>
      </c>
      <c r="D33" s="4" t="s">
        <v>23</v>
      </c>
      <c r="E33" s="3" t="s">
        <v>24</v>
      </c>
      <c r="F33" s="15" t="s">
        <v>82</v>
      </c>
      <c r="G33" s="8" t="s">
        <v>88</v>
      </c>
      <c r="H33" s="4" t="s">
        <v>26</v>
      </c>
      <c r="I33" s="4" t="s">
        <v>27</v>
      </c>
      <c r="J33" s="4" t="s">
        <v>28</v>
      </c>
      <c r="K33" s="5">
        <v>37460</v>
      </c>
      <c r="L33" s="4" t="s">
        <v>84</v>
      </c>
      <c r="M33" s="14">
        <v>1303.08035</v>
      </c>
      <c r="N33" s="14">
        <v>1386.6196500000001</v>
      </c>
      <c r="O33" s="14">
        <v>2689.7</v>
      </c>
      <c r="P33" s="14">
        <v>538</v>
      </c>
      <c r="Q33" s="4" t="s">
        <v>85</v>
      </c>
      <c r="R33" s="7">
        <v>43344</v>
      </c>
      <c r="S33" s="7">
        <v>43435</v>
      </c>
      <c r="T33" s="7" t="s">
        <v>55</v>
      </c>
      <c r="U33" s="4"/>
      <c r="V33" s="16"/>
    </row>
    <row r="34" spans="1:22" ht="15">
      <c r="A34" s="4" t="s">
        <v>79</v>
      </c>
      <c r="B34" s="4" t="s">
        <v>89</v>
      </c>
      <c r="C34" s="3" t="s">
        <v>90</v>
      </c>
      <c r="D34" s="4" t="s">
        <v>23</v>
      </c>
      <c r="E34" s="3" t="s">
        <v>24</v>
      </c>
      <c r="F34" s="15" t="s">
        <v>82</v>
      </c>
      <c r="G34" s="8" t="s">
        <v>91</v>
      </c>
      <c r="H34" s="4" t="s">
        <v>26</v>
      </c>
      <c r="I34" s="4" t="s">
        <v>27</v>
      </c>
      <c r="J34" s="4" t="s">
        <v>28</v>
      </c>
      <c r="K34" s="5">
        <v>29660</v>
      </c>
      <c r="L34" s="4" t="s">
        <v>84</v>
      </c>
      <c r="M34" s="14">
        <v>1403.3173000000002</v>
      </c>
      <c r="N34" s="14">
        <v>1493.2827000000002</v>
      </c>
      <c r="O34" s="14">
        <v>2896.6000000000004</v>
      </c>
      <c r="P34" s="14">
        <v>579</v>
      </c>
      <c r="Q34" s="4" t="s">
        <v>85</v>
      </c>
      <c r="R34" s="7">
        <v>43344</v>
      </c>
      <c r="S34" s="7">
        <v>43435</v>
      </c>
      <c r="T34" s="7" t="s">
        <v>55</v>
      </c>
      <c r="U34" s="4"/>
      <c r="V34" s="17"/>
    </row>
    <row r="35" spans="1:22" ht="15">
      <c r="A35" s="4" t="s">
        <v>79</v>
      </c>
      <c r="B35" s="4" t="s">
        <v>92</v>
      </c>
      <c r="C35" s="3" t="s">
        <v>93</v>
      </c>
      <c r="D35" s="4" t="s">
        <v>23</v>
      </c>
      <c r="E35" s="3" t="s">
        <v>24</v>
      </c>
      <c r="F35" s="15" t="s">
        <v>82</v>
      </c>
      <c r="G35" s="8" t="s">
        <v>94</v>
      </c>
      <c r="H35" s="4" t="s">
        <v>26</v>
      </c>
      <c r="I35" s="4" t="s">
        <v>27</v>
      </c>
      <c r="J35" s="4" t="s">
        <v>28</v>
      </c>
      <c r="K35" s="5">
        <v>8980</v>
      </c>
      <c r="L35" s="4" t="s">
        <v>84</v>
      </c>
      <c r="M35" s="14">
        <v>601.42169999999999</v>
      </c>
      <c r="N35" s="14">
        <v>639.97829999999999</v>
      </c>
      <c r="O35" s="14">
        <v>1241.4000000000001</v>
      </c>
      <c r="P35" s="14">
        <v>245</v>
      </c>
      <c r="Q35" s="4" t="s">
        <v>85</v>
      </c>
      <c r="R35" s="7">
        <v>43344</v>
      </c>
      <c r="S35" s="7">
        <v>43435</v>
      </c>
      <c r="T35" s="7" t="s">
        <v>55</v>
      </c>
      <c r="U35" s="4"/>
      <c r="V35" s="17"/>
    </row>
    <row r="36" spans="1:22" ht="15">
      <c r="A36" s="4" t="s">
        <v>95</v>
      </c>
      <c r="B36" s="4" t="s">
        <v>96</v>
      </c>
      <c r="C36" s="3" t="s">
        <v>97</v>
      </c>
      <c r="D36" s="4" t="s">
        <v>23</v>
      </c>
      <c r="E36" s="3" t="s">
        <v>24</v>
      </c>
      <c r="F36" s="15" t="s">
        <v>82</v>
      </c>
      <c r="G36" s="8" t="s">
        <v>98</v>
      </c>
      <c r="H36" s="4" t="s">
        <v>26</v>
      </c>
      <c r="I36" s="4" t="s">
        <v>27</v>
      </c>
      <c r="J36" s="4" t="s">
        <v>28</v>
      </c>
      <c r="K36" s="5">
        <v>23660</v>
      </c>
      <c r="L36" s="4" t="s">
        <v>84</v>
      </c>
      <c r="M36" s="14">
        <v>2004.739</v>
      </c>
      <c r="N36" s="14">
        <v>2133.2610000000004</v>
      </c>
      <c r="O36" s="14">
        <v>4138</v>
      </c>
      <c r="P36" s="14">
        <v>827</v>
      </c>
      <c r="Q36" s="4" t="s">
        <v>85</v>
      </c>
      <c r="R36" s="7">
        <v>43344</v>
      </c>
      <c r="S36" s="7">
        <v>43435</v>
      </c>
      <c r="T36" s="7" t="s">
        <v>55</v>
      </c>
      <c r="U36" s="4"/>
      <c r="V36" s="17"/>
    </row>
    <row r="37" spans="1:22" ht="15">
      <c r="A37" s="4" t="s">
        <v>95</v>
      </c>
      <c r="B37" s="4" t="s">
        <v>99</v>
      </c>
      <c r="C37" s="3" t="s">
        <v>100</v>
      </c>
      <c r="D37" s="4" t="s">
        <v>23</v>
      </c>
      <c r="E37" s="3" t="s">
        <v>24</v>
      </c>
      <c r="F37" s="15" t="s">
        <v>82</v>
      </c>
      <c r="G37" s="8" t="s">
        <v>101</v>
      </c>
      <c r="H37" s="4" t="s">
        <v>26</v>
      </c>
      <c r="I37" s="4" t="s">
        <v>27</v>
      </c>
      <c r="J37" s="4" t="s">
        <v>28</v>
      </c>
      <c r="K37" s="5">
        <v>25710</v>
      </c>
      <c r="L37" s="4" t="s">
        <v>84</v>
      </c>
      <c r="M37" s="14">
        <v>1202.8434</v>
      </c>
      <c r="N37" s="14">
        <v>1279.9566</v>
      </c>
      <c r="O37" s="14">
        <v>2482.8000000000002</v>
      </c>
      <c r="P37" s="14">
        <v>496</v>
      </c>
      <c r="Q37" s="4" t="s">
        <v>85</v>
      </c>
      <c r="R37" s="7">
        <v>43344</v>
      </c>
      <c r="S37" s="7">
        <v>43435</v>
      </c>
      <c r="T37" s="7" t="s">
        <v>55</v>
      </c>
      <c r="U37" s="4"/>
      <c r="V37" s="17"/>
    </row>
    <row r="38" spans="1:22" ht="13.5">
      <c r="A38" s="4" t="s">
        <v>102</v>
      </c>
      <c r="B38" s="4" t="s">
        <v>103</v>
      </c>
      <c r="C38" s="3" t="s">
        <v>104</v>
      </c>
      <c r="D38" s="4" t="s">
        <v>23</v>
      </c>
      <c r="E38" s="3" t="s">
        <v>24</v>
      </c>
      <c r="F38" s="15" t="s">
        <v>82</v>
      </c>
      <c r="G38" s="8" t="s">
        <v>105</v>
      </c>
      <c r="H38" s="4" t="s">
        <v>26</v>
      </c>
      <c r="I38" s="4" t="s">
        <v>27</v>
      </c>
      <c r="J38" s="4" t="s">
        <v>28</v>
      </c>
      <c r="K38" s="5">
        <v>28000</v>
      </c>
      <c r="L38" s="4" t="s">
        <v>84</v>
      </c>
      <c r="M38" s="14">
        <v>2004.739</v>
      </c>
      <c r="N38" s="14">
        <v>2133.2610000000004</v>
      </c>
      <c r="O38" s="14">
        <v>4138</v>
      </c>
      <c r="P38" s="14">
        <v>416</v>
      </c>
      <c r="Q38" s="4" t="s">
        <v>85</v>
      </c>
      <c r="R38" s="7">
        <v>43344</v>
      </c>
      <c r="S38" s="7">
        <v>43435</v>
      </c>
      <c r="T38" s="7" t="s">
        <v>55</v>
      </c>
      <c r="U38" s="4"/>
      <c r="V38" s="16"/>
    </row>
    <row r="39" spans="1:22" ht="13.5">
      <c r="A39" s="4" t="s">
        <v>102</v>
      </c>
      <c r="B39" s="4" t="s">
        <v>106</v>
      </c>
      <c r="C39" s="3" t="s">
        <v>107</v>
      </c>
      <c r="D39" s="4" t="s">
        <v>23</v>
      </c>
      <c r="E39" s="3" t="s">
        <v>24</v>
      </c>
      <c r="F39" s="15" t="s">
        <v>82</v>
      </c>
      <c r="G39" s="8" t="s">
        <v>108</v>
      </c>
      <c r="H39" s="4" t="s">
        <v>26</v>
      </c>
      <c r="I39" s="4" t="s">
        <v>27</v>
      </c>
      <c r="J39" s="4" t="s">
        <v>28</v>
      </c>
      <c r="K39" s="5">
        <v>1560</v>
      </c>
      <c r="L39" s="4" t="s">
        <v>84</v>
      </c>
      <c r="M39" s="14">
        <v>400.94780000000003</v>
      </c>
      <c r="N39" s="14">
        <v>426.65219999999999</v>
      </c>
      <c r="O39" s="14">
        <v>827.6</v>
      </c>
      <c r="P39" s="14">
        <v>165</v>
      </c>
      <c r="Q39" s="4" t="s">
        <v>85</v>
      </c>
      <c r="R39" s="7">
        <v>43344</v>
      </c>
      <c r="S39" s="7">
        <v>43435</v>
      </c>
      <c r="T39" s="7" t="s">
        <v>55</v>
      </c>
      <c r="U39" s="4"/>
      <c r="V39" s="16"/>
    </row>
    <row r="40" spans="1:22" ht="13.5">
      <c r="A40" s="4" t="s">
        <v>102</v>
      </c>
      <c r="B40" s="4" t="s">
        <v>109</v>
      </c>
      <c r="C40" s="3" t="s">
        <v>110</v>
      </c>
      <c r="D40" s="4" t="s">
        <v>23</v>
      </c>
      <c r="E40" s="3" t="s">
        <v>24</v>
      </c>
      <c r="F40" s="15" t="s">
        <v>82</v>
      </c>
      <c r="G40" s="8" t="s">
        <v>111</v>
      </c>
      <c r="H40" s="4" t="s">
        <v>26</v>
      </c>
      <c r="I40" s="4" t="s">
        <v>27</v>
      </c>
      <c r="J40" s="4" t="s">
        <v>28</v>
      </c>
      <c r="K40" s="5">
        <v>1960</v>
      </c>
      <c r="L40" s="4" t="s">
        <v>84</v>
      </c>
      <c r="M40" s="14">
        <v>501.18475000000001</v>
      </c>
      <c r="N40" s="14">
        <v>533.31525000000011</v>
      </c>
      <c r="O40" s="14">
        <v>1034.5</v>
      </c>
      <c r="P40" s="14">
        <v>207</v>
      </c>
      <c r="Q40" s="4" t="s">
        <v>85</v>
      </c>
      <c r="R40" s="7">
        <v>43344</v>
      </c>
      <c r="S40" s="7">
        <v>43435</v>
      </c>
      <c r="T40" s="7" t="s">
        <v>55</v>
      </c>
      <c r="U40" s="4"/>
      <c r="V40" s="16"/>
    </row>
    <row r="41" spans="1:22">
      <c r="A41" s="3" t="s">
        <v>21</v>
      </c>
      <c r="B41" s="3" t="s">
        <v>22</v>
      </c>
      <c r="C41" s="3" t="s">
        <v>112</v>
      </c>
      <c r="D41" s="3" t="s">
        <v>23</v>
      </c>
      <c r="E41" s="3" t="s">
        <v>52</v>
      </c>
      <c r="F41" s="3" t="s">
        <v>113</v>
      </c>
      <c r="G41" s="3"/>
      <c r="H41" s="3" t="s">
        <v>114</v>
      </c>
      <c r="I41" s="3" t="s">
        <v>27</v>
      </c>
      <c r="J41" s="3" t="s">
        <v>28</v>
      </c>
      <c r="K41" s="5">
        <v>17904</v>
      </c>
      <c r="L41" s="3" t="s">
        <v>29</v>
      </c>
      <c r="M41" s="6">
        <v>83</v>
      </c>
      <c r="N41" s="6">
        <v>94</v>
      </c>
      <c r="O41" s="6">
        <v>177</v>
      </c>
      <c r="P41" s="6">
        <v>27</v>
      </c>
      <c r="Q41" s="3"/>
      <c r="R41" s="18">
        <v>43118</v>
      </c>
      <c r="S41" s="18">
        <v>43435</v>
      </c>
      <c r="T41" s="7" t="s">
        <v>55</v>
      </c>
      <c r="U41" s="3" t="s">
        <v>115</v>
      </c>
    </row>
    <row r="42" spans="1:22">
      <c r="A42" s="4" t="s">
        <v>21</v>
      </c>
      <c r="B42" s="4" t="s">
        <v>116</v>
      </c>
      <c r="C42" s="3" t="s">
        <v>117</v>
      </c>
      <c r="D42" s="4" t="s">
        <v>23</v>
      </c>
      <c r="E42" s="3" t="s">
        <v>52</v>
      </c>
      <c r="F42" s="4" t="s">
        <v>113</v>
      </c>
      <c r="G42" s="4"/>
      <c r="H42" s="4" t="s">
        <v>114</v>
      </c>
      <c r="I42" s="4" t="s">
        <v>27</v>
      </c>
      <c r="J42" s="4" t="s">
        <v>28</v>
      </c>
      <c r="K42" s="13">
        <v>19781</v>
      </c>
      <c r="L42" s="4" t="s">
        <v>29</v>
      </c>
      <c r="M42" s="14">
        <v>78</v>
      </c>
      <c r="N42" s="14">
        <v>97</v>
      </c>
      <c r="O42" s="14">
        <v>175</v>
      </c>
      <c r="P42" s="14">
        <v>30</v>
      </c>
      <c r="Q42" s="4"/>
      <c r="R42" s="7">
        <v>43118</v>
      </c>
      <c r="S42" s="7">
        <v>43452</v>
      </c>
      <c r="T42" s="7" t="s">
        <v>55</v>
      </c>
      <c r="U42" s="4" t="s">
        <v>118</v>
      </c>
    </row>
    <row r="43" spans="1:22">
      <c r="A43" s="4" t="s">
        <v>39</v>
      </c>
      <c r="B43" s="4" t="s">
        <v>119</v>
      </c>
      <c r="C43" s="3" t="s">
        <v>120</v>
      </c>
      <c r="D43" s="4" t="s">
        <v>23</v>
      </c>
      <c r="E43" s="3" t="s">
        <v>52</v>
      </c>
      <c r="F43" s="4" t="s">
        <v>113</v>
      </c>
      <c r="G43" s="4"/>
      <c r="H43" s="4" t="s">
        <v>114</v>
      </c>
      <c r="I43" s="4" t="s">
        <v>27</v>
      </c>
      <c r="J43" s="4" t="s">
        <v>28</v>
      </c>
      <c r="K43" s="13">
        <v>30658</v>
      </c>
      <c r="L43" s="4" t="s">
        <v>54</v>
      </c>
      <c r="M43" s="14">
        <v>118</v>
      </c>
      <c r="N43" s="14">
        <v>98</v>
      </c>
      <c r="O43" s="14">
        <v>216</v>
      </c>
      <c r="P43" s="14">
        <v>40</v>
      </c>
      <c r="Q43" s="4"/>
      <c r="R43" s="7">
        <v>43118</v>
      </c>
      <c r="S43" s="7">
        <v>43452</v>
      </c>
      <c r="T43" s="7" t="s">
        <v>55</v>
      </c>
      <c r="U43" s="4" t="s">
        <v>118</v>
      </c>
    </row>
    <row r="44" spans="1:22">
      <c r="A44" s="4" t="s">
        <v>21</v>
      </c>
      <c r="B44" s="4" t="s">
        <v>22</v>
      </c>
      <c r="C44" s="3" t="s">
        <v>112</v>
      </c>
      <c r="D44" s="4" t="s">
        <v>23</v>
      </c>
      <c r="E44" s="4" t="s">
        <v>121</v>
      </c>
      <c r="F44" s="4" t="s">
        <v>113</v>
      </c>
      <c r="G44" s="4"/>
      <c r="H44" s="4" t="s">
        <v>114</v>
      </c>
      <c r="I44" s="4" t="s">
        <v>27</v>
      </c>
      <c r="J44" s="4" t="s">
        <v>28</v>
      </c>
      <c r="K44" s="13">
        <v>454349</v>
      </c>
      <c r="L44" s="4" t="s">
        <v>29</v>
      </c>
      <c r="M44" s="14">
        <v>3124</v>
      </c>
      <c r="N44" s="14">
        <v>4300</v>
      </c>
      <c r="O44" s="14">
        <v>7424</v>
      </c>
      <c r="P44" s="14">
        <v>1861</v>
      </c>
      <c r="Q44" s="4"/>
      <c r="R44" s="7">
        <v>43118</v>
      </c>
      <c r="S44" s="7">
        <v>43452</v>
      </c>
      <c r="T44" s="7" t="s">
        <v>31</v>
      </c>
      <c r="U44" s="4" t="s">
        <v>122</v>
      </c>
    </row>
    <row r="45" spans="1:22">
      <c r="A45" s="4" t="s">
        <v>21</v>
      </c>
      <c r="B45" s="4" t="s">
        <v>123</v>
      </c>
      <c r="C45" s="3" t="s">
        <v>162</v>
      </c>
      <c r="D45" s="3" t="s">
        <v>23</v>
      </c>
      <c r="E45" s="3" t="s">
        <v>52</v>
      </c>
      <c r="F45" s="19" t="s">
        <v>124</v>
      </c>
      <c r="G45" s="4"/>
      <c r="H45" s="4" t="s">
        <v>114</v>
      </c>
      <c r="I45" s="4" t="s">
        <v>27</v>
      </c>
      <c r="J45" s="4" t="s">
        <v>125</v>
      </c>
      <c r="K45" s="20">
        <v>25146.774357756134</v>
      </c>
      <c r="L45" s="4" t="s">
        <v>84</v>
      </c>
      <c r="M45" s="14">
        <v>248.16</v>
      </c>
      <c r="N45" s="14">
        <v>268.83999999999997</v>
      </c>
      <c r="O45" s="14">
        <v>517</v>
      </c>
      <c r="P45" s="14">
        <v>101</v>
      </c>
      <c r="Q45" s="4"/>
      <c r="R45" s="7">
        <v>43101</v>
      </c>
      <c r="S45" s="7">
        <v>43435</v>
      </c>
      <c r="T45" s="7" t="s">
        <v>68</v>
      </c>
      <c r="U45" s="4"/>
    </row>
    <row r="46" spans="1:22">
      <c r="A46" s="4" t="s">
        <v>21</v>
      </c>
      <c r="B46" s="4" t="s">
        <v>34</v>
      </c>
      <c r="C46" s="3" t="s">
        <v>165</v>
      </c>
      <c r="D46" s="3" t="s">
        <v>23</v>
      </c>
      <c r="E46" s="3" t="s">
        <v>52</v>
      </c>
      <c r="F46" s="19" t="s">
        <v>124</v>
      </c>
      <c r="G46" s="4"/>
      <c r="H46" s="4" t="s">
        <v>114</v>
      </c>
      <c r="I46" s="4" t="s">
        <v>27</v>
      </c>
      <c r="J46" s="4" t="s">
        <v>125</v>
      </c>
      <c r="K46" s="20">
        <v>15576.746869379307</v>
      </c>
      <c r="L46" s="4" t="s">
        <v>84</v>
      </c>
      <c r="M46" s="14">
        <v>163.19999999999999</v>
      </c>
      <c r="N46" s="14">
        <v>176.8</v>
      </c>
      <c r="O46" s="14">
        <v>340</v>
      </c>
      <c r="P46" s="14">
        <v>77</v>
      </c>
      <c r="Q46" s="4"/>
      <c r="R46" s="7">
        <v>43101</v>
      </c>
      <c r="S46" s="7">
        <v>43435</v>
      </c>
      <c r="T46" s="7" t="s">
        <v>68</v>
      </c>
      <c r="U46" s="4"/>
    </row>
    <row r="47" spans="1:22">
      <c r="A47" s="4" t="s">
        <v>21</v>
      </c>
      <c r="B47" s="4" t="s">
        <v>126</v>
      </c>
      <c r="C47" s="3" t="s">
        <v>202</v>
      </c>
      <c r="D47" s="3" t="s">
        <v>23</v>
      </c>
      <c r="E47" s="3" t="s">
        <v>52</v>
      </c>
      <c r="F47" s="19" t="s">
        <v>124</v>
      </c>
      <c r="G47" s="4"/>
      <c r="H47" s="4" t="s">
        <v>114</v>
      </c>
      <c r="I47" s="4" t="s">
        <v>27</v>
      </c>
      <c r="J47" s="4" t="s">
        <v>125</v>
      </c>
      <c r="K47" s="20">
        <v>2641.599076933519</v>
      </c>
      <c r="L47" s="4" t="s">
        <v>84</v>
      </c>
      <c r="M47" s="14">
        <v>30.24</v>
      </c>
      <c r="N47" s="14">
        <v>32.76</v>
      </c>
      <c r="O47" s="14">
        <v>63</v>
      </c>
      <c r="P47" s="14">
        <v>23</v>
      </c>
      <c r="Q47" s="4"/>
      <c r="R47" s="7">
        <v>43101</v>
      </c>
      <c r="S47" s="7">
        <v>43435</v>
      </c>
      <c r="T47" s="7" t="s">
        <v>68</v>
      </c>
      <c r="U47" s="4"/>
    </row>
    <row r="48" spans="1:22">
      <c r="A48" s="4" t="s">
        <v>21</v>
      </c>
      <c r="B48" s="4" t="s">
        <v>33</v>
      </c>
      <c r="C48" s="3" t="s">
        <v>157</v>
      </c>
      <c r="D48" s="3" t="s">
        <v>23</v>
      </c>
      <c r="E48" s="3" t="s">
        <v>52</v>
      </c>
      <c r="F48" s="19" t="s">
        <v>124</v>
      </c>
      <c r="G48" s="4"/>
      <c r="H48" s="4" t="s">
        <v>114</v>
      </c>
      <c r="I48" s="4" t="s">
        <v>27</v>
      </c>
      <c r="J48" s="4" t="s">
        <v>125</v>
      </c>
      <c r="K48" s="20">
        <v>2817.3889435639867</v>
      </c>
      <c r="L48" s="4" t="s">
        <v>84</v>
      </c>
      <c r="M48" s="14">
        <v>125.28</v>
      </c>
      <c r="N48" s="14">
        <v>135.72</v>
      </c>
      <c r="O48" s="14">
        <v>261</v>
      </c>
      <c r="P48" s="14">
        <v>49</v>
      </c>
      <c r="Q48" s="4"/>
      <c r="R48" s="7">
        <v>43101</v>
      </c>
      <c r="S48" s="7">
        <v>43435</v>
      </c>
      <c r="T48" s="7" t="s">
        <v>68</v>
      </c>
      <c r="U48" s="4"/>
    </row>
    <row r="49" spans="1:21">
      <c r="A49" s="4" t="s">
        <v>21</v>
      </c>
      <c r="B49" s="4" t="s">
        <v>45</v>
      </c>
      <c r="C49" s="3" t="s">
        <v>166</v>
      </c>
      <c r="D49" s="3" t="s">
        <v>23</v>
      </c>
      <c r="E49" s="3" t="s">
        <v>52</v>
      </c>
      <c r="F49" s="19" t="s">
        <v>124</v>
      </c>
      <c r="G49" s="4"/>
      <c r="H49" s="4" t="s">
        <v>114</v>
      </c>
      <c r="I49" s="4" t="s">
        <v>27</v>
      </c>
      <c r="J49" s="4" t="s">
        <v>125</v>
      </c>
      <c r="K49" s="20">
        <v>50395.357518580109</v>
      </c>
      <c r="L49" s="4" t="s">
        <v>84</v>
      </c>
      <c r="M49" s="14">
        <v>501.6</v>
      </c>
      <c r="N49" s="14">
        <v>543.4</v>
      </c>
      <c r="O49" s="14">
        <v>1045</v>
      </c>
      <c r="P49" s="14">
        <v>249</v>
      </c>
      <c r="Q49" s="4"/>
      <c r="R49" s="7">
        <v>43101</v>
      </c>
      <c r="S49" s="7">
        <v>43435</v>
      </c>
      <c r="T49" s="7" t="s">
        <v>68</v>
      </c>
      <c r="U49" s="4"/>
    </row>
    <row r="50" spans="1:21">
      <c r="A50" s="4" t="s">
        <v>21</v>
      </c>
      <c r="B50" s="4" t="s">
        <v>22</v>
      </c>
      <c r="C50" s="3" t="s">
        <v>112</v>
      </c>
      <c r="D50" s="3" t="s">
        <v>23</v>
      </c>
      <c r="E50" s="3" t="s">
        <v>52</v>
      </c>
      <c r="F50" s="19" t="s">
        <v>124</v>
      </c>
      <c r="G50" s="4"/>
      <c r="H50" s="4" t="s">
        <v>114</v>
      </c>
      <c r="I50" s="4" t="s">
        <v>27</v>
      </c>
      <c r="J50" s="4" t="s">
        <v>125</v>
      </c>
      <c r="K50" s="20">
        <v>11536.294838293685</v>
      </c>
      <c r="L50" s="4" t="s">
        <v>84</v>
      </c>
      <c r="M50" s="14">
        <v>288.95999999999998</v>
      </c>
      <c r="N50" s="14">
        <v>313.04000000000002</v>
      </c>
      <c r="O50" s="14">
        <v>602</v>
      </c>
      <c r="P50" s="14">
        <v>106</v>
      </c>
      <c r="Q50" s="4"/>
      <c r="R50" s="7">
        <v>43101</v>
      </c>
      <c r="S50" s="7">
        <v>43435</v>
      </c>
      <c r="T50" s="7" t="s">
        <v>68</v>
      </c>
      <c r="U50" s="4"/>
    </row>
    <row r="51" spans="1:21">
      <c r="A51" s="4" t="s">
        <v>127</v>
      </c>
      <c r="B51" s="4" t="s">
        <v>128</v>
      </c>
      <c r="C51" s="3" t="s">
        <v>290</v>
      </c>
      <c r="D51" s="3" t="s">
        <v>23</v>
      </c>
      <c r="E51" s="3" t="s">
        <v>52</v>
      </c>
      <c r="F51" s="19" t="s">
        <v>124</v>
      </c>
      <c r="G51" s="4"/>
      <c r="H51" s="4" t="s">
        <v>114</v>
      </c>
      <c r="I51" s="4" t="s">
        <v>27</v>
      </c>
      <c r="J51" s="4" t="s">
        <v>28</v>
      </c>
      <c r="K51" s="20">
        <v>28862.795669732244</v>
      </c>
      <c r="L51" s="4" t="s">
        <v>84</v>
      </c>
      <c r="M51" s="14">
        <v>489.6</v>
      </c>
      <c r="N51" s="14">
        <v>530.4</v>
      </c>
      <c r="O51" s="14">
        <v>1020</v>
      </c>
      <c r="P51" s="14">
        <v>204</v>
      </c>
      <c r="Q51" s="4"/>
      <c r="R51" s="7">
        <v>43101</v>
      </c>
      <c r="S51" s="7">
        <v>43435</v>
      </c>
      <c r="T51" s="7" t="s">
        <v>68</v>
      </c>
      <c r="U51" s="4"/>
    </row>
    <row r="52" spans="1:21">
      <c r="A52" s="4" t="s">
        <v>127</v>
      </c>
      <c r="B52" s="4" t="s">
        <v>129</v>
      </c>
      <c r="C52" s="3" t="s">
        <v>252</v>
      </c>
      <c r="D52" s="3" t="s">
        <v>23</v>
      </c>
      <c r="E52" s="3" t="s">
        <v>52</v>
      </c>
      <c r="F52" s="19" t="s">
        <v>124</v>
      </c>
      <c r="G52" s="4"/>
      <c r="H52" s="4" t="s">
        <v>114</v>
      </c>
      <c r="I52" s="4" t="s">
        <v>27</v>
      </c>
      <c r="J52" s="4" t="s">
        <v>28</v>
      </c>
      <c r="K52" s="20">
        <v>14049.614823361728</v>
      </c>
      <c r="L52" s="4" t="s">
        <v>84</v>
      </c>
      <c r="M52" s="14">
        <v>475.2</v>
      </c>
      <c r="N52" s="14">
        <v>514.79999999999995</v>
      </c>
      <c r="O52" s="14">
        <v>990</v>
      </c>
      <c r="P52" s="14">
        <v>198</v>
      </c>
      <c r="Q52" s="4"/>
      <c r="R52" s="7">
        <v>43101</v>
      </c>
      <c r="S52" s="7">
        <v>43435</v>
      </c>
      <c r="T52" s="7" t="s">
        <v>68</v>
      </c>
      <c r="U52" s="4"/>
    </row>
    <row r="53" spans="1:21">
      <c r="A53" s="4" t="s">
        <v>127</v>
      </c>
      <c r="B53" s="4" t="s">
        <v>130</v>
      </c>
      <c r="C53" s="3" t="s">
        <v>812</v>
      </c>
      <c r="D53" s="3" t="s">
        <v>23</v>
      </c>
      <c r="E53" s="3" t="s">
        <v>52</v>
      </c>
      <c r="F53" s="19" t="s">
        <v>124</v>
      </c>
      <c r="G53" s="4"/>
      <c r="H53" s="4" t="s">
        <v>114</v>
      </c>
      <c r="I53" s="4" t="s">
        <v>27</v>
      </c>
      <c r="J53" s="4" t="s">
        <v>28</v>
      </c>
      <c r="K53" s="20">
        <v>21653.205280483257</v>
      </c>
      <c r="L53" s="4" t="s">
        <v>84</v>
      </c>
      <c r="M53" s="14">
        <v>590.4</v>
      </c>
      <c r="N53" s="14">
        <v>639.6</v>
      </c>
      <c r="O53" s="14">
        <v>1230</v>
      </c>
      <c r="P53" s="14">
        <v>246</v>
      </c>
      <c r="Q53" s="4"/>
      <c r="R53" s="7">
        <v>43101</v>
      </c>
      <c r="S53" s="7">
        <v>43435</v>
      </c>
      <c r="T53" s="7" t="s">
        <v>68</v>
      </c>
      <c r="U53" s="4"/>
    </row>
    <row r="54" spans="1:21">
      <c r="A54" s="4" t="s">
        <v>127</v>
      </c>
      <c r="B54" s="4" t="s">
        <v>131</v>
      </c>
      <c r="C54" s="3" t="s">
        <v>241</v>
      </c>
      <c r="D54" s="3" t="s">
        <v>23</v>
      </c>
      <c r="E54" s="3" t="s">
        <v>52</v>
      </c>
      <c r="F54" s="19" t="s">
        <v>124</v>
      </c>
      <c r="G54" s="4"/>
      <c r="H54" s="4" t="s">
        <v>114</v>
      </c>
      <c r="I54" s="4" t="s">
        <v>27</v>
      </c>
      <c r="J54" s="4" t="s">
        <v>28</v>
      </c>
      <c r="K54" s="20">
        <v>334117.82672141719</v>
      </c>
      <c r="L54" s="4" t="s">
        <v>84</v>
      </c>
      <c r="M54" s="14">
        <v>6090.24</v>
      </c>
      <c r="N54" s="14">
        <v>6597.76</v>
      </c>
      <c r="O54" s="14">
        <v>12688</v>
      </c>
      <c r="P54" s="14">
        <v>2619</v>
      </c>
      <c r="Q54" s="4"/>
      <c r="R54" s="7">
        <v>43101</v>
      </c>
      <c r="S54" s="7">
        <v>43435</v>
      </c>
      <c r="T54" s="7" t="s">
        <v>68</v>
      </c>
      <c r="U54" s="4"/>
    </row>
    <row r="55" spans="1:21">
      <c r="A55" s="21" t="s">
        <v>39</v>
      </c>
      <c r="B55" s="4" t="s">
        <v>40</v>
      </c>
      <c r="C55" s="3" t="s">
        <v>197</v>
      </c>
      <c r="D55" s="3" t="s">
        <v>23</v>
      </c>
      <c r="E55" s="3" t="s">
        <v>52</v>
      </c>
      <c r="F55" s="19" t="s">
        <v>124</v>
      </c>
      <c r="G55" s="4"/>
      <c r="H55" s="4" t="s">
        <v>114</v>
      </c>
      <c r="I55" s="4" t="s">
        <v>27</v>
      </c>
      <c r="J55" s="4" t="s">
        <v>28</v>
      </c>
      <c r="K55" s="20">
        <v>2916.4828452166835</v>
      </c>
      <c r="L55" s="4" t="s">
        <v>84</v>
      </c>
      <c r="M55" s="14">
        <v>140.63999999999999</v>
      </c>
      <c r="N55" s="14">
        <v>152.36000000000001</v>
      </c>
      <c r="O55" s="14">
        <v>293</v>
      </c>
      <c r="P55" s="14">
        <v>69</v>
      </c>
      <c r="Q55" s="4"/>
      <c r="R55" s="7">
        <v>43101</v>
      </c>
      <c r="S55" s="7">
        <v>43435</v>
      </c>
      <c r="T55" s="7" t="s">
        <v>68</v>
      </c>
      <c r="U55" s="4"/>
    </row>
    <row r="56" spans="1:21">
      <c r="A56" s="21" t="s">
        <v>39</v>
      </c>
      <c r="B56" s="4" t="s">
        <v>132</v>
      </c>
      <c r="C56" s="3" t="s">
        <v>251</v>
      </c>
      <c r="D56" s="3" t="s">
        <v>23</v>
      </c>
      <c r="E56" s="3" t="s">
        <v>52</v>
      </c>
      <c r="F56" s="19" t="s">
        <v>124</v>
      </c>
      <c r="G56" s="4"/>
      <c r="H56" s="4" t="s">
        <v>114</v>
      </c>
      <c r="I56" s="4" t="s">
        <v>27</v>
      </c>
      <c r="J56" s="4" t="s">
        <v>28</v>
      </c>
      <c r="K56" s="20">
        <v>663.79339600230776</v>
      </c>
      <c r="L56" s="4" t="s">
        <v>84</v>
      </c>
      <c r="M56" s="14">
        <v>2.88</v>
      </c>
      <c r="N56" s="14">
        <v>3.12</v>
      </c>
      <c r="O56" s="14">
        <v>6</v>
      </c>
      <c r="P56" s="14">
        <v>1</v>
      </c>
      <c r="Q56" s="4"/>
      <c r="R56" s="7">
        <v>43101</v>
      </c>
      <c r="S56" s="7">
        <v>43435</v>
      </c>
      <c r="T56" s="7" t="s">
        <v>68</v>
      </c>
      <c r="U56" s="4"/>
    </row>
    <row r="57" spans="1:21">
      <c r="A57" s="21" t="s">
        <v>39</v>
      </c>
      <c r="B57" s="4" t="s">
        <v>41</v>
      </c>
      <c r="C57" s="3" t="s">
        <v>729</v>
      </c>
      <c r="D57" s="3" t="s">
        <v>23</v>
      </c>
      <c r="E57" s="3" t="s">
        <v>52</v>
      </c>
      <c r="F57" s="19" t="s">
        <v>124</v>
      </c>
      <c r="G57" s="4"/>
      <c r="H57" s="4" t="s">
        <v>114</v>
      </c>
      <c r="I57" s="4" t="s">
        <v>27</v>
      </c>
      <c r="J57" s="4" t="s">
        <v>28</v>
      </c>
      <c r="K57" s="20">
        <v>2362.6429565276412</v>
      </c>
      <c r="L57" s="4" t="s">
        <v>84</v>
      </c>
      <c r="M57" s="14">
        <v>33.119999999999997</v>
      </c>
      <c r="N57" s="14">
        <v>35.880000000000003</v>
      </c>
      <c r="O57" s="14">
        <v>69</v>
      </c>
      <c r="P57" s="14">
        <v>17</v>
      </c>
      <c r="Q57" s="4"/>
      <c r="R57" s="7">
        <v>43101</v>
      </c>
      <c r="S57" s="7">
        <v>43435</v>
      </c>
      <c r="T57" s="7" t="s">
        <v>68</v>
      </c>
      <c r="U57" s="4"/>
    </row>
    <row r="58" spans="1:21">
      <c r="A58" s="21" t="s">
        <v>39</v>
      </c>
      <c r="B58" s="4" t="s">
        <v>42</v>
      </c>
      <c r="C58" s="3" t="s">
        <v>812</v>
      </c>
      <c r="D58" s="3" t="s">
        <v>23</v>
      </c>
      <c r="E58" s="3" t="s">
        <v>52</v>
      </c>
      <c r="F58" s="19" t="s">
        <v>124</v>
      </c>
      <c r="G58" s="4"/>
      <c r="H58" s="4" t="s">
        <v>114</v>
      </c>
      <c r="I58" s="4" t="s">
        <v>27</v>
      </c>
      <c r="J58" s="4" t="s">
        <v>28</v>
      </c>
      <c r="K58" s="20">
        <v>895.91746699697978</v>
      </c>
      <c r="L58" s="4" t="s">
        <v>84</v>
      </c>
      <c r="M58" s="14">
        <v>65.760000000000005</v>
      </c>
      <c r="N58" s="14">
        <v>71.239999999999995</v>
      </c>
      <c r="O58" s="14">
        <v>137</v>
      </c>
      <c r="P58" s="14">
        <v>30</v>
      </c>
      <c r="Q58" s="4"/>
      <c r="R58" s="7">
        <v>43101</v>
      </c>
      <c r="S58" s="7">
        <v>43435</v>
      </c>
      <c r="T58" s="7" t="s">
        <v>68</v>
      </c>
      <c r="U58" s="4"/>
    </row>
    <row r="59" spans="1:21">
      <c r="A59" s="4" t="s">
        <v>21</v>
      </c>
      <c r="B59" s="4" t="s">
        <v>36</v>
      </c>
      <c r="C59" s="3" t="s">
        <v>161</v>
      </c>
      <c r="D59" s="3" t="s">
        <v>23</v>
      </c>
      <c r="E59" s="4" t="s">
        <v>121</v>
      </c>
      <c r="F59" s="19" t="s">
        <v>133</v>
      </c>
      <c r="G59" s="4"/>
      <c r="H59" s="4" t="s">
        <v>26</v>
      </c>
      <c r="I59" s="4" t="s">
        <v>134</v>
      </c>
      <c r="J59" s="4" t="s">
        <v>28</v>
      </c>
      <c r="K59" s="20">
        <v>366.51169104421899</v>
      </c>
      <c r="L59" s="4" t="s">
        <v>84</v>
      </c>
      <c r="M59" s="14">
        <v>12.96</v>
      </c>
      <c r="N59" s="14">
        <v>14.04</v>
      </c>
      <c r="O59" s="14">
        <v>27</v>
      </c>
      <c r="P59" s="14">
        <v>17</v>
      </c>
      <c r="Q59" s="4"/>
      <c r="R59" s="7">
        <v>43101</v>
      </c>
      <c r="S59" s="7">
        <v>43435</v>
      </c>
      <c r="T59" s="7" t="s">
        <v>68</v>
      </c>
      <c r="U59" s="4"/>
    </row>
    <row r="60" spans="1:21">
      <c r="A60" s="4" t="s">
        <v>21</v>
      </c>
      <c r="B60" s="4" t="s">
        <v>116</v>
      </c>
      <c r="C60" s="3" t="s">
        <v>117</v>
      </c>
      <c r="D60" s="3" t="s">
        <v>23</v>
      </c>
      <c r="E60" s="4" t="s">
        <v>121</v>
      </c>
      <c r="F60" s="19" t="s">
        <v>133</v>
      </c>
      <c r="G60" s="4"/>
      <c r="H60" s="4" t="s">
        <v>26</v>
      </c>
      <c r="I60" s="4" t="s">
        <v>134</v>
      </c>
      <c r="J60" s="4" t="s">
        <v>28</v>
      </c>
      <c r="K60" s="20">
        <v>2864.220992975193</v>
      </c>
      <c r="L60" s="4" t="s">
        <v>84</v>
      </c>
      <c r="M60" s="14">
        <v>101.28</v>
      </c>
      <c r="N60" s="14">
        <v>109.72</v>
      </c>
      <c r="O60" s="14">
        <v>211</v>
      </c>
      <c r="P60" s="14">
        <v>44</v>
      </c>
      <c r="Q60" s="4"/>
      <c r="R60" s="7">
        <v>43101</v>
      </c>
      <c r="S60" s="7">
        <v>43435</v>
      </c>
      <c r="T60" s="7" t="s">
        <v>68</v>
      </c>
      <c r="U60" s="4"/>
    </row>
    <row r="61" spans="1:21">
      <c r="A61" s="4" t="s">
        <v>21</v>
      </c>
      <c r="B61" s="4" t="s">
        <v>33</v>
      </c>
      <c r="C61" s="3" t="s">
        <v>157</v>
      </c>
      <c r="D61" s="3" t="s">
        <v>23</v>
      </c>
      <c r="E61" s="4" t="s">
        <v>121</v>
      </c>
      <c r="F61" s="19" t="s">
        <v>133</v>
      </c>
      <c r="G61" s="4"/>
      <c r="H61" s="4" t="s">
        <v>26</v>
      </c>
      <c r="I61" s="4" t="s">
        <v>134</v>
      </c>
      <c r="J61" s="4" t="s">
        <v>28</v>
      </c>
      <c r="K61" s="20">
        <v>56497.098449112571</v>
      </c>
      <c r="L61" s="4" t="s">
        <v>84</v>
      </c>
      <c r="M61" s="14">
        <v>1863.36</v>
      </c>
      <c r="N61" s="14">
        <v>2018.64</v>
      </c>
      <c r="O61" s="14">
        <v>3882</v>
      </c>
      <c r="P61" s="14">
        <v>824</v>
      </c>
      <c r="Q61" s="4"/>
      <c r="R61" s="7">
        <v>43101</v>
      </c>
      <c r="S61" s="7">
        <v>43435</v>
      </c>
      <c r="T61" s="7" t="s">
        <v>68</v>
      </c>
      <c r="U61" s="4"/>
    </row>
    <row r="62" spans="1:21">
      <c r="A62" s="4" t="s">
        <v>21</v>
      </c>
      <c r="B62" s="4" t="s">
        <v>135</v>
      </c>
      <c r="C62" s="3" t="s">
        <v>839</v>
      </c>
      <c r="D62" s="3" t="s">
        <v>23</v>
      </c>
      <c r="E62" s="4" t="s">
        <v>121</v>
      </c>
      <c r="F62" s="19" t="s">
        <v>133</v>
      </c>
      <c r="G62" s="4"/>
      <c r="H62" s="4" t="s">
        <v>26</v>
      </c>
      <c r="I62" s="4" t="s">
        <v>134</v>
      </c>
      <c r="J62" s="4" t="s">
        <v>28</v>
      </c>
      <c r="K62" s="20">
        <v>112424.06760104526</v>
      </c>
      <c r="L62" s="4" t="s">
        <v>84</v>
      </c>
      <c r="M62" s="14">
        <v>555.84</v>
      </c>
      <c r="N62" s="14">
        <v>602.16</v>
      </c>
      <c r="O62" s="14">
        <v>1158</v>
      </c>
      <c r="P62" s="14">
        <v>264</v>
      </c>
      <c r="Q62" s="4"/>
      <c r="R62" s="7">
        <v>43101</v>
      </c>
      <c r="S62" s="7">
        <v>43435</v>
      </c>
      <c r="T62" s="7" t="s">
        <v>68</v>
      </c>
      <c r="U62" s="4"/>
    </row>
    <row r="63" spans="1:21">
      <c r="A63" s="4" t="s">
        <v>21</v>
      </c>
      <c r="B63" s="4" t="s">
        <v>38</v>
      </c>
      <c r="C63" s="3" t="s">
        <v>554</v>
      </c>
      <c r="D63" s="3" t="s">
        <v>23</v>
      </c>
      <c r="E63" s="4" t="s">
        <v>121</v>
      </c>
      <c r="F63" s="19" t="s">
        <v>133</v>
      </c>
      <c r="G63" s="4"/>
      <c r="H63" s="4" t="s">
        <v>26</v>
      </c>
      <c r="I63" s="4" t="s">
        <v>134</v>
      </c>
      <c r="J63" s="4" t="s">
        <v>28</v>
      </c>
      <c r="K63" s="20">
        <v>5423.0155767468696</v>
      </c>
      <c r="L63" s="4" t="s">
        <v>84</v>
      </c>
      <c r="M63" s="14">
        <v>194.4</v>
      </c>
      <c r="N63" s="14">
        <v>210.6</v>
      </c>
      <c r="O63" s="14">
        <v>405</v>
      </c>
      <c r="P63" s="14">
        <v>88</v>
      </c>
      <c r="Q63" s="4"/>
      <c r="R63" s="7">
        <v>43101</v>
      </c>
      <c r="S63" s="7">
        <v>43435</v>
      </c>
      <c r="T63" s="7" t="s">
        <v>68</v>
      </c>
      <c r="U63" s="4"/>
    </row>
    <row r="64" spans="1:21">
      <c r="A64" s="4" t="s">
        <v>21</v>
      </c>
      <c r="B64" s="4" t="s">
        <v>46</v>
      </c>
      <c r="C64" s="3" t="s">
        <v>559</v>
      </c>
      <c r="D64" s="3" t="s">
        <v>23</v>
      </c>
      <c r="E64" s="4" t="s">
        <v>121</v>
      </c>
      <c r="F64" s="19" t="s">
        <v>133</v>
      </c>
      <c r="G64" s="4"/>
      <c r="H64" s="4" t="s">
        <v>26</v>
      </c>
      <c r="I64" s="4" t="s">
        <v>134</v>
      </c>
      <c r="J64" s="4" t="s">
        <v>28</v>
      </c>
      <c r="K64" s="20">
        <v>447.95873349848989</v>
      </c>
      <c r="L64" s="4" t="s">
        <v>84</v>
      </c>
      <c r="M64" s="14">
        <v>15.84</v>
      </c>
      <c r="N64" s="14">
        <v>17.16</v>
      </c>
      <c r="O64" s="14">
        <v>33</v>
      </c>
      <c r="P64" s="14">
        <v>14</v>
      </c>
      <c r="Q64" s="4"/>
      <c r="R64" s="7">
        <v>43101</v>
      </c>
      <c r="S64" s="7">
        <v>43435</v>
      </c>
      <c r="T64" s="7" t="s">
        <v>68</v>
      </c>
      <c r="U64" s="4"/>
    </row>
    <row r="65" spans="1:21">
      <c r="A65" s="4" t="s">
        <v>21</v>
      </c>
      <c r="B65" s="4" t="s">
        <v>22</v>
      </c>
      <c r="C65" s="3" t="s">
        <v>112</v>
      </c>
      <c r="D65" s="3" t="s">
        <v>23</v>
      </c>
      <c r="E65" s="4" t="s">
        <v>121</v>
      </c>
      <c r="F65" s="19" t="s">
        <v>133</v>
      </c>
      <c r="G65" s="4"/>
      <c r="H65" s="4" t="s">
        <v>26</v>
      </c>
      <c r="I65" s="4" t="s">
        <v>134</v>
      </c>
      <c r="J65" s="4" t="s">
        <v>28</v>
      </c>
      <c r="K65" s="20">
        <v>11090.372280856553</v>
      </c>
      <c r="L65" s="4" t="s">
        <v>84</v>
      </c>
      <c r="M65" s="14">
        <v>392.16</v>
      </c>
      <c r="N65" s="14">
        <v>424.84</v>
      </c>
      <c r="O65" s="14">
        <v>817</v>
      </c>
      <c r="P65" s="14">
        <v>197</v>
      </c>
      <c r="Q65" s="4"/>
      <c r="R65" s="7">
        <v>43101</v>
      </c>
      <c r="S65" s="7">
        <v>43435</v>
      </c>
      <c r="T65" s="7" t="s">
        <v>68</v>
      </c>
      <c r="U65" s="4"/>
    </row>
    <row r="66" spans="1:21">
      <c r="A66" s="4" t="s">
        <v>127</v>
      </c>
      <c r="B66" s="4" t="s">
        <v>131</v>
      </c>
      <c r="C66" s="3" t="s">
        <v>241</v>
      </c>
      <c r="D66" s="3" t="s">
        <v>23</v>
      </c>
      <c r="E66" s="4" t="s">
        <v>121</v>
      </c>
      <c r="F66" s="19" t="s">
        <v>133</v>
      </c>
      <c r="G66" s="4"/>
      <c r="H66" s="4" t="s">
        <v>26</v>
      </c>
      <c r="I66" s="4" t="s">
        <v>134</v>
      </c>
      <c r="J66" s="4" t="s">
        <v>28</v>
      </c>
      <c r="K66" s="20">
        <v>94315.675162045678</v>
      </c>
      <c r="L66" s="4" t="s">
        <v>84</v>
      </c>
      <c r="M66" s="14">
        <v>1111.68</v>
      </c>
      <c r="N66" s="14">
        <v>1204.32</v>
      </c>
      <c r="O66" s="14">
        <v>2316</v>
      </c>
      <c r="P66" s="14">
        <v>484</v>
      </c>
      <c r="Q66" s="4"/>
      <c r="R66" s="7">
        <v>43101</v>
      </c>
      <c r="S66" s="7">
        <v>43435</v>
      </c>
      <c r="T66" s="7" t="s">
        <v>68</v>
      </c>
      <c r="U66" s="4"/>
    </row>
    <row r="67" spans="1:21">
      <c r="A67" s="21" t="s">
        <v>39</v>
      </c>
      <c r="B67" s="19" t="s">
        <v>47</v>
      </c>
      <c r="C67" s="3" t="s">
        <v>533</v>
      </c>
      <c r="D67" s="3" t="s">
        <v>23</v>
      </c>
      <c r="E67" s="4" t="s">
        <v>121</v>
      </c>
      <c r="F67" s="19" t="s">
        <v>133</v>
      </c>
      <c r="G67" s="19"/>
      <c r="H67" s="4" t="s">
        <v>26</v>
      </c>
      <c r="I67" s="4" t="s">
        <v>134</v>
      </c>
      <c r="J67" s="4" t="s">
        <v>28</v>
      </c>
      <c r="K67" s="20">
        <v>135.74507075711813</v>
      </c>
      <c r="L67" s="4" t="s">
        <v>84</v>
      </c>
      <c r="M67" s="14">
        <v>0.48</v>
      </c>
      <c r="N67" s="14">
        <v>0.52</v>
      </c>
      <c r="O67" s="19">
        <v>1</v>
      </c>
      <c r="P67" s="19">
        <v>1</v>
      </c>
      <c r="Q67" s="19"/>
      <c r="R67" s="7">
        <v>43101</v>
      </c>
      <c r="S67" s="7">
        <v>43435</v>
      </c>
      <c r="T67" s="7" t="s">
        <v>68</v>
      </c>
      <c r="U67" s="19"/>
    </row>
    <row r="68" spans="1:21">
      <c r="A68" s="21" t="s">
        <v>39</v>
      </c>
      <c r="B68" s="19" t="s">
        <v>40</v>
      </c>
      <c r="C68" s="3" t="s">
        <v>197</v>
      </c>
      <c r="D68" s="3" t="s">
        <v>23</v>
      </c>
      <c r="E68" s="4" t="s">
        <v>121</v>
      </c>
      <c r="F68" s="19" t="s">
        <v>133</v>
      </c>
      <c r="G68" s="19"/>
      <c r="H68" s="4" t="s">
        <v>26</v>
      </c>
      <c r="I68" s="4" t="s">
        <v>134</v>
      </c>
      <c r="J68" s="4" t="s">
        <v>28</v>
      </c>
      <c r="K68" s="20">
        <v>11419.554077442563</v>
      </c>
      <c r="L68" s="4" t="s">
        <v>84</v>
      </c>
      <c r="M68" s="14">
        <v>322.08</v>
      </c>
      <c r="N68" s="14">
        <v>348.92</v>
      </c>
      <c r="O68" s="19">
        <v>671</v>
      </c>
      <c r="P68" s="19">
        <v>190</v>
      </c>
      <c r="Q68" s="19"/>
      <c r="R68" s="7">
        <v>43101</v>
      </c>
      <c r="S68" s="7">
        <v>43435</v>
      </c>
      <c r="T68" s="7" t="s">
        <v>68</v>
      </c>
      <c r="U68" s="19"/>
    </row>
    <row r="69" spans="1:21">
      <c r="A69" s="21" t="s">
        <v>39</v>
      </c>
      <c r="B69" s="19" t="s">
        <v>136</v>
      </c>
      <c r="C69" s="3" t="s">
        <v>610</v>
      </c>
      <c r="D69" s="3" t="s">
        <v>23</v>
      </c>
      <c r="E69" s="4" t="s">
        <v>121</v>
      </c>
      <c r="F69" s="19" t="s">
        <v>133</v>
      </c>
      <c r="G69" s="19"/>
      <c r="H69" s="4" t="s">
        <v>26</v>
      </c>
      <c r="I69" s="4" t="s">
        <v>134</v>
      </c>
      <c r="J69" s="4" t="s">
        <v>28</v>
      </c>
      <c r="K69" s="20">
        <v>8263.4811823395667</v>
      </c>
      <c r="L69" s="4" t="s">
        <v>84</v>
      </c>
      <c r="M69" s="14">
        <v>216.48</v>
      </c>
      <c r="N69" s="14">
        <v>234.52</v>
      </c>
      <c r="O69" s="19">
        <v>451</v>
      </c>
      <c r="P69" s="19">
        <v>90</v>
      </c>
      <c r="Q69" s="19"/>
      <c r="R69" s="7">
        <v>43101</v>
      </c>
      <c r="S69" s="7">
        <v>43435</v>
      </c>
      <c r="T69" s="7" t="s">
        <v>68</v>
      </c>
      <c r="U69" s="19"/>
    </row>
    <row r="70" spans="1:21">
      <c r="A70" s="21" t="s">
        <v>39</v>
      </c>
      <c r="B70" s="19" t="s">
        <v>132</v>
      </c>
      <c r="C70" s="3" t="s">
        <v>251</v>
      </c>
      <c r="D70" s="3" t="s">
        <v>23</v>
      </c>
      <c r="E70" s="4" t="s">
        <v>121</v>
      </c>
      <c r="F70" s="19" t="s">
        <v>133</v>
      </c>
      <c r="G70" s="19"/>
      <c r="H70" s="4" t="s">
        <v>26</v>
      </c>
      <c r="I70" s="4" t="s">
        <v>134</v>
      </c>
      <c r="J70" s="4" t="s">
        <v>28</v>
      </c>
      <c r="K70" s="20">
        <v>6502.188889265959</v>
      </c>
      <c r="L70" s="4" t="s">
        <v>84</v>
      </c>
      <c r="M70" s="14">
        <v>459.84</v>
      </c>
      <c r="N70" s="14">
        <v>498.16</v>
      </c>
      <c r="O70" s="19">
        <v>958</v>
      </c>
      <c r="P70" s="19">
        <v>255</v>
      </c>
      <c r="Q70" s="19"/>
      <c r="R70" s="7">
        <v>43101</v>
      </c>
      <c r="S70" s="7">
        <v>43435</v>
      </c>
      <c r="T70" s="7" t="s">
        <v>68</v>
      </c>
      <c r="U70" s="19"/>
    </row>
    <row r="71" spans="1:21">
      <c r="A71" s="21" t="s">
        <v>39</v>
      </c>
      <c r="B71" s="19" t="s">
        <v>42</v>
      </c>
      <c r="C71" s="3" t="s">
        <v>812</v>
      </c>
      <c r="D71" s="3" t="s">
        <v>23</v>
      </c>
      <c r="E71" s="4" t="s">
        <v>121</v>
      </c>
      <c r="F71" s="19" t="s">
        <v>133</v>
      </c>
      <c r="G71" s="19"/>
      <c r="H71" s="4" t="s">
        <v>26</v>
      </c>
      <c r="I71" s="4" t="s">
        <v>134</v>
      </c>
      <c r="J71" s="4" t="s">
        <v>28</v>
      </c>
      <c r="K71" s="20">
        <v>5171.8871958462014</v>
      </c>
      <c r="L71" s="4" t="s">
        <v>84</v>
      </c>
      <c r="M71" s="14">
        <v>293.76</v>
      </c>
      <c r="N71" s="14">
        <v>318.24</v>
      </c>
      <c r="O71" s="19">
        <v>612</v>
      </c>
      <c r="P71" s="19">
        <v>127</v>
      </c>
      <c r="Q71" s="19"/>
      <c r="R71" s="7">
        <v>43101</v>
      </c>
      <c r="S71" s="7">
        <v>43435</v>
      </c>
      <c r="T71" s="7" t="s">
        <v>68</v>
      </c>
      <c r="U71" s="19"/>
    </row>
    <row r="72" spans="1:21">
      <c r="A72" s="19" t="s">
        <v>137</v>
      </c>
      <c r="B72" s="19" t="s">
        <v>138</v>
      </c>
      <c r="C72" s="3" t="s">
        <v>734</v>
      </c>
      <c r="D72" s="3" t="s">
        <v>23</v>
      </c>
      <c r="E72" s="4" t="s">
        <v>121</v>
      </c>
      <c r="F72" s="19" t="s">
        <v>133</v>
      </c>
      <c r="G72" s="19"/>
      <c r="H72" s="4" t="s">
        <v>26</v>
      </c>
      <c r="I72" s="4" t="s">
        <v>134</v>
      </c>
      <c r="J72" s="4" t="s">
        <v>28</v>
      </c>
      <c r="K72" s="20">
        <v>3264.6689517086911</v>
      </c>
      <c r="L72" s="4" t="s">
        <v>84</v>
      </c>
      <c r="M72" s="14">
        <v>92.16</v>
      </c>
      <c r="N72" s="14">
        <v>99.84</v>
      </c>
      <c r="O72" s="19">
        <v>192</v>
      </c>
      <c r="P72" s="19">
        <v>47</v>
      </c>
      <c r="Q72" s="19"/>
      <c r="R72" s="7">
        <v>43101</v>
      </c>
      <c r="S72" s="7">
        <v>43435</v>
      </c>
      <c r="T72" s="7" t="s">
        <v>68</v>
      </c>
      <c r="U72" s="19"/>
    </row>
    <row r="73" spans="1:21">
      <c r="A73" s="19" t="s">
        <v>21</v>
      </c>
      <c r="B73" s="19" t="s">
        <v>123</v>
      </c>
      <c r="C73" s="3" t="s">
        <v>162</v>
      </c>
      <c r="D73" s="3" t="s">
        <v>23</v>
      </c>
      <c r="E73" s="3" t="s">
        <v>24</v>
      </c>
      <c r="F73" s="19" t="s">
        <v>139</v>
      </c>
      <c r="G73" s="19"/>
      <c r="H73" s="4" t="s">
        <v>26</v>
      </c>
      <c r="I73" s="4" t="s">
        <v>27</v>
      </c>
      <c r="J73" s="4" t="s">
        <v>28</v>
      </c>
      <c r="K73" s="20">
        <v>4513.5236026741786</v>
      </c>
      <c r="L73" s="4" t="s">
        <v>84</v>
      </c>
      <c r="M73" s="14">
        <v>48.48</v>
      </c>
      <c r="N73" s="14">
        <v>52.52</v>
      </c>
      <c r="O73" s="19">
        <v>101</v>
      </c>
      <c r="P73" s="19">
        <v>21</v>
      </c>
      <c r="Q73" s="19"/>
      <c r="R73" s="7">
        <v>43101</v>
      </c>
      <c r="S73" s="7">
        <v>43435</v>
      </c>
      <c r="T73" s="7" t="s">
        <v>68</v>
      </c>
      <c r="U73" s="19"/>
    </row>
    <row r="74" spans="1:21">
      <c r="A74" s="19" t="s">
        <v>21</v>
      </c>
      <c r="B74" s="19" t="s">
        <v>34</v>
      </c>
      <c r="C74" s="3" t="s">
        <v>165</v>
      </c>
      <c r="D74" s="3" t="s">
        <v>23</v>
      </c>
      <c r="E74" s="3" t="s">
        <v>24</v>
      </c>
      <c r="F74" s="19" t="s">
        <v>139</v>
      </c>
      <c r="G74" s="19"/>
      <c r="H74" s="4" t="s">
        <v>26</v>
      </c>
      <c r="I74" s="4" t="s">
        <v>27</v>
      </c>
      <c r="J74" s="4" t="s">
        <v>28</v>
      </c>
      <c r="K74" s="20">
        <v>305.42640920351585</v>
      </c>
      <c r="L74" s="4" t="s">
        <v>84</v>
      </c>
      <c r="M74" s="14">
        <v>6.72</v>
      </c>
      <c r="N74" s="14">
        <v>7.28</v>
      </c>
      <c r="O74" s="19">
        <v>14</v>
      </c>
      <c r="P74" s="19">
        <v>3</v>
      </c>
      <c r="Q74" s="19"/>
      <c r="R74" s="7">
        <v>43101</v>
      </c>
      <c r="S74" s="7">
        <v>43435</v>
      </c>
      <c r="T74" s="7" t="s">
        <v>68</v>
      </c>
      <c r="U74" s="19"/>
    </row>
    <row r="75" spans="1:21">
      <c r="A75" s="19" t="s">
        <v>21</v>
      </c>
      <c r="B75" s="19" t="s">
        <v>126</v>
      </c>
      <c r="C75" s="3" t="s">
        <v>202</v>
      </c>
      <c r="D75" s="3" t="s">
        <v>23</v>
      </c>
      <c r="E75" s="3" t="s">
        <v>24</v>
      </c>
      <c r="F75" s="19" t="s">
        <v>139</v>
      </c>
      <c r="G75" s="19"/>
      <c r="H75" s="4" t="s">
        <v>26</v>
      </c>
      <c r="I75" s="4" t="s">
        <v>27</v>
      </c>
      <c r="J75" s="4" t="s">
        <v>28</v>
      </c>
      <c r="K75" s="20">
        <v>10615.264533206637</v>
      </c>
      <c r="L75" s="4" t="s">
        <v>84</v>
      </c>
      <c r="M75" s="14">
        <v>157.91999999999999</v>
      </c>
      <c r="N75" s="14">
        <v>171.08</v>
      </c>
      <c r="O75" s="19">
        <v>329</v>
      </c>
      <c r="P75" s="19">
        <v>70</v>
      </c>
      <c r="Q75" s="19"/>
      <c r="R75" s="7">
        <v>43101</v>
      </c>
      <c r="S75" s="7">
        <v>43435</v>
      </c>
      <c r="T75" s="7" t="s">
        <v>68</v>
      </c>
      <c r="U75" s="19"/>
    </row>
    <row r="76" spans="1:21">
      <c r="A76" s="19" t="s">
        <v>21</v>
      </c>
      <c r="B76" s="19" t="s">
        <v>35</v>
      </c>
      <c r="C76" s="3" t="s">
        <v>167</v>
      </c>
      <c r="D76" s="3" t="s">
        <v>23</v>
      </c>
      <c r="E76" s="3" t="s">
        <v>24</v>
      </c>
      <c r="F76" s="19" t="s">
        <v>139</v>
      </c>
      <c r="G76" s="19"/>
      <c r="H76" s="4" t="s">
        <v>26</v>
      </c>
      <c r="I76" s="4" t="s">
        <v>27</v>
      </c>
      <c r="J76" s="4" t="s">
        <v>28</v>
      </c>
      <c r="K76" s="20">
        <v>407.23521227135438</v>
      </c>
      <c r="L76" s="4" t="s">
        <v>84</v>
      </c>
      <c r="M76" s="14">
        <v>2.4</v>
      </c>
      <c r="N76" s="14">
        <v>2.6</v>
      </c>
      <c r="O76" s="19">
        <v>5</v>
      </c>
      <c r="P76" s="19">
        <v>1</v>
      </c>
      <c r="Q76" s="19"/>
      <c r="R76" s="7">
        <v>43101</v>
      </c>
      <c r="S76" s="7">
        <v>43435</v>
      </c>
      <c r="T76" s="7" t="s">
        <v>68</v>
      </c>
      <c r="U76" s="19"/>
    </row>
    <row r="77" spans="1:21">
      <c r="A77" s="19" t="s">
        <v>21</v>
      </c>
      <c r="B77" s="19" t="s">
        <v>116</v>
      </c>
      <c r="C77" s="3" t="s">
        <v>117</v>
      </c>
      <c r="D77" s="3" t="s">
        <v>23</v>
      </c>
      <c r="E77" s="3" t="s">
        <v>24</v>
      </c>
      <c r="F77" s="19" t="s">
        <v>139</v>
      </c>
      <c r="G77" s="19"/>
      <c r="H77" s="4" t="s">
        <v>26</v>
      </c>
      <c r="I77" s="4" t="s">
        <v>27</v>
      </c>
      <c r="J77" s="4" t="s">
        <v>28</v>
      </c>
      <c r="K77" s="20">
        <v>7309.8720602708117</v>
      </c>
      <c r="L77" s="4" t="s">
        <v>84</v>
      </c>
      <c r="M77" s="14">
        <v>105.6</v>
      </c>
      <c r="N77" s="14">
        <v>114.4</v>
      </c>
      <c r="O77" s="19">
        <v>220</v>
      </c>
      <c r="P77" s="19">
        <v>37</v>
      </c>
      <c r="Q77" s="19"/>
      <c r="R77" s="7">
        <v>43101</v>
      </c>
      <c r="S77" s="7">
        <v>43435</v>
      </c>
      <c r="T77" s="7" t="s">
        <v>68</v>
      </c>
      <c r="U77" s="19"/>
    </row>
    <row r="78" spans="1:21">
      <c r="A78" s="19" t="s">
        <v>21</v>
      </c>
      <c r="B78" s="19" t="s">
        <v>33</v>
      </c>
      <c r="C78" s="3" t="s">
        <v>157</v>
      </c>
      <c r="D78" s="3" t="s">
        <v>23</v>
      </c>
      <c r="E78" s="3" t="s">
        <v>24</v>
      </c>
      <c r="F78" s="19" t="s">
        <v>139</v>
      </c>
      <c r="G78" s="19"/>
      <c r="H78" s="4" t="s">
        <v>26</v>
      </c>
      <c r="I78" s="4" t="s">
        <v>27</v>
      </c>
      <c r="J78" s="4" t="s">
        <v>28</v>
      </c>
      <c r="K78" s="20">
        <v>147724.57325143379</v>
      </c>
      <c r="L78" s="4" t="s">
        <v>84</v>
      </c>
      <c r="M78" s="22">
        <v>1630</v>
      </c>
      <c r="N78" s="22">
        <v>1765</v>
      </c>
      <c r="O78" s="23">
        <v>3395</v>
      </c>
      <c r="P78" s="23">
        <v>708</v>
      </c>
      <c r="Q78" s="19"/>
      <c r="R78" s="7">
        <v>43101</v>
      </c>
      <c r="S78" s="7">
        <v>43435</v>
      </c>
      <c r="T78" s="7" t="s">
        <v>68</v>
      </c>
      <c r="U78" s="19"/>
    </row>
    <row r="79" spans="1:21">
      <c r="A79" s="19" t="s">
        <v>21</v>
      </c>
      <c r="B79" s="19" t="s">
        <v>135</v>
      </c>
      <c r="C79" s="3" t="s">
        <v>839</v>
      </c>
      <c r="D79" s="3" t="s">
        <v>23</v>
      </c>
      <c r="E79" s="3" t="s">
        <v>24</v>
      </c>
      <c r="F79" s="19" t="s">
        <v>139</v>
      </c>
      <c r="G79" s="19"/>
      <c r="H79" s="4" t="s">
        <v>26</v>
      </c>
      <c r="I79" s="4" t="s">
        <v>27</v>
      </c>
      <c r="J79" s="4" t="s">
        <v>28</v>
      </c>
      <c r="K79" s="20">
        <v>169.68133844639766</v>
      </c>
      <c r="L79" s="4" t="s">
        <v>84</v>
      </c>
      <c r="M79" s="14">
        <v>9.6</v>
      </c>
      <c r="N79" s="14">
        <v>10.4</v>
      </c>
      <c r="O79" s="19">
        <v>20</v>
      </c>
      <c r="P79" s="19">
        <v>2</v>
      </c>
      <c r="Q79" s="19"/>
      <c r="R79" s="7">
        <v>43101</v>
      </c>
      <c r="S79" s="7">
        <v>43435</v>
      </c>
      <c r="T79" s="7" t="s">
        <v>68</v>
      </c>
      <c r="U79" s="19"/>
    </row>
    <row r="80" spans="1:21">
      <c r="A80" s="19" t="s">
        <v>21</v>
      </c>
      <c r="B80" s="19" t="s">
        <v>46</v>
      </c>
      <c r="C80" s="3" t="s">
        <v>559</v>
      </c>
      <c r="D80" s="3" t="s">
        <v>23</v>
      </c>
      <c r="E80" s="3" t="s">
        <v>24</v>
      </c>
      <c r="F80" s="19" t="s">
        <v>139</v>
      </c>
      <c r="G80" s="19"/>
      <c r="H80" s="4" t="s">
        <v>26</v>
      </c>
      <c r="I80" s="4" t="s">
        <v>27</v>
      </c>
      <c r="J80" s="4" t="s">
        <v>28</v>
      </c>
      <c r="K80" s="20">
        <v>125733.87178878069</v>
      </c>
      <c r="L80" s="4" t="s">
        <v>84</v>
      </c>
      <c r="M80" s="14">
        <v>1616.16</v>
      </c>
      <c r="N80" s="14">
        <v>1750.84</v>
      </c>
      <c r="O80" s="19">
        <v>3367</v>
      </c>
      <c r="P80" s="19">
        <v>666</v>
      </c>
      <c r="Q80" s="19"/>
      <c r="R80" s="7">
        <v>43101</v>
      </c>
      <c r="S80" s="7">
        <v>43435</v>
      </c>
      <c r="T80" s="7" t="s">
        <v>68</v>
      </c>
      <c r="U80" s="19"/>
    </row>
    <row r="81" spans="1:21">
      <c r="A81" s="19" t="s">
        <v>21</v>
      </c>
      <c r="B81" s="19" t="s">
        <v>22</v>
      </c>
      <c r="C81" s="3" t="s">
        <v>112</v>
      </c>
      <c r="D81" s="3" t="s">
        <v>23</v>
      </c>
      <c r="E81" s="3" t="s">
        <v>24</v>
      </c>
      <c r="F81" s="19" t="s">
        <v>139</v>
      </c>
      <c r="G81" s="19"/>
      <c r="H81" s="4" t="s">
        <v>26</v>
      </c>
      <c r="I81" s="4" t="s">
        <v>27</v>
      </c>
      <c r="J81" s="4" t="s">
        <v>28</v>
      </c>
      <c r="K81" s="20">
        <v>35293.718396850709</v>
      </c>
      <c r="L81" s="4" t="s">
        <v>84</v>
      </c>
      <c r="M81" s="14">
        <v>392.64</v>
      </c>
      <c r="N81" s="14">
        <v>425.36</v>
      </c>
      <c r="O81" s="19">
        <v>818</v>
      </c>
      <c r="P81" s="19">
        <v>159</v>
      </c>
      <c r="Q81" s="19"/>
      <c r="R81" s="7">
        <v>43101</v>
      </c>
      <c r="S81" s="7">
        <v>43435</v>
      </c>
      <c r="T81" s="7" t="s">
        <v>68</v>
      </c>
      <c r="U81" s="19"/>
    </row>
    <row r="82" spans="1:21">
      <c r="A82" s="19" t="s">
        <v>21</v>
      </c>
      <c r="B82" s="19" t="s">
        <v>22</v>
      </c>
      <c r="C82" s="3" t="s">
        <v>112</v>
      </c>
      <c r="D82" s="3" t="s">
        <v>23</v>
      </c>
      <c r="E82" s="3" t="s">
        <v>24</v>
      </c>
      <c r="F82" s="19" t="s">
        <v>139</v>
      </c>
      <c r="G82" s="19"/>
      <c r="H82" s="4" t="s">
        <v>26</v>
      </c>
      <c r="I82" s="4" t="s">
        <v>27</v>
      </c>
      <c r="J82" s="4" t="s">
        <v>28</v>
      </c>
      <c r="K82" s="20">
        <v>237.55387382495675</v>
      </c>
      <c r="L82" s="4" t="s">
        <v>84</v>
      </c>
      <c r="M82" s="14">
        <v>7.68</v>
      </c>
      <c r="N82" s="14">
        <v>8.32</v>
      </c>
      <c r="O82" s="19">
        <v>16</v>
      </c>
      <c r="P82" s="19">
        <v>2</v>
      </c>
      <c r="Q82" s="19"/>
      <c r="R82" s="7">
        <v>43101</v>
      </c>
      <c r="S82" s="7">
        <v>43435</v>
      </c>
      <c r="T82" s="7" t="s">
        <v>68</v>
      </c>
      <c r="U82" s="19"/>
    </row>
    <row r="83" spans="1:21">
      <c r="A83" s="19" t="s">
        <v>127</v>
      </c>
      <c r="B83" s="19" t="s">
        <v>140</v>
      </c>
      <c r="C83" s="3" t="s">
        <v>775</v>
      </c>
      <c r="D83" s="3" t="s">
        <v>23</v>
      </c>
      <c r="E83" s="3" t="s">
        <v>24</v>
      </c>
      <c r="F83" s="19" t="s">
        <v>139</v>
      </c>
      <c r="G83" s="19"/>
      <c r="H83" s="4" t="s">
        <v>26</v>
      </c>
      <c r="I83" s="4" t="s">
        <v>27</v>
      </c>
      <c r="J83" s="4" t="s">
        <v>28</v>
      </c>
      <c r="K83" s="20">
        <v>61.085281840703161</v>
      </c>
      <c r="L83" s="4" t="s">
        <v>84</v>
      </c>
      <c r="M83" s="14">
        <v>2.4</v>
      </c>
      <c r="N83" s="14">
        <v>2.6</v>
      </c>
      <c r="O83" s="19">
        <v>5</v>
      </c>
      <c r="P83" s="19">
        <v>1</v>
      </c>
      <c r="Q83" s="19"/>
      <c r="R83" s="7">
        <v>43101</v>
      </c>
      <c r="S83" s="7">
        <v>43435</v>
      </c>
      <c r="T83" s="7" t="s">
        <v>68</v>
      </c>
      <c r="U83" s="19"/>
    </row>
    <row r="84" spans="1:21">
      <c r="A84" s="19" t="s">
        <v>127</v>
      </c>
      <c r="B84" s="19" t="s">
        <v>131</v>
      </c>
      <c r="C84" s="3" t="s">
        <v>241</v>
      </c>
      <c r="D84" s="3" t="s">
        <v>23</v>
      </c>
      <c r="E84" s="3" t="s">
        <v>24</v>
      </c>
      <c r="F84" s="19" t="s">
        <v>139</v>
      </c>
      <c r="G84" s="19"/>
      <c r="H84" s="4" t="s">
        <v>26</v>
      </c>
      <c r="I84" s="4" t="s">
        <v>27</v>
      </c>
      <c r="J84" s="4" t="s">
        <v>28</v>
      </c>
      <c r="K84" s="20">
        <v>38992.77157498218</v>
      </c>
      <c r="L84" s="4" t="s">
        <v>84</v>
      </c>
      <c r="M84" s="14">
        <v>164.64</v>
      </c>
      <c r="N84" s="14">
        <v>178.36</v>
      </c>
      <c r="O84" s="19">
        <v>343</v>
      </c>
      <c r="P84" s="19">
        <v>110</v>
      </c>
      <c r="Q84" s="19"/>
      <c r="R84" s="7">
        <v>43101</v>
      </c>
      <c r="S84" s="7">
        <v>43435</v>
      </c>
      <c r="T84" s="7" t="s">
        <v>68</v>
      </c>
      <c r="U84" s="19"/>
    </row>
    <row r="85" spans="1:21">
      <c r="A85" s="21" t="s">
        <v>39</v>
      </c>
      <c r="B85" s="19" t="s">
        <v>47</v>
      </c>
      <c r="C85" s="3" t="s">
        <v>533</v>
      </c>
      <c r="D85" s="3" t="s">
        <v>23</v>
      </c>
      <c r="E85" s="3" t="s">
        <v>24</v>
      </c>
      <c r="F85" s="19" t="s">
        <v>139</v>
      </c>
      <c r="G85" s="19"/>
      <c r="H85" s="4" t="s">
        <v>26</v>
      </c>
      <c r="I85" s="4" t="s">
        <v>27</v>
      </c>
      <c r="J85" s="4" t="s">
        <v>28</v>
      </c>
      <c r="K85" s="20">
        <v>2799.7420843655618</v>
      </c>
      <c r="L85" s="4" t="s">
        <v>84</v>
      </c>
      <c r="M85" s="14">
        <v>79.2</v>
      </c>
      <c r="N85" s="14">
        <v>85.8</v>
      </c>
      <c r="O85" s="19">
        <v>165</v>
      </c>
      <c r="P85" s="19">
        <v>32</v>
      </c>
      <c r="Q85" s="19"/>
      <c r="R85" s="7">
        <v>43101</v>
      </c>
      <c r="S85" s="7">
        <v>43435</v>
      </c>
      <c r="T85" s="7" t="s">
        <v>68</v>
      </c>
      <c r="U85" s="19"/>
    </row>
    <row r="86" spans="1:21">
      <c r="A86" s="21" t="s">
        <v>39</v>
      </c>
      <c r="B86" s="19" t="s">
        <v>40</v>
      </c>
      <c r="C86" s="3" t="s">
        <v>197</v>
      </c>
      <c r="D86" s="3" t="s">
        <v>23</v>
      </c>
      <c r="E86" s="3" t="s">
        <v>24</v>
      </c>
      <c r="F86" s="19" t="s">
        <v>139</v>
      </c>
      <c r="G86" s="19"/>
      <c r="H86" s="4" t="s">
        <v>26</v>
      </c>
      <c r="I86" s="4" t="s">
        <v>27</v>
      </c>
      <c r="J86" s="4" t="s">
        <v>28</v>
      </c>
      <c r="K86" s="20">
        <v>61831.879729867316</v>
      </c>
      <c r="L86" s="4" t="s">
        <v>84</v>
      </c>
      <c r="M86" s="14">
        <v>231.84</v>
      </c>
      <c r="N86" s="14">
        <v>251.16</v>
      </c>
      <c r="O86" s="19">
        <v>483</v>
      </c>
      <c r="P86" s="19">
        <v>115</v>
      </c>
      <c r="Q86" s="19"/>
      <c r="R86" s="7">
        <v>43101</v>
      </c>
      <c r="S86" s="7">
        <v>43435</v>
      </c>
      <c r="T86" s="7" t="s">
        <v>68</v>
      </c>
      <c r="U86" s="19"/>
    </row>
    <row r="87" spans="1:21">
      <c r="A87" s="21" t="s">
        <v>39</v>
      </c>
      <c r="B87" s="19" t="s">
        <v>132</v>
      </c>
      <c r="C87" s="3" t="s">
        <v>251</v>
      </c>
      <c r="D87" s="3" t="s">
        <v>23</v>
      </c>
      <c r="E87" s="3" t="s">
        <v>24</v>
      </c>
      <c r="F87" s="19" t="s">
        <v>139</v>
      </c>
      <c r="G87" s="19"/>
      <c r="H87" s="4" t="s">
        <v>26</v>
      </c>
      <c r="I87" s="4" t="s">
        <v>27</v>
      </c>
      <c r="J87" s="4" t="s">
        <v>28</v>
      </c>
      <c r="K87" s="20">
        <v>5955.8149794685578</v>
      </c>
      <c r="L87" s="4" t="s">
        <v>84</v>
      </c>
      <c r="M87" s="14">
        <v>168.48</v>
      </c>
      <c r="N87" s="14">
        <v>182.52</v>
      </c>
      <c r="O87" s="19">
        <v>351</v>
      </c>
      <c r="P87" s="19">
        <v>65</v>
      </c>
      <c r="Q87" s="19"/>
      <c r="R87" s="7">
        <v>43101</v>
      </c>
      <c r="S87" s="7">
        <v>43435</v>
      </c>
      <c r="T87" s="7" t="s">
        <v>68</v>
      </c>
      <c r="U87" s="19"/>
    </row>
    <row r="88" spans="1:21">
      <c r="A88" s="21" t="s">
        <v>39</v>
      </c>
      <c r="B88" s="19" t="s">
        <v>42</v>
      </c>
      <c r="C88" s="3" t="s">
        <v>812</v>
      </c>
      <c r="D88" s="3" t="s">
        <v>23</v>
      </c>
      <c r="E88" s="3" t="s">
        <v>24</v>
      </c>
      <c r="F88" s="19" t="s">
        <v>139</v>
      </c>
      <c r="G88" s="19"/>
      <c r="H88" s="4" t="s">
        <v>26</v>
      </c>
      <c r="I88" s="4" t="s">
        <v>27</v>
      </c>
      <c r="J88" s="4" t="s">
        <v>28</v>
      </c>
      <c r="K88" s="20">
        <v>13415.0066175722</v>
      </c>
      <c r="L88" s="4" t="s">
        <v>84</v>
      </c>
      <c r="M88" s="14">
        <v>350.88</v>
      </c>
      <c r="N88" s="14">
        <v>380.12</v>
      </c>
      <c r="O88" s="19">
        <v>731</v>
      </c>
      <c r="P88" s="19">
        <v>149</v>
      </c>
      <c r="Q88" s="19"/>
      <c r="R88" s="7">
        <v>43101</v>
      </c>
      <c r="S88" s="7">
        <v>43435</v>
      </c>
      <c r="T88" s="7" t="s">
        <v>68</v>
      </c>
      <c r="U88" s="19"/>
    </row>
    <row r="89" spans="1:21">
      <c r="A89" s="21" t="s">
        <v>39</v>
      </c>
      <c r="B89" s="19" t="s">
        <v>44</v>
      </c>
      <c r="C89" s="3" t="s">
        <v>206</v>
      </c>
      <c r="D89" s="3" t="s">
        <v>23</v>
      </c>
      <c r="E89" s="3" t="s">
        <v>24</v>
      </c>
      <c r="F89" s="19" t="s">
        <v>139</v>
      </c>
      <c r="G89" s="19"/>
      <c r="H89" s="4" t="s">
        <v>26</v>
      </c>
      <c r="I89" s="4" t="s">
        <v>27</v>
      </c>
      <c r="J89" s="4" t="s">
        <v>28</v>
      </c>
      <c r="K89" s="20">
        <v>10096.039637560662</v>
      </c>
      <c r="L89" s="4" t="s">
        <v>84</v>
      </c>
      <c r="M89" s="14">
        <v>285.60000000000002</v>
      </c>
      <c r="N89" s="14">
        <v>309.39999999999998</v>
      </c>
      <c r="O89" s="19">
        <v>595</v>
      </c>
      <c r="P89" s="19">
        <v>131</v>
      </c>
      <c r="Q89" s="19"/>
      <c r="R89" s="7">
        <v>43101</v>
      </c>
      <c r="S89" s="7">
        <v>43435</v>
      </c>
      <c r="T89" s="7" t="s">
        <v>68</v>
      </c>
      <c r="U89" s="19"/>
    </row>
    <row r="90" spans="1:21">
      <c r="A90" s="3" t="s">
        <v>127</v>
      </c>
      <c r="B90" s="3" t="s">
        <v>141</v>
      </c>
      <c r="C90" s="3" t="s">
        <v>142</v>
      </c>
      <c r="D90" s="3" t="s">
        <v>23</v>
      </c>
      <c r="E90" s="3" t="s">
        <v>24</v>
      </c>
      <c r="F90" s="3" t="s">
        <v>143</v>
      </c>
      <c r="G90" s="3"/>
      <c r="H90" s="3" t="s">
        <v>114</v>
      </c>
      <c r="I90" s="3" t="s">
        <v>27</v>
      </c>
      <c r="J90" s="3" t="s">
        <v>28</v>
      </c>
      <c r="K90" s="5">
        <v>281230</v>
      </c>
      <c r="L90" s="3" t="s">
        <v>54</v>
      </c>
      <c r="M90" s="6"/>
      <c r="N90" s="6">
        <v>28123</v>
      </c>
      <c r="O90" s="6">
        <v>28123</v>
      </c>
      <c r="P90" s="6">
        <v>9645</v>
      </c>
      <c r="Q90" s="3"/>
      <c r="R90" s="18">
        <v>43101</v>
      </c>
      <c r="S90" s="18">
        <v>43435</v>
      </c>
      <c r="T90" s="18" t="s">
        <v>31</v>
      </c>
      <c r="U90" s="3" t="s">
        <v>144</v>
      </c>
    </row>
    <row r="91" spans="1:21">
      <c r="A91" s="3" t="s">
        <v>127</v>
      </c>
      <c r="B91" s="3" t="s">
        <v>145</v>
      </c>
      <c r="C91" s="3" t="s">
        <v>142</v>
      </c>
      <c r="D91" s="3" t="s">
        <v>23</v>
      </c>
      <c r="E91" s="3" t="s">
        <v>24</v>
      </c>
      <c r="F91" s="3" t="s">
        <v>143</v>
      </c>
      <c r="G91" s="3"/>
      <c r="H91" s="3" t="s">
        <v>114</v>
      </c>
      <c r="I91" s="3" t="s">
        <v>27</v>
      </c>
      <c r="J91" s="3" t="s">
        <v>28</v>
      </c>
      <c r="K91" s="5">
        <v>95650</v>
      </c>
      <c r="L91" s="3" t="s">
        <v>54</v>
      </c>
      <c r="M91" s="6"/>
      <c r="N91" s="6">
        <v>9565</v>
      </c>
      <c r="O91" s="6">
        <v>9565</v>
      </c>
      <c r="P91" s="6">
        <v>3574</v>
      </c>
      <c r="Q91" s="3"/>
      <c r="R91" s="18">
        <v>43101</v>
      </c>
      <c r="S91" s="18">
        <v>43435</v>
      </c>
      <c r="T91" s="18" t="s">
        <v>31</v>
      </c>
      <c r="U91" s="3" t="s">
        <v>146</v>
      </c>
    </row>
    <row r="92" spans="1:21">
      <c r="A92" s="3" t="s">
        <v>127</v>
      </c>
      <c r="B92" s="3" t="s">
        <v>141</v>
      </c>
      <c r="C92" s="3" t="s">
        <v>142</v>
      </c>
      <c r="D92" s="4" t="s">
        <v>23</v>
      </c>
      <c r="E92" s="3" t="s">
        <v>24</v>
      </c>
      <c r="F92" s="3" t="s">
        <v>143</v>
      </c>
      <c r="G92" s="4"/>
      <c r="H92" s="4" t="s">
        <v>114</v>
      </c>
      <c r="I92" s="4" t="s">
        <v>27</v>
      </c>
      <c r="J92" s="4" t="s">
        <v>28</v>
      </c>
      <c r="K92" s="13">
        <v>173606.13333333333</v>
      </c>
      <c r="L92" s="4" t="s">
        <v>54</v>
      </c>
      <c r="M92" s="14">
        <v>539</v>
      </c>
      <c r="N92" s="14">
        <v>1089</v>
      </c>
      <c r="O92" s="14">
        <v>1628</v>
      </c>
      <c r="P92" s="14">
        <v>703</v>
      </c>
      <c r="Q92" s="4"/>
      <c r="R92" s="18">
        <v>43101</v>
      </c>
      <c r="S92" s="18">
        <v>43435</v>
      </c>
      <c r="T92" s="18" t="s">
        <v>68</v>
      </c>
      <c r="U92" s="4" t="s">
        <v>147</v>
      </c>
    </row>
    <row r="93" spans="1:21">
      <c r="A93" s="3" t="s">
        <v>39</v>
      </c>
      <c r="B93" s="3" t="s">
        <v>48</v>
      </c>
      <c r="C93" s="3" t="s">
        <v>882</v>
      </c>
      <c r="D93" s="3" t="s">
        <v>23</v>
      </c>
      <c r="E93" s="3" t="s">
        <v>121</v>
      </c>
      <c r="F93" s="3" t="s">
        <v>148</v>
      </c>
      <c r="G93" s="3" t="s">
        <v>149</v>
      </c>
      <c r="H93" s="3" t="s">
        <v>114</v>
      </c>
      <c r="I93" s="3" t="s">
        <v>27</v>
      </c>
      <c r="J93" s="3" t="s">
        <v>28</v>
      </c>
      <c r="K93" s="5">
        <v>15683</v>
      </c>
      <c r="L93" s="3" t="s">
        <v>29</v>
      </c>
      <c r="M93" s="6">
        <v>389</v>
      </c>
      <c r="N93" s="6">
        <v>411</v>
      </c>
      <c r="O93" s="6">
        <v>800</v>
      </c>
      <c r="P93" s="6">
        <v>175</v>
      </c>
      <c r="Q93" s="3"/>
      <c r="R93" s="24">
        <v>43405</v>
      </c>
      <c r="S93" s="24">
        <v>43435</v>
      </c>
      <c r="T93" s="18" t="s">
        <v>31</v>
      </c>
      <c r="U93" s="3"/>
    </row>
    <row r="94" spans="1:21" s="29" customFormat="1">
      <c r="A94" s="21" t="s">
        <v>39</v>
      </c>
      <c r="B94" s="21" t="s">
        <v>48</v>
      </c>
      <c r="C94" s="21" t="s">
        <v>882</v>
      </c>
      <c r="D94" s="21" t="s">
        <v>23</v>
      </c>
      <c r="E94" s="21" t="s">
        <v>150</v>
      </c>
      <c r="F94" s="25" t="s">
        <v>151</v>
      </c>
      <c r="G94" s="25">
        <v>11916</v>
      </c>
      <c r="H94" s="21" t="s">
        <v>114</v>
      </c>
      <c r="I94" s="21" t="s">
        <v>27</v>
      </c>
      <c r="J94" s="21" t="s">
        <v>28</v>
      </c>
      <c r="K94" s="26">
        <v>1564</v>
      </c>
      <c r="L94" s="21" t="s">
        <v>29</v>
      </c>
      <c r="M94" s="27">
        <v>274</v>
      </c>
      <c r="N94" s="27">
        <v>256</v>
      </c>
      <c r="O94" s="27">
        <v>530</v>
      </c>
      <c r="P94" s="27"/>
      <c r="Q94" s="21"/>
      <c r="R94" s="24">
        <v>43221</v>
      </c>
      <c r="S94" s="24">
        <v>43435</v>
      </c>
      <c r="T94" s="28" t="s">
        <v>55</v>
      </c>
      <c r="U94" s="21" t="s">
        <v>152</v>
      </c>
    </row>
    <row r="95" spans="1:21">
      <c r="A95" s="3" t="s">
        <v>39</v>
      </c>
      <c r="B95" s="3" t="s">
        <v>48</v>
      </c>
      <c r="C95" s="3" t="s">
        <v>882</v>
      </c>
      <c r="D95" s="3" t="s">
        <v>23</v>
      </c>
      <c r="E95" s="3" t="s">
        <v>150</v>
      </c>
      <c r="F95" s="30" t="s">
        <v>151</v>
      </c>
      <c r="G95" s="30">
        <v>11916</v>
      </c>
      <c r="H95" s="3" t="s">
        <v>114</v>
      </c>
      <c r="I95" s="3" t="s">
        <v>27</v>
      </c>
      <c r="J95" s="3" t="s">
        <v>28</v>
      </c>
      <c r="K95" s="5">
        <v>138</v>
      </c>
      <c r="L95" s="3" t="s">
        <v>29</v>
      </c>
      <c r="M95" s="6">
        <v>1</v>
      </c>
      <c r="N95" s="6">
        <v>7</v>
      </c>
      <c r="O95" s="6">
        <v>8</v>
      </c>
      <c r="P95" s="6"/>
      <c r="Q95" s="3"/>
      <c r="R95" s="24">
        <v>43221</v>
      </c>
      <c r="S95" s="24">
        <v>43435</v>
      </c>
      <c r="T95" s="18" t="s">
        <v>55</v>
      </c>
      <c r="U95" s="4" t="s">
        <v>153</v>
      </c>
    </row>
    <row r="96" spans="1:21">
      <c r="A96" s="3" t="s">
        <v>39</v>
      </c>
      <c r="B96" s="4" t="s">
        <v>154</v>
      </c>
      <c r="C96" s="3" t="s">
        <v>210</v>
      </c>
      <c r="D96" s="3" t="s">
        <v>23</v>
      </c>
      <c r="E96" s="3" t="s">
        <v>121</v>
      </c>
      <c r="F96" s="3" t="s">
        <v>148</v>
      </c>
      <c r="G96" s="3" t="s">
        <v>149</v>
      </c>
      <c r="H96" s="3" t="s">
        <v>114</v>
      </c>
      <c r="I96" s="3" t="s">
        <v>27</v>
      </c>
      <c r="J96" s="3" t="s">
        <v>28</v>
      </c>
      <c r="K96" s="13">
        <v>943</v>
      </c>
      <c r="L96" s="3" t="s">
        <v>29</v>
      </c>
      <c r="M96" s="14">
        <v>195</v>
      </c>
      <c r="N96" s="14">
        <v>261</v>
      </c>
      <c r="O96" s="14">
        <v>456</v>
      </c>
      <c r="P96" s="14">
        <v>170</v>
      </c>
      <c r="Q96" s="4"/>
      <c r="R96" s="24">
        <v>43221</v>
      </c>
      <c r="S96" s="24">
        <v>43435</v>
      </c>
      <c r="T96" s="7" t="s">
        <v>55</v>
      </c>
      <c r="U96" s="4"/>
    </row>
    <row r="97" spans="1:21">
      <c r="A97" s="3" t="s">
        <v>39</v>
      </c>
      <c r="B97" s="4" t="s">
        <v>132</v>
      </c>
      <c r="C97" s="3" t="s">
        <v>251</v>
      </c>
      <c r="D97" s="3" t="s">
        <v>23</v>
      </c>
      <c r="E97" s="3" t="s">
        <v>121</v>
      </c>
      <c r="F97" s="3" t="s">
        <v>148</v>
      </c>
      <c r="G97" s="3" t="s">
        <v>149</v>
      </c>
      <c r="H97" s="3" t="s">
        <v>114</v>
      </c>
      <c r="I97" s="3" t="s">
        <v>27</v>
      </c>
      <c r="J97" s="3" t="s">
        <v>28</v>
      </c>
      <c r="K97" s="13">
        <v>155</v>
      </c>
      <c r="L97" s="3" t="s">
        <v>29</v>
      </c>
      <c r="M97" s="14">
        <v>12</v>
      </c>
      <c r="N97" s="14">
        <v>33</v>
      </c>
      <c r="O97" s="14">
        <v>45</v>
      </c>
      <c r="P97" s="14">
        <v>9</v>
      </c>
      <c r="Q97" s="4"/>
      <c r="R97" s="24">
        <v>43221</v>
      </c>
      <c r="S97" s="24">
        <v>43435</v>
      </c>
      <c r="T97" s="7" t="s">
        <v>55</v>
      </c>
      <c r="U97" s="4"/>
    </row>
    <row r="98" spans="1:21">
      <c r="A98" s="3" t="s">
        <v>39</v>
      </c>
      <c r="B98" s="4" t="s">
        <v>40</v>
      </c>
      <c r="C98" s="3" t="s">
        <v>197</v>
      </c>
      <c r="D98" s="3" t="s">
        <v>23</v>
      </c>
      <c r="E98" s="3" t="s">
        <v>150</v>
      </c>
      <c r="F98" s="30" t="s">
        <v>151</v>
      </c>
      <c r="G98" s="30">
        <v>11916</v>
      </c>
      <c r="H98" s="3" t="s">
        <v>114</v>
      </c>
      <c r="I98" s="3" t="s">
        <v>27</v>
      </c>
      <c r="J98" s="3" t="s">
        <v>28</v>
      </c>
      <c r="K98" s="13">
        <v>1379</v>
      </c>
      <c r="L98" s="3" t="s">
        <v>29</v>
      </c>
      <c r="M98" s="14">
        <v>3</v>
      </c>
      <c r="N98" s="14">
        <v>20</v>
      </c>
      <c r="O98" s="14">
        <v>23</v>
      </c>
      <c r="P98" s="14"/>
      <c r="Q98" s="4"/>
      <c r="R98" s="24">
        <v>43221</v>
      </c>
      <c r="S98" s="24">
        <v>43435</v>
      </c>
      <c r="T98" s="7" t="s">
        <v>55</v>
      </c>
      <c r="U98" s="4" t="s">
        <v>153</v>
      </c>
    </row>
    <row r="99" spans="1:21">
      <c r="A99" s="3" t="s">
        <v>39</v>
      </c>
      <c r="B99" s="4" t="s">
        <v>41</v>
      </c>
      <c r="C99" s="3" t="s">
        <v>729</v>
      </c>
      <c r="D99" s="3" t="s">
        <v>23</v>
      </c>
      <c r="E99" s="3" t="s">
        <v>150</v>
      </c>
      <c r="F99" s="30" t="s">
        <v>151</v>
      </c>
      <c r="G99" s="30">
        <v>11916</v>
      </c>
      <c r="H99" s="3" t="s">
        <v>114</v>
      </c>
      <c r="I99" s="3" t="s">
        <v>27</v>
      </c>
      <c r="J99" s="3" t="s">
        <v>28</v>
      </c>
      <c r="K99" s="13">
        <v>345</v>
      </c>
      <c r="L99" s="3" t="s">
        <v>29</v>
      </c>
      <c r="M99" s="14"/>
      <c r="N99" s="14">
        <v>4</v>
      </c>
      <c r="O99" s="14">
        <v>4</v>
      </c>
      <c r="P99" s="14"/>
      <c r="Q99" s="4"/>
      <c r="R99" s="24">
        <v>43221</v>
      </c>
      <c r="S99" s="24">
        <v>43435</v>
      </c>
      <c r="T99" s="7" t="s">
        <v>55</v>
      </c>
      <c r="U99" s="4" t="s">
        <v>153</v>
      </c>
    </row>
    <row r="100" spans="1:21">
      <c r="A100" s="3" t="s">
        <v>39</v>
      </c>
      <c r="B100" s="4" t="s">
        <v>42</v>
      </c>
      <c r="C100" s="3" t="s">
        <v>812</v>
      </c>
      <c r="D100" s="3" t="s">
        <v>23</v>
      </c>
      <c r="E100" s="3" t="s">
        <v>150</v>
      </c>
      <c r="F100" s="30" t="s">
        <v>151</v>
      </c>
      <c r="G100" s="30">
        <v>11916</v>
      </c>
      <c r="H100" s="3" t="s">
        <v>114</v>
      </c>
      <c r="I100" s="3" t="s">
        <v>27</v>
      </c>
      <c r="J100" s="3" t="s">
        <v>28</v>
      </c>
      <c r="K100" s="13">
        <v>172</v>
      </c>
      <c r="L100" s="3" t="s">
        <v>29</v>
      </c>
      <c r="M100" s="14"/>
      <c r="N100" s="14">
        <v>2</v>
      </c>
      <c r="O100" s="14">
        <v>3</v>
      </c>
      <c r="P100" s="14"/>
      <c r="Q100" s="4"/>
      <c r="R100" s="24">
        <v>43221</v>
      </c>
      <c r="S100" s="24">
        <v>43435</v>
      </c>
      <c r="T100" s="7" t="s">
        <v>55</v>
      </c>
      <c r="U100" s="4" t="s">
        <v>153</v>
      </c>
    </row>
    <row r="101" spans="1:21">
      <c r="A101" s="3" t="s">
        <v>39</v>
      </c>
      <c r="B101" s="4" t="s">
        <v>43</v>
      </c>
      <c r="C101" s="3" t="s">
        <v>198</v>
      </c>
      <c r="D101" s="3" t="s">
        <v>23</v>
      </c>
      <c r="E101" s="3" t="s">
        <v>150</v>
      </c>
      <c r="F101" s="30" t="s">
        <v>151</v>
      </c>
      <c r="G101" s="30">
        <v>11916</v>
      </c>
      <c r="H101" s="3" t="s">
        <v>114</v>
      </c>
      <c r="I101" s="3" t="s">
        <v>155</v>
      </c>
      <c r="J101" s="3" t="s">
        <v>28</v>
      </c>
      <c r="K101" s="13">
        <v>2822</v>
      </c>
      <c r="L101" s="3" t="s">
        <v>29</v>
      </c>
      <c r="M101" s="14">
        <v>173</v>
      </c>
      <c r="N101" s="14">
        <v>168</v>
      </c>
      <c r="O101" s="14">
        <v>341</v>
      </c>
      <c r="P101" s="14"/>
      <c r="Q101" s="4"/>
      <c r="R101" s="24">
        <v>43221</v>
      </c>
      <c r="S101" s="24">
        <v>43435</v>
      </c>
      <c r="T101" s="7" t="s">
        <v>55</v>
      </c>
      <c r="U101" s="4" t="s">
        <v>152</v>
      </c>
    </row>
    <row r="102" spans="1:21">
      <c r="A102" s="3" t="s">
        <v>39</v>
      </c>
      <c r="B102" s="4" t="s">
        <v>44</v>
      </c>
      <c r="C102" s="3" t="s">
        <v>206</v>
      </c>
      <c r="D102" s="3" t="s">
        <v>23</v>
      </c>
      <c r="E102" s="3" t="s">
        <v>121</v>
      </c>
      <c r="F102" s="3" t="s">
        <v>148</v>
      </c>
      <c r="G102" s="3" t="s">
        <v>149</v>
      </c>
      <c r="H102" s="3" t="s">
        <v>114</v>
      </c>
      <c r="I102" s="4" t="s">
        <v>27</v>
      </c>
      <c r="J102" s="3" t="s">
        <v>28</v>
      </c>
      <c r="K102" s="13">
        <v>566</v>
      </c>
      <c r="L102" s="3" t="s">
        <v>29</v>
      </c>
      <c r="M102" s="14">
        <v>98</v>
      </c>
      <c r="N102" s="14">
        <v>107</v>
      </c>
      <c r="O102" s="14">
        <v>205</v>
      </c>
      <c r="P102" s="14">
        <v>51</v>
      </c>
      <c r="Q102" s="4"/>
      <c r="R102" s="24">
        <v>43221</v>
      </c>
      <c r="S102" s="24">
        <v>43435</v>
      </c>
      <c r="T102" s="7" t="s">
        <v>55</v>
      </c>
      <c r="U102" s="4" t="s">
        <v>156</v>
      </c>
    </row>
    <row r="103" spans="1:21">
      <c r="A103" s="3" t="s">
        <v>39</v>
      </c>
      <c r="B103" s="4" t="s">
        <v>47</v>
      </c>
      <c r="C103" s="3" t="s">
        <v>533</v>
      </c>
      <c r="D103" s="3" t="s">
        <v>23</v>
      </c>
      <c r="E103" s="3" t="s">
        <v>150</v>
      </c>
      <c r="F103" s="30" t="s">
        <v>151</v>
      </c>
      <c r="G103" s="30">
        <v>11916</v>
      </c>
      <c r="H103" s="3" t="s">
        <v>114</v>
      </c>
      <c r="I103" s="4" t="s">
        <v>27</v>
      </c>
      <c r="J103" s="3" t="s">
        <v>28</v>
      </c>
      <c r="K103" s="13">
        <v>345</v>
      </c>
      <c r="L103" s="3" t="s">
        <v>29</v>
      </c>
      <c r="M103" s="14">
        <v>1</v>
      </c>
      <c r="N103" s="14">
        <v>2</v>
      </c>
      <c r="O103" s="14">
        <v>3</v>
      </c>
      <c r="P103" s="14"/>
      <c r="Q103" s="4"/>
      <c r="R103" s="24">
        <v>43221</v>
      </c>
      <c r="S103" s="24">
        <v>43435</v>
      </c>
      <c r="T103" s="7" t="s">
        <v>55</v>
      </c>
      <c r="U103" s="4" t="s">
        <v>153</v>
      </c>
    </row>
    <row r="104" spans="1:21">
      <c r="A104" s="4" t="s">
        <v>21</v>
      </c>
      <c r="B104" s="3" t="s">
        <v>126</v>
      </c>
      <c r="C104" s="3" t="s">
        <v>157</v>
      </c>
      <c r="D104" s="3" t="s">
        <v>23</v>
      </c>
      <c r="E104" s="3" t="s">
        <v>52</v>
      </c>
      <c r="F104" s="3" t="s">
        <v>158</v>
      </c>
      <c r="G104" s="4"/>
      <c r="H104" s="4" t="s">
        <v>26</v>
      </c>
      <c r="I104" s="4" t="s">
        <v>27</v>
      </c>
      <c r="J104" s="4" t="s">
        <v>159</v>
      </c>
      <c r="K104" s="13">
        <v>19161.290322580644</v>
      </c>
      <c r="L104" s="4" t="s">
        <v>29</v>
      </c>
      <c r="M104" s="14">
        <v>285</v>
      </c>
      <c r="N104" s="14">
        <v>270</v>
      </c>
      <c r="O104" s="14">
        <v>555</v>
      </c>
      <c r="P104" s="14">
        <v>198</v>
      </c>
      <c r="Q104" s="4" t="s">
        <v>160</v>
      </c>
      <c r="R104" s="7">
        <v>43101</v>
      </c>
      <c r="S104" s="7">
        <v>43435</v>
      </c>
      <c r="T104" s="18" t="s">
        <v>31</v>
      </c>
      <c r="U104" s="4"/>
    </row>
    <row r="105" spans="1:21">
      <c r="A105" s="4" t="s">
        <v>21</v>
      </c>
      <c r="B105" s="3" t="s">
        <v>45</v>
      </c>
      <c r="C105" s="3" t="s">
        <v>161</v>
      </c>
      <c r="D105" s="3" t="s">
        <v>23</v>
      </c>
      <c r="E105" s="3" t="s">
        <v>52</v>
      </c>
      <c r="F105" s="3" t="s">
        <v>158</v>
      </c>
      <c r="G105" s="4"/>
      <c r="H105" s="4" t="s">
        <v>26</v>
      </c>
      <c r="I105" s="4" t="s">
        <v>27</v>
      </c>
      <c r="J105" s="4" t="s">
        <v>159</v>
      </c>
      <c r="K105" s="13">
        <v>47903.225806451614</v>
      </c>
      <c r="L105" s="4" t="s">
        <v>29</v>
      </c>
      <c r="M105" s="14">
        <v>512</v>
      </c>
      <c r="N105" s="14">
        <v>534</v>
      </c>
      <c r="O105" s="14">
        <v>1046</v>
      </c>
      <c r="P105" s="14">
        <v>495</v>
      </c>
      <c r="Q105" s="4" t="s">
        <v>160</v>
      </c>
      <c r="R105" s="7">
        <v>43101</v>
      </c>
      <c r="S105" s="7">
        <v>43435</v>
      </c>
      <c r="T105" s="18" t="s">
        <v>31</v>
      </c>
      <c r="U105" s="4"/>
    </row>
    <row r="106" spans="1:21">
      <c r="A106" s="4" t="s">
        <v>21</v>
      </c>
      <c r="B106" s="3" t="s">
        <v>22</v>
      </c>
      <c r="C106" s="3" t="s">
        <v>117</v>
      </c>
      <c r="D106" s="3" t="s">
        <v>23</v>
      </c>
      <c r="E106" s="3" t="s">
        <v>52</v>
      </c>
      <c r="F106" s="3" t="s">
        <v>158</v>
      </c>
      <c r="G106" s="4"/>
      <c r="H106" s="4" t="s">
        <v>26</v>
      </c>
      <c r="I106" s="4" t="s">
        <v>27</v>
      </c>
      <c r="J106" s="4" t="s">
        <v>159</v>
      </c>
      <c r="K106" s="13">
        <v>6870.9677419354839</v>
      </c>
      <c r="L106" s="4" t="s">
        <v>29</v>
      </c>
      <c r="M106" s="14">
        <v>73</v>
      </c>
      <c r="N106" s="14">
        <v>75</v>
      </c>
      <c r="O106" s="14">
        <v>148</v>
      </c>
      <c r="P106" s="14">
        <v>71</v>
      </c>
      <c r="Q106" s="4" t="s">
        <v>160</v>
      </c>
      <c r="R106" s="7">
        <v>43101</v>
      </c>
      <c r="S106" s="7">
        <v>43435</v>
      </c>
      <c r="T106" s="18" t="s">
        <v>31</v>
      </c>
      <c r="U106" s="4"/>
    </row>
    <row r="107" spans="1:21">
      <c r="A107" s="4" t="s">
        <v>21</v>
      </c>
      <c r="B107" s="3" t="s">
        <v>34</v>
      </c>
      <c r="C107" s="3" t="s">
        <v>162</v>
      </c>
      <c r="D107" s="3" t="s">
        <v>23</v>
      </c>
      <c r="E107" s="3" t="s">
        <v>52</v>
      </c>
      <c r="F107" s="3" t="s">
        <v>158</v>
      </c>
      <c r="G107" s="4"/>
      <c r="H107" s="4" t="s">
        <v>26</v>
      </c>
      <c r="I107" s="4" t="s">
        <v>27</v>
      </c>
      <c r="J107" s="4" t="s">
        <v>159</v>
      </c>
      <c r="K107" s="13">
        <v>580.64516129032256</v>
      </c>
      <c r="L107" s="4" t="s">
        <v>29</v>
      </c>
      <c r="M107" s="14">
        <v>6</v>
      </c>
      <c r="N107" s="14">
        <v>8</v>
      </c>
      <c r="O107" s="14">
        <v>14</v>
      </c>
      <c r="P107" s="14">
        <v>6</v>
      </c>
      <c r="Q107" s="4" t="s">
        <v>160</v>
      </c>
      <c r="R107" s="7">
        <v>43101</v>
      </c>
      <c r="S107" s="7">
        <v>43435</v>
      </c>
      <c r="T107" s="18" t="s">
        <v>31</v>
      </c>
      <c r="U107" s="4"/>
    </row>
    <row r="108" spans="1:21">
      <c r="A108" s="4" t="s">
        <v>21</v>
      </c>
      <c r="B108" s="3" t="s">
        <v>34</v>
      </c>
      <c r="C108" s="3" t="s">
        <v>162</v>
      </c>
      <c r="D108" s="3" t="s">
        <v>23</v>
      </c>
      <c r="E108" s="3" t="s">
        <v>52</v>
      </c>
      <c r="F108" s="3" t="s">
        <v>158</v>
      </c>
      <c r="G108" s="4"/>
      <c r="H108" s="4" t="s">
        <v>26</v>
      </c>
      <c r="I108" s="4" t="s">
        <v>27</v>
      </c>
      <c r="J108" s="4" t="s">
        <v>159</v>
      </c>
      <c r="K108" s="13">
        <v>8580.645161290322</v>
      </c>
      <c r="L108" s="4" t="s">
        <v>29</v>
      </c>
      <c r="M108" s="14">
        <v>79</v>
      </c>
      <c r="N108" s="14">
        <v>85</v>
      </c>
      <c r="O108" s="14">
        <v>164</v>
      </c>
      <c r="P108" s="14">
        <v>76</v>
      </c>
      <c r="Q108" s="4" t="s">
        <v>160</v>
      </c>
      <c r="R108" s="7">
        <v>43101</v>
      </c>
      <c r="S108" s="7">
        <v>43435</v>
      </c>
      <c r="T108" s="18" t="s">
        <v>31</v>
      </c>
      <c r="U108" s="4"/>
    </row>
    <row r="109" spans="1:21">
      <c r="A109" s="4" t="s">
        <v>21</v>
      </c>
      <c r="B109" s="3" t="s">
        <v>22</v>
      </c>
      <c r="C109" s="3" t="s">
        <v>112</v>
      </c>
      <c r="D109" s="3" t="s">
        <v>23</v>
      </c>
      <c r="E109" s="3" t="s">
        <v>52</v>
      </c>
      <c r="F109" s="3" t="s">
        <v>158</v>
      </c>
      <c r="G109" s="4"/>
      <c r="H109" s="4" t="s">
        <v>114</v>
      </c>
      <c r="I109" s="4" t="s">
        <v>27</v>
      </c>
      <c r="J109" s="4" t="s">
        <v>159</v>
      </c>
      <c r="K109" s="13">
        <v>22580.645161290322</v>
      </c>
      <c r="L109" s="4" t="s">
        <v>29</v>
      </c>
      <c r="M109" s="14">
        <v>321</v>
      </c>
      <c r="N109" s="14">
        <v>266</v>
      </c>
      <c r="O109" s="14">
        <v>587</v>
      </c>
      <c r="P109" s="14">
        <v>100</v>
      </c>
      <c r="Q109" s="4" t="s">
        <v>163</v>
      </c>
      <c r="R109" s="7">
        <v>43101</v>
      </c>
      <c r="S109" s="7">
        <v>43435</v>
      </c>
      <c r="T109" s="18" t="s">
        <v>31</v>
      </c>
      <c r="U109" s="4"/>
    </row>
    <row r="110" spans="1:21">
      <c r="A110" s="4" t="s">
        <v>21</v>
      </c>
      <c r="B110" s="3" t="s">
        <v>33</v>
      </c>
      <c r="C110" s="3" t="s">
        <v>157</v>
      </c>
      <c r="D110" s="3" t="s">
        <v>23</v>
      </c>
      <c r="E110" s="3" t="s">
        <v>52</v>
      </c>
      <c r="F110" s="3" t="s">
        <v>158</v>
      </c>
      <c r="G110" s="4"/>
      <c r="H110" s="4" t="s">
        <v>26</v>
      </c>
      <c r="I110" s="4" t="s">
        <v>27</v>
      </c>
      <c r="J110" s="3" t="s">
        <v>28</v>
      </c>
      <c r="K110" s="13">
        <v>11419.354838709678</v>
      </c>
      <c r="L110" s="4" t="s">
        <v>29</v>
      </c>
      <c r="M110" s="14">
        <v>163</v>
      </c>
      <c r="N110" s="14">
        <v>185</v>
      </c>
      <c r="O110" s="14">
        <v>348</v>
      </c>
      <c r="P110" s="14">
        <v>59</v>
      </c>
      <c r="Q110" s="4" t="s">
        <v>164</v>
      </c>
      <c r="R110" s="7">
        <v>43101</v>
      </c>
      <c r="S110" s="7">
        <v>43435</v>
      </c>
      <c r="T110" s="18" t="s">
        <v>31</v>
      </c>
      <c r="U110" s="4"/>
    </row>
    <row r="111" spans="1:21">
      <c r="A111" s="4" t="s">
        <v>21</v>
      </c>
      <c r="B111" s="3" t="s">
        <v>36</v>
      </c>
      <c r="C111" s="3" t="s">
        <v>161</v>
      </c>
      <c r="D111" s="3" t="s">
        <v>23</v>
      </c>
      <c r="E111" s="3" t="s">
        <v>52</v>
      </c>
      <c r="F111" s="3" t="s">
        <v>158</v>
      </c>
      <c r="G111" s="4"/>
      <c r="H111" s="4" t="s">
        <v>26</v>
      </c>
      <c r="I111" s="4" t="s">
        <v>27</v>
      </c>
      <c r="J111" s="3" t="s">
        <v>28</v>
      </c>
      <c r="K111" s="13">
        <v>387.09677419354841</v>
      </c>
      <c r="L111" s="4" t="s">
        <v>29</v>
      </c>
      <c r="M111" s="14">
        <v>2</v>
      </c>
      <c r="N111" s="14"/>
      <c r="O111" s="14">
        <v>2</v>
      </c>
      <c r="P111" s="14">
        <v>2</v>
      </c>
      <c r="Q111" s="4" t="s">
        <v>164</v>
      </c>
      <c r="R111" s="7">
        <v>43101</v>
      </c>
      <c r="S111" s="7">
        <v>43435</v>
      </c>
      <c r="T111" s="18" t="s">
        <v>31</v>
      </c>
      <c r="U111" s="4"/>
    </row>
    <row r="112" spans="1:21">
      <c r="A112" s="4" t="s">
        <v>21</v>
      </c>
      <c r="B112" s="3" t="s">
        <v>34</v>
      </c>
      <c r="C112" s="3" t="s">
        <v>165</v>
      </c>
      <c r="D112" s="3" t="s">
        <v>23</v>
      </c>
      <c r="E112" s="3" t="s">
        <v>52</v>
      </c>
      <c r="F112" s="3" t="s">
        <v>158</v>
      </c>
      <c r="G112" s="4"/>
      <c r="H112" s="4" t="s">
        <v>26</v>
      </c>
      <c r="I112" s="4" t="s">
        <v>27</v>
      </c>
      <c r="J112" s="3" t="s">
        <v>28</v>
      </c>
      <c r="K112" s="13">
        <v>7548.3870967741932</v>
      </c>
      <c r="L112" s="4" t="s">
        <v>29</v>
      </c>
      <c r="M112" s="14">
        <v>80</v>
      </c>
      <c r="N112" s="14">
        <v>97</v>
      </c>
      <c r="O112" s="14">
        <v>177</v>
      </c>
      <c r="P112" s="14">
        <v>39</v>
      </c>
      <c r="Q112" s="4" t="s">
        <v>164</v>
      </c>
      <c r="R112" s="7">
        <v>43101</v>
      </c>
      <c r="S112" s="7">
        <v>43435</v>
      </c>
      <c r="T112" s="18" t="s">
        <v>31</v>
      </c>
      <c r="U112" s="4"/>
    </row>
    <row r="113" spans="1:21">
      <c r="A113" s="4" t="s">
        <v>21</v>
      </c>
      <c r="B113" s="3" t="s">
        <v>33</v>
      </c>
      <c r="C113" s="3" t="s">
        <v>157</v>
      </c>
      <c r="D113" s="3" t="s">
        <v>23</v>
      </c>
      <c r="E113" s="3" t="s">
        <v>150</v>
      </c>
      <c r="F113" s="3" t="s">
        <v>158</v>
      </c>
      <c r="G113" s="4"/>
      <c r="H113" s="4" t="s">
        <v>26</v>
      </c>
      <c r="I113" s="4" t="s">
        <v>27</v>
      </c>
      <c r="J113" s="3" t="s">
        <v>28</v>
      </c>
      <c r="K113" s="13">
        <v>23225.806451612902</v>
      </c>
      <c r="L113" s="4" t="s">
        <v>29</v>
      </c>
      <c r="M113" s="14">
        <v>1205</v>
      </c>
      <c r="N113" s="14">
        <v>1369</v>
      </c>
      <c r="O113" s="14">
        <v>2574</v>
      </c>
      <c r="P113" s="14">
        <v>1200</v>
      </c>
      <c r="Q113" s="4" t="s">
        <v>164</v>
      </c>
      <c r="R113" s="7">
        <v>43101</v>
      </c>
      <c r="S113" s="7">
        <v>43435</v>
      </c>
      <c r="T113" s="18" t="s">
        <v>31</v>
      </c>
      <c r="U113" s="4"/>
    </row>
    <row r="114" spans="1:21">
      <c r="A114" s="4" t="s">
        <v>21</v>
      </c>
      <c r="B114" s="3" t="s">
        <v>22</v>
      </c>
      <c r="C114" s="3" t="s">
        <v>112</v>
      </c>
      <c r="D114" s="3" t="s">
        <v>23</v>
      </c>
      <c r="E114" s="3" t="s">
        <v>150</v>
      </c>
      <c r="F114" s="3" t="s">
        <v>158</v>
      </c>
      <c r="G114" s="4"/>
      <c r="H114" s="4" t="s">
        <v>26</v>
      </c>
      <c r="I114" s="4" t="s">
        <v>27</v>
      </c>
      <c r="J114" s="3" t="s">
        <v>28</v>
      </c>
      <c r="K114" s="13">
        <v>2516.1290322580644</v>
      </c>
      <c r="L114" s="4" t="s">
        <v>29</v>
      </c>
      <c r="M114" s="14">
        <v>127</v>
      </c>
      <c r="N114" s="14">
        <v>154</v>
      </c>
      <c r="O114" s="14">
        <v>281</v>
      </c>
      <c r="P114" s="14">
        <v>130</v>
      </c>
      <c r="Q114" s="4" t="s">
        <v>164</v>
      </c>
      <c r="R114" s="7">
        <v>43101</v>
      </c>
      <c r="S114" s="7">
        <v>43435</v>
      </c>
      <c r="T114" s="18" t="s">
        <v>31</v>
      </c>
      <c r="U114" s="4"/>
    </row>
    <row r="115" spans="1:21">
      <c r="A115" s="4" t="s">
        <v>21</v>
      </c>
      <c r="B115" s="3" t="s">
        <v>45</v>
      </c>
      <c r="C115" s="3" t="s">
        <v>166</v>
      </c>
      <c r="D115" s="3" t="s">
        <v>23</v>
      </c>
      <c r="E115" s="3" t="s">
        <v>150</v>
      </c>
      <c r="F115" s="3" t="s">
        <v>158</v>
      </c>
      <c r="G115" s="4"/>
      <c r="H115" s="4" t="s">
        <v>26</v>
      </c>
      <c r="I115" s="4" t="s">
        <v>27</v>
      </c>
      <c r="J115" s="3" t="s">
        <v>28</v>
      </c>
      <c r="K115" s="13">
        <v>3309.6774193548385</v>
      </c>
      <c r="L115" s="4" t="s">
        <v>29</v>
      </c>
      <c r="M115" s="14">
        <v>180</v>
      </c>
      <c r="N115" s="14">
        <v>189</v>
      </c>
      <c r="O115" s="14">
        <v>369</v>
      </c>
      <c r="P115" s="14">
        <v>171</v>
      </c>
      <c r="Q115" s="4" t="s">
        <v>164</v>
      </c>
      <c r="R115" s="7">
        <v>43101</v>
      </c>
      <c r="S115" s="7">
        <v>43435</v>
      </c>
      <c r="T115" s="18" t="s">
        <v>31</v>
      </c>
      <c r="U115" s="4"/>
    </row>
    <row r="116" spans="1:21">
      <c r="A116" s="4" t="s">
        <v>21</v>
      </c>
      <c r="B116" s="3" t="s">
        <v>34</v>
      </c>
      <c r="C116" s="3" t="s">
        <v>165</v>
      </c>
      <c r="D116" s="3" t="s">
        <v>23</v>
      </c>
      <c r="E116" s="3" t="s">
        <v>150</v>
      </c>
      <c r="F116" s="3" t="s">
        <v>158</v>
      </c>
      <c r="G116" s="4"/>
      <c r="H116" s="4" t="s">
        <v>26</v>
      </c>
      <c r="I116" s="4" t="s">
        <v>27</v>
      </c>
      <c r="J116" s="3" t="s">
        <v>28</v>
      </c>
      <c r="K116" s="13">
        <v>2341.9354838709678</v>
      </c>
      <c r="L116" s="4" t="s">
        <v>29</v>
      </c>
      <c r="M116" s="14">
        <v>134</v>
      </c>
      <c r="N116" s="14">
        <v>153</v>
      </c>
      <c r="O116" s="14">
        <v>287</v>
      </c>
      <c r="P116" s="14">
        <v>121</v>
      </c>
      <c r="Q116" s="4" t="s">
        <v>164</v>
      </c>
      <c r="R116" s="7">
        <v>43101</v>
      </c>
      <c r="S116" s="7">
        <v>43435</v>
      </c>
      <c r="T116" s="18" t="s">
        <v>31</v>
      </c>
      <c r="U116" s="4"/>
    </row>
    <row r="117" spans="1:21">
      <c r="A117" s="4" t="s">
        <v>21</v>
      </c>
      <c r="B117" s="3" t="s">
        <v>35</v>
      </c>
      <c r="C117" s="3" t="s">
        <v>167</v>
      </c>
      <c r="D117" s="3" t="s">
        <v>23</v>
      </c>
      <c r="E117" s="3" t="s">
        <v>150</v>
      </c>
      <c r="F117" s="3" t="s">
        <v>158</v>
      </c>
      <c r="G117" s="4"/>
      <c r="H117" s="4" t="s">
        <v>26</v>
      </c>
      <c r="I117" s="4" t="s">
        <v>27</v>
      </c>
      <c r="J117" s="3" t="s">
        <v>28</v>
      </c>
      <c r="K117" s="13">
        <v>7974.1935483870966</v>
      </c>
      <c r="L117" s="4" t="s">
        <v>29</v>
      </c>
      <c r="M117" s="14">
        <v>518</v>
      </c>
      <c r="N117" s="14">
        <v>500</v>
      </c>
      <c r="O117" s="14">
        <v>1018</v>
      </c>
      <c r="P117" s="14">
        <v>412</v>
      </c>
      <c r="Q117" s="4" t="s">
        <v>164</v>
      </c>
      <c r="R117" s="7">
        <v>43101</v>
      </c>
      <c r="S117" s="7">
        <v>43435</v>
      </c>
      <c r="T117" s="18" t="s">
        <v>31</v>
      </c>
      <c r="U117" s="4"/>
    </row>
    <row r="118" spans="1:21">
      <c r="A118" s="4" t="s">
        <v>21</v>
      </c>
      <c r="B118" s="3" t="s">
        <v>37</v>
      </c>
      <c r="C118" s="3" t="s">
        <v>168</v>
      </c>
      <c r="D118" s="3" t="s">
        <v>23</v>
      </c>
      <c r="E118" s="3" t="s">
        <v>150</v>
      </c>
      <c r="F118" s="3" t="s">
        <v>158</v>
      </c>
      <c r="G118" s="4"/>
      <c r="H118" s="4" t="s">
        <v>26</v>
      </c>
      <c r="I118" s="4" t="s">
        <v>27</v>
      </c>
      <c r="J118" s="3" t="s">
        <v>28</v>
      </c>
      <c r="K118" s="13">
        <v>1064.516129032258</v>
      </c>
      <c r="L118" s="4" t="s">
        <v>29</v>
      </c>
      <c r="M118" s="14">
        <v>87</v>
      </c>
      <c r="N118" s="14">
        <v>73</v>
      </c>
      <c r="O118" s="14">
        <v>160</v>
      </c>
      <c r="P118" s="14">
        <v>56</v>
      </c>
      <c r="Q118" s="4" t="s">
        <v>164</v>
      </c>
      <c r="R118" s="7">
        <v>43101</v>
      </c>
      <c r="S118" s="7">
        <v>43435</v>
      </c>
      <c r="T118" s="18" t="s">
        <v>31</v>
      </c>
      <c r="U118" s="4"/>
    </row>
    <row r="119" spans="1:21">
      <c r="A119" s="4" t="s">
        <v>21</v>
      </c>
      <c r="B119" s="3" t="s">
        <v>33</v>
      </c>
      <c r="C119" s="3" t="s">
        <v>157</v>
      </c>
      <c r="D119" s="3" t="s">
        <v>23</v>
      </c>
      <c r="E119" s="3" t="s">
        <v>52</v>
      </c>
      <c r="F119" s="3" t="s">
        <v>158</v>
      </c>
      <c r="G119" s="4"/>
      <c r="H119" s="4" t="s">
        <v>26</v>
      </c>
      <c r="I119" s="4" t="s">
        <v>27</v>
      </c>
      <c r="J119" s="3" t="s">
        <v>28</v>
      </c>
      <c r="K119" s="13">
        <v>33645.161290322583</v>
      </c>
      <c r="L119" s="4" t="s">
        <v>29</v>
      </c>
      <c r="M119" s="14">
        <v>381</v>
      </c>
      <c r="N119" s="14">
        <v>434</v>
      </c>
      <c r="O119" s="14">
        <v>815</v>
      </c>
      <c r="P119" s="14">
        <v>208</v>
      </c>
      <c r="Q119" s="4" t="s">
        <v>164</v>
      </c>
      <c r="R119" s="7">
        <v>43101</v>
      </c>
      <c r="S119" s="7">
        <v>43435</v>
      </c>
      <c r="T119" s="18" t="s">
        <v>31</v>
      </c>
      <c r="U119" s="4"/>
    </row>
    <row r="120" spans="1:21">
      <c r="A120" s="4" t="s">
        <v>21</v>
      </c>
      <c r="B120" s="3" t="s">
        <v>123</v>
      </c>
      <c r="C120" s="3" t="s">
        <v>162</v>
      </c>
      <c r="D120" s="3" t="s">
        <v>23</v>
      </c>
      <c r="E120" s="3" t="s">
        <v>52</v>
      </c>
      <c r="F120" s="3" t="s">
        <v>158</v>
      </c>
      <c r="G120" s="4"/>
      <c r="H120" s="4" t="s">
        <v>26</v>
      </c>
      <c r="I120" s="4" t="s">
        <v>27</v>
      </c>
      <c r="J120" s="3" t="s">
        <v>28</v>
      </c>
      <c r="K120" s="13">
        <v>24387.096774193549</v>
      </c>
      <c r="L120" s="4" t="s">
        <v>29</v>
      </c>
      <c r="M120" s="14">
        <v>301</v>
      </c>
      <c r="N120" s="14">
        <v>338</v>
      </c>
      <c r="O120" s="14">
        <v>639</v>
      </c>
      <c r="P120" s="14">
        <v>108</v>
      </c>
      <c r="Q120" s="4" t="s">
        <v>164</v>
      </c>
      <c r="R120" s="7">
        <v>43101</v>
      </c>
      <c r="S120" s="7">
        <v>43435</v>
      </c>
      <c r="T120" s="18" t="s">
        <v>31</v>
      </c>
      <c r="U120" s="4"/>
    </row>
    <row r="121" spans="1:21">
      <c r="A121" s="4" t="s">
        <v>21</v>
      </c>
      <c r="B121" s="3" t="s">
        <v>36</v>
      </c>
      <c r="C121" s="3" t="s">
        <v>161</v>
      </c>
      <c r="D121" s="3" t="s">
        <v>23</v>
      </c>
      <c r="E121" s="3" t="s">
        <v>52</v>
      </c>
      <c r="F121" s="3" t="s">
        <v>158</v>
      </c>
      <c r="G121" s="4"/>
      <c r="H121" s="4" t="s">
        <v>26</v>
      </c>
      <c r="I121" s="4" t="s">
        <v>27</v>
      </c>
      <c r="J121" s="3" t="s">
        <v>28</v>
      </c>
      <c r="K121" s="13">
        <f>8050000/1550</f>
        <v>5193.5483870967746</v>
      </c>
      <c r="L121" s="4" t="s">
        <v>29</v>
      </c>
      <c r="M121" s="14">
        <v>53</v>
      </c>
      <c r="N121" s="14">
        <v>61</v>
      </c>
      <c r="O121" s="14">
        <v>114</v>
      </c>
      <c r="P121" s="14">
        <v>23</v>
      </c>
      <c r="Q121" s="4" t="s">
        <v>164</v>
      </c>
      <c r="R121" s="7">
        <v>43101</v>
      </c>
      <c r="S121" s="7">
        <v>43435</v>
      </c>
      <c r="T121" s="18" t="s">
        <v>31</v>
      </c>
      <c r="U121" s="4"/>
    </row>
    <row r="122" spans="1:21">
      <c r="A122" s="4" t="s">
        <v>79</v>
      </c>
      <c r="B122" s="3" t="s">
        <v>80</v>
      </c>
      <c r="C122" s="3" t="s">
        <v>81</v>
      </c>
      <c r="D122" s="3" t="s">
        <v>23</v>
      </c>
      <c r="E122" s="3" t="s">
        <v>24</v>
      </c>
      <c r="F122" s="3" t="s">
        <v>169</v>
      </c>
      <c r="G122" s="4"/>
      <c r="H122" s="4" t="s">
        <v>26</v>
      </c>
      <c r="I122" s="4" t="s">
        <v>27</v>
      </c>
      <c r="J122" s="3" t="s">
        <v>28</v>
      </c>
      <c r="K122" s="13">
        <v>41612.903225806454</v>
      </c>
      <c r="L122" s="4" t="s">
        <v>29</v>
      </c>
      <c r="M122" s="14">
        <v>1457</v>
      </c>
      <c r="N122" s="14">
        <v>1549</v>
      </c>
      <c r="O122" s="14">
        <v>3006</v>
      </c>
      <c r="P122" s="14">
        <v>600</v>
      </c>
      <c r="Q122" s="4" t="s">
        <v>163</v>
      </c>
      <c r="R122" s="18">
        <v>43313</v>
      </c>
      <c r="S122" s="18">
        <v>43435</v>
      </c>
      <c r="T122" s="18" t="s">
        <v>31</v>
      </c>
      <c r="U122" s="4"/>
    </row>
    <row r="123" spans="1:21">
      <c r="A123" s="4" t="s">
        <v>79</v>
      </c>
      <c r="B123" s="3" t="s">
        <v>170</v>
      </c>
      <c r="C123" s="3" t="s">
        <v>171</v>
      </c>
      <c r="D123" s="3" t="s">
        <v>23</v>
      </c>
      <c r="E123" s="3" t="s">
        <v>24</v>
      </c>
      <c r="F123" s="3" t="s">
        <v>169</v>
      </c>
      <c r="G123" s="4"/>
      <c r="H123" s="4" t="s">
        <v>26</v>
      </c>
      <c r="I123" s="4" t="s">
        <v>27</v>
      </c>
      <c r="J123" s="3" t="s">
        <v>28</v>
      </c>
      <c r="K123" s="13">
        <v>30516.129032258064</v>
      </c>
      <c r="L123" s="4" t="s">
        <v>29</v>
      </c>
      <c r="M123" s="14">
        <v>919</v>
      </c>
      <c r="N123" s="14">
        <v>1054</v>
      </c>
      <c r="O123" s="14">
        <v>1973</v>
      </c>
      <c r="P123" s="14">
        <v>440</v>
      </c>
      <c r="Q123" s="4" t="s">
        <v>163</v>
      </c>
      <c r="R123" s="18">
        <v>43313</v>
      </c>
      <c r="S123" s="18">
        <v>43435</v>
      </c>
      <c r="T123" s="18" t="s">
        <v>31</v>
      </c>
      <c r="U123" s="4"/>
    </row>
    <row r="124" spans="1:21">
      <c r="A124" s="4" t="s">
        <v>102</v>
      </c>
      <c r="B124" s="3" t="s">
        <v>106</v>
      </c>
      <c r="C124" s="3" t="s">
        <v>107</v>
      </c>
      <c r="D124" s="3" t="s">
        <v>23</v>
      </c>
      <c r="E124" s="3" t="s">
        <v>24</v>
      </c>
      <c r="F124" s="3" t="s">
        <v>169</v>
      </c>
      <c r="G124" s="4"/>
      <c r="H124" s="4" t="s">
        <v>26</v>
      </c>
      <c r="I124" s="4" t="s">
        <v>27</v>
      </c>
      <c r="J124" s="3" t="s">
        <v>28</v>
      </c>
      <c r="K124" s="13">
        <v>36064.516129032258</v>
      </c>
      <c r="L124" s="4" t="s">
        <v>29</v>
      </c>
      <c r="M124" s="14">
        <v>1325</v>
      </c>
      <c r="N124" s="14">
        <v>1276</v>
      </c>
      <c r="O124" s="14">
        <v>2601</v>
      </c>
      <c r="P124" s="14">
        <v>520</v>
      </c>
      <c r="Q124" s="4" t="s">
        <v>163</v>
      </c>
      <c r="R124" s="18">
        <v>43313</v>
      </c>
      <c r="S124" s="18">
        <v>43435</v>
      </c>
      <c r="T124" s="18" t="s">
        <v>31</v>
      </c>
      <c r="U124" s="4"/>
    </row>
    <row r="125" spans="1:21">
      <c r="A125" s="4" t="s">
        <v>102</v>
      </c>
      <c r="B125" s="3" t="s">
        <v>103</v>
      </c>
      <c r="C125" s="3" t="s">
        <v>104</v>
      </c>
      <c r="D125" s="3" t="s">
        <v>23</v>
      </c>
      <c r="E125" s="3" t="s">
        <v>24</v>
      </c>
      <c r="F125" s="3" t="s">
        <v>169</v>
      </c>
      <c r="G125" s="4"/>
      <c r="H125" s="4" t="s">
        <v>26</v>
      </c>
      <c r="I125" s="4" t="s">
        <v>27</v>
      </c>
      <c r="J125" s="3" t="s">
        <v>28</v>
      </c>
      <c r="K125" s="13">
        <v>36064.516129032258</v>
      </c>
      <c r="L125" s="4" t="s">
        <v>29</v>
      </c>
      <c r="M125" s="14">
        <v>754</v>
      </c>
      <c r="N125" s="14">
        <v>1058</v>
      </c>
      <c r="O125" s="14">
        <v>1812</v>
      </c>
      <c r="P125" s="14">
        <v>520</v>
      </c>
      <c r="Q125" s="4" t="s">
        <v>163</v>
      </c>
      <c r="R125" s="18">
        <v>43313</v>
      </c>
      <c r="S125" s="18">
        <v>43435</v>
      </c>
      <c r="T125" s="18" t="s">
        <v>31</v>
      </c>
      <c r="U125" s="4"/>
    </row>
    <row r="126" spans="1:21">
      <c r="A126" s="4" t="s">
        <v>95</v>
      </c>
      <c r="B126" s="3" t="s">
        <v>172</v>
      </c>
      <c r="C126" s="3" t="s">
        <v>173</v>
      </c>
      <c r="D126" s="3" t="s">
        <v>23</v>
      </c>
      <c r="E126" s="3" t="s">
        <v>24</v>
      </c>
      <c r="F126" s="3" t="s">
        <v>169</v>
      </c>
      <c r="G126" s="4"/>
      <c r="H126" s="4" t="s">
        <v>26</v>
      </c>
      <c r="I126" s="4" t="s">
        <v>27</v>
      </c>
      <c r="J126" s="3" t="s">
        <v>28</v>
      </c>
      <c r="K126" s="13">
        <v>36064.516129032258</v>
      </c>
      <c r="L126" s="4" t="s">
        <v>29</v>
      </c>
      <c r="M126" s="14">
        <v>1180</v>
      </c>
      <c r="N126" s="14">
        <v>1230</v>
      </c>
      <c r="O126" s="14">
        <v>2410</v>
      </c>
      <c r="P126" s="14">
        <v>520</v>
      </c>
      <c r="Q126" s="4" t="s">
        <v>163</v>
      </c>
      <c r="R126" s="18">
        <v>43313</v>
      </c>
      <c r="S126" s="18">
        <v>43435</v>
      </c>
      <c r="T126" s="18" t="s">
        <v>31</v>
      </c>
      <c r="U126" s="4"/>
    </row>
    <row r="127" spans="1:21">
      <c r="A127" s="4" t="s">
        <v>95</v>
      </c>
      <c r="B127" s="3" t="s">
        <v>99</v>
      </c>
      <c r="C127" s="3" t="s">
        <v>100</v>
      </c>
      <c r="D127" s="3" t="s">
        <v>23</v>
      </c>
      <c r="E127" s="3" t="s">
        <v>24</v>
      </c>
      <c r="F127" s="3" t="s">
        <v>169</v>
      </c>
      <c r="G127" s="4"/>
      <c r="H127" s="4" t="s">
        <v>26</v>
      </c>
      <c r="I127" s="4" t="s">
        <v>27</v>
      </c>
      <c r="J127" s="3" t="s">
        <v>28</v>
      </c>
      <c r="K127" s="13">
        <v>41612.903225806454</v>
      </c>
      <c r="L127" s="4" t="s">
        <v>29</v>
      </c>
      <c r="M127" s="14">
        <v>1945</v>
      </c>
      <c r="N127" s="14">
        <v>1958</v>
      </c>
      <c r="O127" s="14">
        <v>3903</v>
      </c>
      <c r="P127" s="14">
        <v>600</v>
      </c>
      <c r="Q127" s="4" t="s">
        <v>163</v>
      </c>
      <c r="R127" s="18">
        <v>43313</v>
      </c>
      <c r="S127" s="18">
        <v>43435</v>
      </c>
      <c r="T127" s="18" t="s">
        <v>31</v>
      </c>
      <c r="U127" s="4"/>
    </row>
    <row r="128" spans="1:21">
      <c r="A128" s="4" t="s">
        <v>127</v>
      </c>
      <c r="B128" s="3" t="s">
        <v>174</v>
      </c>
      <c r="C128" s="3" t="s">
        <v>175</v>
      </c>
      <c r="D128" s="3" t="s">
        <v>23</v>
      </c>
      <c r="E128" s="3" t="s">
        <v>52</v>
      </c>
      <c r="F128" s="3" t="s">
        <v>176</v>
      </c>
      <c r="G128" s="4"/>
      <c r="H128" s="4" t="s">
        <v>26</v>
      </c>
      <c r="I128" s="4" t="s">
        <v>27</v>
      </c>
      <c r="J128" s="3" t="s">
        <v>28</v>
      </c>
      <c r="K128" s="13">
        <v>44170.419354838712</v>
      </c>
      <c r="L128" s="4" t="s">
        <v>29</v>
      </c>
      <c r="M128" s="14">
        <v>742</v>
      </c>
      <c r="N128" s="14">
        <v>1484</v>
      </c>
      <c r="O128" s="14">
        <v>2226</v>
      </c>
      <c r="P128" s="14">
        <v>371</v>
      </c>
      <c r="Q128" s="4" t="s">
        <v>177</v>
      </c>
      <c r="R128" s="18">
        <v>43101</v>
      </c>
      <c r="S128" s="18">
        <v>43435</v>
      </c>
      <c r="T128" s="18" t="s">
        <v>31</v>
      </c>
      <c r="U128" s="4"/>
    </row>
    <row r="129" spans="1:21">
      <c r="A129" s="4" t="s">
        <v>127</v>
      </c>
      <c r="B129" s="3" t="s">
        <v>174</v>
      </c>
      <c r="C129" s="3" t="s">
        <v>175</v>
      </c>
      <c r="D129" s="3" t="s">
        <v>23</v>
      </c>
      <c r="E129" s="3" t="s">
        <v>52</v>
      </c>
      <c r="F129" s="3" t="s">
        <v>176</v>
      </c>
      <c r="G129" s="4"/>
      <c r="H129" s="4" t="s">
        <v>26</v>
      </c>
      <c r="I129" s="4" t="s">
        <v>27</v>
      </c>
      <c r="J129" s="3" t="s">
        <v>28</v>
      </c>
      <c r="K129" s="13">
        <v>14252.903225806451</v>
      </c>
      <c r="L129" s="4" t="s">
        <v>29</v>
      </c>
      <c r="M129" s="14">
        <v>200</v>
      </c>
      <c r="N129" s="14">
        <v>400</v>
      </c>
      <c r="O129" s="14">
        <v>600</v>
      </c>
      <c r="P129" s="14">
        <v>100</v>
      </c>
      <c r="Q129" s="4" t="s">
        <v>178</v>
      </c>
      <c r="R129" s="18">
        <v>43101</v>
      </c>
      <c r="S129" s="18">
        <v>43435</v>
      </c>
      <c r="T129" s="18" t="s">
        <v>31</v>
      </c>
      <c r="U129" s="4"/>
    </row>
    <row r="130" spans="1:21">
      <c r="A130" s="4" t="s">
        <v>127</v>
      </c>
      <c r="B130" s="3" t="s">
        <v>145</v>
      </c>
      <c r="C130" s="3" t="s">
        <v>179</v>
      </c>
      <c r="D130" s="3" t="s">
        <v>23</v>
      </c>
      <c r="E130" s="3" t="s">
        <v>52</v>
      </c>
      <c r="F130" s="3" t="s">
        <v>176</v>
      </c>
      <c r="G130" s="4"/>
      <c r="H130" s="4" t="s">
        <v>26</v>
      </c>
      <c r="I130" s="4" t="s">
        <v>27</v>
      </c>
      <c r="J130" s="3" t="s">
        <v>28</v>
      </c>
      <c r="K130" s="13">
        <v>117579.6129032258</v>
      </c>
      <c r="L130" s="4" t="s">
        <v>29</v>
      </c>
      <c r="M130" s="14">
        <v>1926</v>
      </c>
      <c r="N130" s="14">
        <v>3520</v>
      </c>
      <c r="O130" s="14">
        <v>5446</v>
      </c>
      <c r="P130" s="14">
        <v>797</v>
      </c>
      <c r="Q130" s="4" t="s">
        <v>180</v>
      </c>
      <c r="R130" s="18">
        <v>43101</v>
      </c>
      <c r="S130" s="18">
        <v>43435</v>
      </c>
      <c r="T130" s="18" t="s">
        <v>31</v>
      </c>
      <c r="U130" s="4"/>
    </row>
    <row r="131" spans="1:21">
      <c r="A131" s="4" t="s">
        <v>127</v>
      </c>
      <c r="B131" s="3" t="s">
        <v>145</v>
      </c>
      <c r="C131" s="3" t="s">
        <v>179</v>
      </c>
      <c r="D131" s="3" t="s">
        <v>23</v>
      </c>
      <c r="E131" s="3" t="s">
        <v>52</v>
      </c>
      <c r="F131" s="3" t="s">
        <v>176</v>
      </c>
      <c r="G131" s="4"/>
      <c r="H131" s="4" t="s">
        <v>26</v>
      </c>
      <c r="I131" s="4" t="s">
        <v>27</v>
      </c>
      <c r="J131" s="3" t="s">
        <v>28</v>
      </c>
      <c r="K131" s="13">
        <v>76238.903225806454</v>
      </c>
      <c r="L131" s="4" t="s">
        <v>29</v>
      </c>
      <c r="M131" s="14">
        <v>1167</v>
      </c>
      <c r="N131" s="14">
        <v>2205</v>
      </c>
      <c r="O131" s="14">
        <v>3372</v>
      </c>
      <c r="P131" s="14">
        <v>519</v>
      </c>
      <c r="Q131" s="4" t="s">
        <v>177</v>
      </c>
      <c r="R131" s="18">
        <v>43101</v>
      </c>
      <c r="S131" s="18">
        <v>43435</v>
      </c>
      <c r="T131" s="18" t="s">
        <v>31</v>
      </c>
      <c r="U131" s="4"/>
    </row>
    <row r="132" spans="1:21">
      <c r="A132" s="4" t="s">
        <v>127</v>
      </c>
      <c r="B132" s="3" t="s">
        <v>145</v>
      </c>
      <c r="C132" s="3" t="s">
        <v>179</v>
      </c>
      <c r="D132" s="3" t="s">
        <v>23</v>
      </c>
      <c r="E132" s="3" t="s">
        <v>52</v>
      </c>
      <c r="F132" s="3" t="s">
        <v>176</v>
      </c>
      <c r="G132" s="4"/>
      <c r="H132" s="4" t="s">
        <v>26</v>
      </c>
      <c r="I132" s="4" t="s">
        <v>27</v>
      </c>
      <c r="J132" s="3" t="s">
        <v>28</v>
      </c>
      <c r="K132" s="13">
        <v>25169.032258064515</v>
      </c>
      <c r="L132" s="4" t="s">
        <v>29</v>
      </c>
      <c r="M132" s="14">
        <v>415</v>
      </c>
      <c r="N132" s="14">
        <v>763</v>
      </c>
      <c r="O132" s="14">
        <v>1178</v>
      </c>
      <c r="P132" s="14">
        <v>174</v>
      </c>
      <c r="Q132" s="4" t="s">
        <v>178</v>
      </c>
      <c r="R132" s="18">
        <v>43101</v>
      </c>
      <c r="S132" s="18">
        <v>43435</v>
      </c>
      <c r="T132" s="18" t="s">
        <v>31</v>
      </c>
      <c r="U132" s="4"/>
    </row>
    <row r="133" spans="1:21">
      <c r="A133" s="4" t="s">
        <v>127</v>
      </c>
      <c r="B133" s="4" t="s">
        <v>145</v>
      </c>
      <c r="C133" s="3" t="s">
        <v>179</v>
      </c>
      <c r="D133" s="4" t="s">
        <v>23</v>
      </c>
      <c r="E133" s="3" t="s">
        <v>52</v>
      </c>
      <c r="F133" s="4" t="s">
        <v>181</v>
      </c>
      <c r="G133" s="4" t="s">
        <v>182</v>
      </c>
      <c r="H133" s="4" t="s">
        <v>114</v>
      </c>
      <c r="I133" s="4" t="s">
        <v>27</v>
      </c>
      <c r="J133" s="4" t="s">
        <v>28</v>
      </c>
      <c r="K133" s="13">
        <v>149904</v>
      </c>
      <c r="L133" s="4" t="s">
        <v>84</v>
      </c>
      <c r="M133" s="14">
        <v>1793</v>
      </c>
      <c r="N133" s="14">
        <v>1846</v>
      </c>
      <c r="O133" s="14">
        <v>3639</v>
      </c>
      <c r="P133" s="14">
        <v>697</v>
      </c>
      <c r="Q133" s="4" t="s">
        <v>183</v>
      </c>
      <c r="R133" s="7">
        <v>43252</v>
      </c>
      <c r="S133" s="7">
        <v>43435</v>
      </c>
      <c r="T133" s="7" t="s">
        <v>68</v>
      </c>
      <c r="U133" s="4" t="s">
        <v>184</v>
      </c>
    </row>
    <row r="134" spans="1:21">
      <c r="A134" s="4" t="s">
        <v>95</v>
      </c>
      <c r="B134" s="4" t="s">
        <v>96</v>
      </c>
      <c r="C134" s="3" t="s">
        <v>97</v>
      </c>
      <c r="D134" s="4" t="s">
        <v>23</v>
      </c>
      <c r="E134" s="3" t="s">
        <v>24</v>
      </c>
      <c r="F134" s="4" t="s">
        <v>185</v>
      </c>
      <c r="G134" s="4" t="s">
        <v>186</v>
      </c>
      <c r="H134" s="4" t="s">
        <v>26</v>
      </c>
      <c r="I134" s="4" t="s">
        <v>27</v>
      </c>
      <c r="J134" s="4" t="s">
        <v>28</v>
      </c>
      <c r="K134" s="13">
        <v>16200</v>
      </c>
      <c r="L134" s="4" t="s">
        <v>84</v>
      </c>
      <c r="M134" s="14">
        <v>1942</v>
      </c>
      <c r="N134" s="14">
        <v>2108</v>
      </c>
      <c r="O134" s="14">
        <v>4050</v>
      </c>
      <c r="P134" s="14">
        <v>936</v>
      </c>
      <c r="Q134" s="4"/>
      <c r="R134" s="7">
        <v>43313</v>
      </c>
      <c r="S134" s="7">
        <v>43344</v>
      </c>
      <c r="T134" s="7" t="s">
        <v>55</v>
      </c>
      <c r="U134" s="13" t="s">
        <v>187</v>
      </c>
    </row>
    <row r="135" spans="1:21">
      <c r="A135" s="4" t="s">
        <v>95</v>
      </c>
      <c r="B135" s="4" t="s">
        <v>99</v>
      </c>
      <c r="C135" s="3" t="s">
        <v>100</v>
      </c>
      <c r="D135" s="4" t="s">
        <v>23</v>
      </c>
      <c r="E135" s="3" t="s">
        <v>24</v>
      </c>
      <c r="F135" s="4" t="s">
        <v>185</v>
      </c>
      <c r="G135" s="4" t="s">
        <v>186</v>
      </c>
      <c r="H135" s="4" t="s">
        <v>26</v>
      </c>
      <c r="I135" s="4" t="s">
        <v>27</v>
      </c>
      <c r="J135" s="4" t="s">
        <v>28</v>
      </c>
      <c r="K135" s="13">
        <v>11064</v>
      </c>
      <c r="L135" s="4" t="s">
        <v>84</v>
      </c>
      <c r="M135" s="14">
        <v>1359</v>
      </c>
      <c r="N135" s="14">
        <v>1407</v>
      </c>
      <c r="O135" s="14">
        <v>2766</v>
      </c>
      <c r="P135" s="14">
        <v>636</v>
      </c>
      <c r="Q135" s="4"/>
      <c r="R135" s="7">
        <v>43313</v>
      </c>
      <c r="S135" s="7">
        <v>43344</v>
      </c>
      <c r="T135" s="7" t="s">
        <v>55</v>
      </c>
      <c r="U135" s="13" t="s">
        <v>187</v>
      </c>
    </row>
    <row r="136" spans="1:21">
      <c r="A136" s="4" t="s">
        <v>102</v>
      </c>
      <c r="B136" s="4" t="s">
        <v>188</v>
      </c>
      <c r="C136" s="3" t="s">
        <v>189</v>
      </c>
      <c r="D136" s="4" t="s">
        <v>23</v>
      </c>
      <c r="E136" s="3" t="s">
        <v>24</v>
      </c>
      <c r="F136" s="4" t="s">
        <v>185</v>
      </c>
      <c r="G136" s="4" t="s">
        <v>186</v>
      </c>
      <c r="H136" s="4" t="s">
        <v>26</v>
      </c>
      <c r="I136" s="4" t="s">
        <v>27</v>
      </c>
      <c r="J136" s="4" t="s">
        <v>28</v>
      </c>
      <c r="K136" s="13">
        <v>7684</v>
      </c>
      <c r="L136" s="4" t="s">
        <v>84</v>
      </c>
      <c r="M136" s="14">
        <v>906</v>
      </c>
      <c r="N136" s="14">
        <v>1015</v>
      </c>
      <c r="O136" s="14">
        <v>1921</v>
      </c>
      <c r="P136" s="14">
        <v>432</v>
      </c>
      <c r="Q136" s="4"/>
      <c r="R136" s="7">
        <v>43313</v>
      </c>
      <c r="S136" s="7">
        <v>43344</v>
      </c>
      <c r="T136" s="7" t="s">
        <v>55</v>
      </c>
      <c r="U136" s="13" t="s">
        <v>187</v>
      </c>
    </row>
    <row r="137" spans="1:21">
      <c r="A137" s="4" t="s">
        <v>102</v>
      </c>
      <c r="B137" s="4" t="s">
        <v>106</v>
      </c>
      <c r="C137" s="3" t="s">
        <v>107</v>
      </c>
      <c r="D137" s="4" t="s">
        <v>23</v>
      </c>
      <c r="E137" s="3" t="s">
        <v>24</v>
      </c>
      <c r="F137" s="4" t="s">
        <v>185</v>
      </c>
      <c r="G137" s="4" t="s">
        <v>186</v>
      </c>
      <c r="H137" s="4" t="s">
        <v>26</v>
      </c>
      <c r="I137" s="4" t="s">
        <v>27</v>
      </c>
      <c r="J137" s="4" t="s">
        <v>28</v>
      </c>
      <c r="K137" s="13">
        <v>6864</v>
      </c>
      <c r="L137" s="4" t="s">
        <v>84</v>
      </c>
      <c r="M137" s="14">
        <v>1008</v>
      </c>
      <c r="N137" s="14">
        <v>1024</v>
      </c>
      <c r="O137" s="14">
        <v>2032</v>
      </c>
      <c r="P137" s="14">
        <v>410</v>
      </c>
      <c r="Q137" s="4"/>
      <c r="R137" s="7">
        <v>43313</v>
      </c>
      <c r="S137" s="7">
        <v>43344</v>
      </c>
      <c r="T137" s="7" t="s">
        <v>55</v>
      </c>
      <c r="U137" s="13" t="s">
        <v>187</v>
      </c>
    </row>
    <row r="138" spans="1:21">
      <c r="A138" s="4" t="s">
        <v>79</v>
      </c>
      <c r="B138" s="4" t="s">
        <v>190</v>
      </c>
      <c r="C138" s="3" t="s">
        <v>191</v>
      </c>
      <c r="D138" s="4" t="s">
        <v>23</v>
      </c>
      <c r="E138" s="3" t="s">
        <v>24</v>
      </c>
      <c r="F138" s="4" t="s">
        <v>185</v>
      </c>
      <c r="G138" s="4" t="s">
        <v>186</v>
      </c>
      <c r="H138" s="4" t="s">
        <v>26</v>
      </c>
      <c r="I138" s="4" t="s">
        <v>27</v>
      </c>
      <c r="J138" s="4" t="s">
        <v>28</v>
      </c>
      <c r="K138" s="13">
        <v>4336</v>
      </c>
      <c r="L138" s="4" t="s">
        <v>84</v>
      </c>
      <c r="M138" s="14">
        <v>544</v>
      </c>
      <c r="N138" s="14">
        <v>540</v>
      </c>
      <c r="O138" s="14">
        <v>1084</v>
      </c>
      <c r="P138" s="14">
        <v>190</v>
      </c>
      <c r="Q138" s="4"/>
      <c r="R138" s="7">
        <v>43313</v>
      </c>
      <c r="S138" s="7">
        <v>43344</v>
      </c>
      <c r="T138" s="7" t="s">
        <v>55</v>
      </c>
      <c r="U138" s="13" t="s">
        <v>187</v>
      </c>
    </row>
    <row r="139" spans="1:21">
      <c r="A139" s="4" t="s">
        <v>79</v>
      </c>
      <c r="B139" s="4" t="s">
        <v>86</v>
      </c>
      <c r="C139" s="3" t="s">
        <v>87</v>
      </c>
      <c r="D139" s="4" t="s">
        <v>23</v>
      </c>
      <c r="E139" s="3" t="s">
        <v>24</v>
      </c>
      <c r="F139" s="4" t="s">
        <v>185</v>
      </c>
      <c r="G139" s="4" t="s">
        <v>186</v>
      </c>
      <c r="H139" s="4" t="s">
        <v>26</v>
      </c>
      <c r="I139" s="4" t="s">
        <v>27</v>
      </c>
      <c r="J139" s="4" t="s">
        <v>28</v>
      </c>
      <c r="K139" s="13">
        <v>6672</v>
      </c>
      <c r="L139" s="4" t="s">
        <v>84</v>
      </c>
      <c r="M139" s="14">
        <v>824</v>
      </c>
      <c r="N139" s="14">
        <v>844</v>
      </c>
      <c r="O139" s="14">
        <v>1668</v>
      </c>
      <c r="P139" s="14">
        <v>353</v>
      </c>
      <c r="Q139" s="4"/>
      <c r="R139" s="7">
        <v>43313</v>
      </c>
      <c r="S139" s="7">
        <v>43344</v>
      </c>
      <c r="T139" s="7" t="s">
        <v>55</v>
      </c>
      <c r="U139" s="13" t="s">
        <v>187</v>
      </c>
    </row>
    <row r="140" spans="1:21">
      <c r="A140" s="4" t="s">
        <v>79</v>
      </c>
      <c r="B140" s="4" t="s">
        <v>192</v>
      </c>
      <c r="C140" s="3" t="s">
        <v>193</v>
      </c>
      <c r="D140" s="4" t="s">
        <v>23</v>
      </c>
      <c r="E140" s="3" t="s">
        <v>24</v>
      </c>
      <c r="F140" s="4" t="s">
        <v>185</v>
      </c>
      <c r="G140" s="4" t="s">
        <v>194</v>
      </c>
      <c r="H140" s="4" t="s">
        <v>26</v>
      </c>
      <c r="I140" s="4" t="s">
        <v>27</v>
      </c>
      <c r="J140" s="4" t="s">
        <v>28</v>
      </c>
      <c r="K140" s="13">
        <v>60268</v>
      </c>
      <c r="L140" s="4" t="s">
        <v>84</v>
      </c>
      <c r="M140" s="14">
        <v>7279</v>
      </c>
      <c r="N140" s="14">
        <v>7788</v>
      </c>
      <c r="O140" s="14">
        <v>15067</v>
      </c>
      <c r="P140" s="14">
        <v>3979</v>
      </c>
      <c r="Q140" s="4"/>
      <c r="R140" s="7">
        <v>43374</v>
      </c>
      <c r="S140" s="7">
        <v>43435</v>
      </c>
      <c r="T140" s="7" t="s">
        <v>55</v>
      </c>
      <c r="U140" s="13" t="s">
        <v>187</v>
      </c>
    </row>
    <row r="141" spans="1:21">
      <c r="A141" s="3" t="s">
        <v>21</v>
      </c>
      <c r="B141" s="3" t="s">
        <v>116</v>
      </c>
      <c r="C141" s="3" t="s">
        <v>117</v>
      </c>
      <c r="D141" s="3" t="s">
        <v>23</v>
      </c>
      <c r="E141" s="3" t="s">
        <v>150</v>
      </c>
      <c r="F141" s="3"/>
      <c r="G141" s="3" t="s">
        <v>195</v>
      </c>
      <c r="H141" s="3" t="s">
        <v>26</v>
      </c>
      <c r="I141" s="3" t="s">
        <v>155</v>
      </c>
      <c r="J141" s="3" t="s">
        <v>159</v>
      </c>
      <c r="K141" s="5">
        <v>22000</v>
      </c>
      <c r="L141" s="3" t="s">
        <v>29</v>
      </c>
      <c r="M141" s="6">
        <v>1042</v>
      </c>
      <c r="N141" s="6">
        <v>1154</v>
      </c>
      <c r="O141" s="6">
        <v>2196</v>
      </c>
      <c r="P141" s="6">
        <v>400</v>
      </c>
      <c r="Q141" s="3"/>
      <c r="R141" s="18">
        <v>43116</v>
      </c>
      <c r="S141" s="18">
        <v>43299</v>
      </c>
      <c r="T141" s="7" t="s">
        <v>55</v>
      </c>
      <c r="U141" s="4" t="s">
        <v>196</v>
      </c>
    </row>
    <row r="142" spans="1:21">
      <c r="A142" s="4" t="s">
        <v>39</v>
      </c>
      <c r="B142" s="4" t="s">
        <v>40</v>
      </c>
      <c r="C142" s="3" t="s">
        <v>197</v>
      </c>
      <c r="D142" s="4" t="s">
        <v>23</v>
      </c>
      <c r="E142" s="4" t="s">
        <v>150</v>
      </c>
      <c r="F142" s="4"/>
      <c r="G142" s="4" t="s">
        <v>195</v>
      </c>
      <c r="H142" s="4" t="s">
        <v>26</v>
      </c>
      <c r="I142" s="4" t="s">
        <v>155</v>
      </c>
      <c r="J142" s="4" t="s">
        <v>159</v>
      </c>
      <c r="K142" s="13">
        <v>4500</v>
      </c>
      <c r="L142" s="4" t="s">
        <v>29</v>
      </c>
      <c r="M142" s="14">
        <v>207</v>
      </c>
      <c r="N142" s="14">
        <v>241</v>
      </c>
      <c r="O142" s="14">
        <v>448</v>
      </c>
      <c r="P142" s="14">
        <v>80</v>
      </c>
      <c r="Q142" s="4"/>
      <c r="R142" s="7">
        <v>43116</v>
      </c>
      <c r="S142" s="7">
        <v>43296</v>
      </c>
      <c r="T142" s="7" t="s">
        <v>55</v>
      </c>
      <c r="U142" s="4" t="s">
        <v>196</v>
      </c>
    </row>
    <row r="143" spans="1:21">
      <c r="A143" s="4" t="s">
        <v>39</v>
      </c>
      <c r="B143" s="4" t="s">
        <v>43</v>
      </c>
      <c r="C143" s="3" t="s">
        <v>198</v>
      </c>
      <c r="D143" s="4" t="s">
        <v>23</v>
      </c>
      <c r="E143" s="4" t="s">
        <v>150</v>
      </c>
      <c r="F143" s="4"/>
      <c r="G143" s="4" t="s">
        <v>195</v>
      </c>
      <c r="H143" s="4" t="s">
        <v>26</v>
      </c>
      <c r="I143" s="4" t="s">
        <v>155</v>
      </c>
      <c r="J143" s="4" t="s">
        <v>159</v>
      </c>
      <c r="K143" s="13">
        <v>3300</v>
      </c>
      <c r="L143" s="4" t="s">
        <v>29</v>
      </c>
      <c r="M143" s="14">
        <v>169</v>
      </c>
      <c r="N143" s="14">
        <v>154</v>
      </c>
      <c r="O143" s="14">
        <v>323</v>
      </c>
      <c r="P143" s="14">
        <v>62</v>
      </c>
      <c r="Q143" s="4"/>
      <c r="R143" s="7">
        <v>43116</v>
      </c>
      <c r="S143" s="7">
        <v>43296</v>
      </c>
      <c r="T143" s="7" t="s">
        <v>55</v>
      </c>
      <c r="U143" s="4" t="s">
        <v>196</v>
      </c>
    </row>
    <row r="144" spans="1:21">
      <c r="A144" s="4" t="s">
        <v>21</v>
      </c>
      <c r="B144" s="4" t="s">
        <v>116</v>
      </c>
      <c r="C144" s="3" t="s">
        <v>117</v>
      </c>
      <c r="D144" s="4" t="s">
        <v>23</v>
      </c>
      <c r="E144" s="3" t="s">
        <v>52</v>
      </c>
      <c r="F144" s="4"/>
      <c r="G144" s="4" t="s">
        <v>199</v>
      </c>
      <c r="H144" s="4" t="s">
        <v>200</v>
      </c>
      <c r="I144" s="4" t="s">
        <v>27</v>
      </c>
      <c r="J144" s="4" t="s">
        <v>28</v>
      </c>
      <c r="K144" s="13">
        <v>5000</v>
      </c>
      <c r="L144" s="4" t="s">
        <v>29</v>
      </c>
      <c r="M144" s="14">
        <v>93</v>
      </c>
      <c r="N144" s="14">
        <v>38</v>
      </c>
      <c r="O144" s="14">
        <v>655</v>
      </c>
      <c r="P144" s="14">
        <v>131</v>
      </c>
      <c r="Q144" s="4"/>
      <c r="R144" s="7">
        <v>43118</v>
      </c>
      <c r="S144" s="7">
        <v>43452</v>
      </c>
      <c r="T144" s="7" t="s">
        <v>55</v>
      </c>
      <c r="U144" s="4" t="s">
        <v>201</v>
      </c>
    </row>
    <row r="145" spans="1:21">
      <c r="A145" s="4" t="s">
        <v>21</v>
      </c>
      <c r="B145" s="4" t="s">
        <v>126</v>
      </c>
      <c r="C145" s="3" t="s">
        <v>202</v>
      </c>
      <c r="D145" s="4" t="s">
        <v>23</v>
      </c>
      <c r="E145" s="3" t="s">
        <v>52</v>
      </c>
      <c r="F145" s="4"/>
      <c r="G145" s="4" t="s">
        <v>199</v>
      </c>
      <c r="H145" s="4" t="s">
        <v>200</v>
      </c>
      <c r="I145" s="4" t="s">
        <v>27</v>
      </c>
      <c r="J145" s="4" t="s">
        <v>28</v>
      </c>
      <c r="K145" s="13">
        <v>6500</v>
      </c>
      <c r="L145" s="4" t="s">
        <v>29</v>
      </c>
      <c r="M145" s="14">
        <v>21</v>
      </c>
      <c r="N145" s="14">
        <v>22</v>
      </c>
      <c r="O145" s="14">
        <v>215</v>
      </c>
      <c r="P145" s="14">
        <v>43</v>
      </c>
      <c r="Q145" s="4"/>
      <c r="R145" s="7">
        <v>43118</v>
      </c>
      <c r="S145" s="7">
        <v>43452</v>
      </c>
      <c r="T145" s="7" t="s">
        <v>55</v>
      </c>
      <c r="U145" s="4" t="s">
        <v>201</v>
      </c>
    </row>
    <row r="146" spans="1:21">
      <c r="A146" s="4" t="s">
        <v>203</v>
      </c>
      <c r="B146" s="4" t="s">
        <v>123</v>
      </c>
      <c r="C146" s="3" t="s">
        <v>162</v>
      </c>
      <c r="D146" s="4" t="s">
        <v>23</v>
      </c>
      <c r="E146" s="3" t="s">
        <v>52</v>
      </c>
      <c r="F146" s="4"/>
      <c r="G146" s="4" t="s">
        <v>204</v>
      </c>
      <c r="H146" s="4" t="s">
        <v>200</v>
      </c>
      <c r="I146" s="4" t="s">
        <v>27</v>
      </c>
      <c r="J146" s="4" t="s">
        <v>28</v>
      </c>
      <c r="K146" s="13">
        <v>2600</v>
      </c>
      <c r="L146" s="4" t="s">
        <v>29</v>
      </c>
      <c r="M146" s="14">
        <v>41</v>
      </c>
      <c r="N146" s="14">
        <v>44</v>
      </c>
      <c r="O146" s="14">
        <v>425</v>
      </c>
      <c r="P146" s="14">
        <v>85</v>
      </c>
      <c r="Q146" s="4"/>
      <c r="R146" s="7">
        <v>43101</v>
      </c>
      <c r="S146" s="7">
        <v>43435</v>
      </c>
      <c r="T146" s="7" t="s">
        <v>55</v>
      </c>
      <c r="U146" s="4" t="s">
        <v>205</v>
      </c>
    </row>
    <row r="147" spans="1:21">
      <c r="A147" s="4" t="s">
        <v>39</v>
      </c>
      <c r="B147" s="4" t="s">
        <v>44</v>
      </c>
      <c r="C147" s="3" t="s">
        <v>206</v>
      </c>
      <c r="D147" s="4" t="s">
        <v>23</v>
      </c>
      <c r="E147" s="3" t="s">
        <v>24</v>
      </c>
      <c r="F147" s="19" t="s">
        <v>207</v>
      </c>
      <c r="G147" s="31" t="s">
        <v>208</v>
      </c>
      <c r="H147" s="4" t="s">
        <v>26</v>
      </c>
      <c r="I147" s="4" t="s">
        <v>27</v>
      </c>
      <c r="J147" s="4" t="s">
        <v>28</v>
      </c>
      <c r="K147" s="13">
        <v>9803</v>
      </c>
      <c r="L147" s="4" t="s">
        <v>29</v>
      </c>
      <c r="M147" s="14">
        <v>109</v>
      </c>
      <c r="N147" s="14">
        <v>138</v>
      </c>
      <c r="O147" s="14">
        <v>247</v>
      </c>
      <c r="P147" s="14">
        <v>50</v>
      </c>
      <c r="Q147" s="4"/>
      <c r="R147" s="18">
        <v>43101</v>
      </c>
      <c r="S147" s="18">
        <v>43420</v>
      </c>
      <c r="T147" s="7" t="s">
        <v>55</v>
      </c>
      <c r="U147" s="4" t="s">
        <v>209</v>
      </c>
    </row>
    <row r="148" spans="1:21">
      <c r="A148" s="4" t="s">
        <v>39</v>
      </c>
      <c r="B148" s="4" t="s">
        <v>154</v>
      </c>
      <c r="C148" s="3" t="s">
        <v>210</v>
      </c>
      <c r="D148" s="4" t="s">
        <v>23</v>
      </c>
      <c r="E148" s="3" t="s">
        <v>24</v>
      </c>
      <c r="F148" s="19" t="s">
        <v>207</v>
      </c>
      <c r="G148" s="31" t="s">
        <v>208</v>
      </c>
      <c r="H148" s="4" t="s">
        <v>26</v>
      </c>
      <c r="I148" s="4" t="s">
        <v>27</v>
      </c>
      <c r="J148" s="4" t="s">
        <v>28</v>
      </c>
      <c r="K148" s="13">
        <v>9966</v>
      </c>
      <c r="L148" s="4" t="s">
        <v>29</v>
      </c>
      <c r="M148" s="14">
        <v>471</v>
      </c>
      <c r="N148" s="14">
        <v>435</v>
      </c>
      <c r="O148" s="14">
        <v>906</v>
      </c>
      <c r="P148" s="14">
        <v>184</v>
      </c>
      <c r="Q148" s="4"/>
      <c r="R148" s="18">
        <v>43101</v>
      </c>
      <c r="S148" s="18">
        <v>43421</v>
      </c>
      <c r="T148" s="7" t="s">
        <v>55</v>
      </c>
      <c r="U148" s="4" t="s">
        <v>209</v>
      </c>
    </row>
    <row r="149" spans="1:21">
      <c r="A149" s="4" t="s">
        <v>39</v>
      </c>
      <c r="B149" s="4" t="s">
        <v>40</v>
      </c>
      <c r="C149" s="3" t="s">
        <v>197</v>
      </c>
      <c r="D149" s="4" t="s">
        <v>23</v>
      </c>
      <c r="E149" s="3" t="s">
        <v>24</v>
      </c>
      <c r="F149" s="19" t="s">
        <v>207</v>
      </c>
      <c r="G149" s="31" t="s">
        <v>208</v>
      </c>
      <c r="H149" s="4" t="s">
        <v>211</v>
      </c>
      <c r="I149" s="4" t="s">
        <v>27</v>
      </c>
      <c r="J149" s="4" t="s">
        <v>28</v>
      </c>
      <c r="K149" s="13">
        <v>79772</v>
      </c>
      <c r="L149" s="4" t="s">
        <v>29</v>
      </c>
      <c r="M149" s="14">
        <v>1109</v>
      </c>
      <c r="N149" s="14">
        <v>1441</v>
      </c>
      <c r="O149" s="14">
        <v>2550</v>
      </c>
      <c r="P149" s="14">
        <v>455</v>
      </c>
      <c r="Q149" s="4"/>
      <c r="R149" s="18">
        <v>43101</v>
      </c>
      <c r="S149" s="18">
        <v>43422</v>
      </c>
      <c r="T149" s="7" t="s">
        <v>55</v>
      </c>
      <c r="U149" s="4" t="s">
        <v>209</v>
      </c>
    </row>
    <row r="150" spans="1:21" ht="15">
      <c r="A150" s="4" t="s">
        <v>21</v>
      </c>
      <c r="B150" s="4" t="s">
        <v>22</v>
      </c>
      <c r="C150" s="3" t="s">
        <v>112</v>
      </c>
      <c r="D150" s="4" t="s">
        <v>23</v>
      </c>
      <c r="E150" s="4" t="s">
        <v>121</v>
      </c>
      <c r="F150" s="32" t="s">
        <v>212</v>
      </c>
      <c r="G150" s="4"/>
      <c r="H150" s="4" t="s">
        <v>114</v>
      </c>
      <c r="I150" s="4" t="s">
        <v>134</v>
      </c>
      <c r="J150" s="4" t="s">
        <v>28</v>
      </c>
      <c r="K150" s="13">
        <v>374965</v>
      </c>
      <c r="L150" s="4" t="s">
        <v>29</v>
      </c>
      <c r="M150" s="14">
        <v>2718</v>
      </c>
      <c r="N150" s="14">
        <v>3123</v>
      </c>
      <c r="O150" s="14">
        <v>5841</v>
      </c>
      <c r="P150" s="14">
        <v>1279</v>
      </c>
      <c r="Q150" s="4" t="s">
        <v>213</v>
      </c>
      <c r="R150" s="7">
        <v>43252</v>
      </c>
      <c r="S150" s="7">
        <v>43465</v>
      </c>
      <c r="T150" s="7" t="s">
        <v>31</v>
      </c>
      <c r="U150" s="4" t="s">
        <v>214</v>
      </c>
    </row>
    <row r="151" spans="1:21">
      <c r="A151" s="3" t="s">
        <v>21</v>
      </c>
      <c r="B151" s="3" t="s">
        <v>123</v>
      </c>
      <c r="C151" s="3" t="s">
        <v>162</v>
      </c>
      <c r="D151" s="3" t="s">
        <v>23</v>
      </c>
      <c r="E151" s="3" t="s">
        <v>215</v>
      </c>
      <c r="F151" s="3" t="s">
        <v>216</v>
      </c>
      <c r="G151" s="3" t="s">
        <v>217</v>
      </c>
      <c r="H151" s="3" t="s">
        <v>114</v>
      </c>
      <c r="I151" s="3" t="s">
        <v>27</v>
      </c>
      <c r="J151" s="3" t="s">
        <v>28</v>
      </c>
      <c r="K151" s="5">
        <v>1024</v>
      </c>
      <c r="L151" s="3" t="s">
        <v>84</v>
      </c>
      <c r="M151" s="6">
        <v>48</v>
      </c>
      <c r="N151" s="6">
        <v>61</v>
      </c>
      <c r="O151" s="6">
        <v>109</v>
      </c>
      <c r="P151" s="6">
        <v>16</v>
      </c>
      <c r="Q151" s="3"/>
      <c r="R151" s="18">
        <v>43101</v>
      </c>
      <c r="S151" s="18">
        <v>43465</v>
      </c>
      <c r="T151" s="18" t="s">
        <v>55</v>
      </c>
      <c r="U151" s="3" t="s">
        <v>218</v>
      </c>
    </row>
    <row r="152" spans="1:21">
      <c r="A152" s="3" t="s">
        <v>21</v>
      </c>
      <c r="B152" s="3" t="s">
        <v>116</v>
      </c>
      <c r="C152" s="3" t="s">
        <v>117</v>
      </c>
      <c r="D152" s="3" t="s">
        <v>23</v>
      </c>
      <c r="E152" s="3" t="s">
        <v>215</v>
      </c>
      <c r="F152" s="3" t="s">
        <v>216</v>
      </c>
      <c r="G152" s="3" t="s">
        <v>217</v>
      </c>
      <c r="H152" s="3" t="s">
        <v>114</v>
      </c>
      <c r="I152" s="3" t="s">
        <v>27</v>
      </c>
      <c r="J152" s="3" t="s">
        <v>28</v>
      </c>
      <c r="K152" s="5">
        <v>3392</v>
      </c>
      <c r="L152" s="3" t="s">
        <v>84</v>
      </c>
      <c r="M152" s="6">
        <v>162</v>
      </c>
      <c r="N152" s="6">
        <v>150</v>
      </c>
      <c r="O152" s="6">
        <v>312</v>
      </c>
      <c r="P152" s="6">
        <v>53</v>
      </c>
      <c r="Q152" s="3"/>
      <c r="R152" s="18">
        <v>43101</v>
      </c>
      <c r="S152" s="18">
        <v>43465</v>
      </c>
      <c r="T152" s="18" t="s">
        <v>55</v>
      </c>
      <c r="U152" s="33" t="s">
        <v>219</v>
      </c>
    </row>
    <row r="153" spans="1:21">
      <c r="A153" s="3" t="s">
        <v>21</v>
      </c>
      <c r="B153" s="3" t="s">
        <v>126</v>
      </c>
      <c r="C153" s="3" t="s">
        <v>202</v>
      </c>
      <c r="D153" s="3" t="s">
        <v>23</v>
      </c>
      <c r="E153" s="3" t="s">
        <v>215</v>
      </c>
      <c r="F153" s="3" t="s">
        <v>216</v>
      </c>
      <c r="G153" s="3" t="s">
        <v>217</v>
      </c>
      <c r="H153" s="3" t="s">
        <v>114</v>
      </c>
      <c r="I153" s="3" t="s">
        <v>27</v>
      </c>
      <c r="J153" s="3" t="s">
        <v>28</v>
      </c>
      <c r="K153" s="5">
        <v>1664</v>
      </c>
      <c r="L153" s="3" t="s">
        <v>54</v>
      </c>
      <c r="M153" s="6">
        <v>58</v>
      </c>
      <c r="N153" s="6">
        <v>64</v>
      </c>
      <c r="O153" s="6">
        <v>122</v>
      </c>
      <c r="P153" s="6">
        <v>26</v>
      </c>
      <c r="Q153" s="3"/>
      <c r="R153" s="18">
        <v>43101</v>
      </c>
      <c r="S153" s="18">
        <v>43465</v>
      </c>
      <c r="T153" s="18" t="s">
        <v>55</v>
      </c>
      <c r="U153" s="3" t="s">
        <v>220</v>
      </c>
    </row>
    <row r="154" spans="1:21">
      <c r="A154" s="3" t="s">
        <v>21</v>
      </c>
      <c r="B154" s="3" t="s">
        <v>22</v>
      </c>
      <c r="C154" s="3" t="s">
        <v>112</v>
      </c>
      <c r="D154" s="3" t="s">
        <v>23</v>
      </c>
      <c r="E154" s="3" t="s">
        <v>215</v>
      </c>
      <c r="F154" s="3" t="s">
        <v>216</v>
      </c>
      <c r="G154" s="3" t="s">
        <v>217</v>
      </c>
      <c r="H154" s="3" t="s">
        <v>114</v>
      </c>
      <c r="I154" s="3" t="s">
        <v>134</v>
      </c>
      <c r="J154" s="3" t="s">
        <v>28</v>
      </c>
      <c r="K154" s="5">
        <v>384</v>
      </c>
      <c r="L154" s="3" t="s">
        <v>29</v>
      </c>
      <c r="M154" s="6">
        <v>9</v>
      </c>
      <c r="N154" s="6">
        <v>12</v>
      </c>
      <c r="O154" s="6">
        <v>21</v>
      </c>
      <c r="P154" s="6">
        <v>6</v>
      </c>
      <c r="Q154" s="3" t="s">
        <v>221</v>
      </c>
      <c r="R154" s="18">
        <v>43101</v>
      </c>
      <c r="S154" s="18">
        <v>43465</v>
      </c>
      <c r="T154" s="18" t="s">
        <v>55</v>
      </c>
      <c r="U154" s="33" t="s">
        <v>222</v>
      </c>
    </row>
    <row r="155" spans="1:21">
      <c r="A155" s="3" t="s">
        <v>21</v>
      </c>
      <c r="B155" s="3" t="s">
        <v>116</v>
      </c>
      <c r="C155" s="3" t="s">
        <v>117</v>
      </c>
      <c r="D155" s="3" t="s">
        <v>23</v>
      </c>
      <c r="E155" s="3" t="s">
        <v>215</v>
      </c>
      <c r="F155" s="3" t="s">
        <v>216</v>
      </c>
      <c r="G155" s="3" t="s">
        <v>217</v>
      </c>
      <c r="H155" s="3" t="s">
        <v>114</v>
      </c>
      <c r="I155" s="3" t="s">
        <v>134</v>
      </c>
      <c r="J155" s="3" t="s">
        <v>28</v>
      </c>
      <c r="K155" s="5">
        <v>192</v>
      </c>
      <c r="L155" s="3" t="s">
        <v>29</v>
      </c>
      <c r="M155" s="6">
        <v>6</v>
      </c>
      <c r="N155" s="6">
        <v>8</v>
      </c>
      <c r="O155" s="6">
        <v>14</v>
      </c>
      <c r="P155" s="6">
        <v>3</v>
      </c>
      <c r="Q155" s="3" t="s">
        <v>221</v>
      </c>
      <c r="R155" s="18">
        <v>43101</v>
      </c>
      <c r="S155" s="18">
        <v>43465</v>
      </c>
      <c r="T155" s="18" t="s">
        <v>55</v>
      </c>
      <c r="U155" s="3" t="s">
        <v>223</v>
      </c>
    </row>
    <row r="156" spans="1:21">
      <c r="A156" s="3" t="s">
        <v>21</v>
      </c>
      <c r="B156" s="3" t="s">
        <v>116</v>
      </c>
      <c r="C156" s="3" t="s">
        <v>117</v>
      </c>
      <c r="D156" s="3" t="s">
        <v>23</v>
      </c>
      <c r="E156" s="3" t="s">
        <v>215</v>
      </c>
      <c r="F156" s="3" t="s">
        <v>216</v>
      </c>
      <c r="G156" s="3" t="s">
        <v>224</v>
      </c>
      <c r="H156" s="3" t="s">
        <v>114</v>
      </c>
      <c r="I156" s="3" t="s">
        <v>27</v>
      </c>
      <c r="J156" s="3" t="s">
        <v>28</v>
      </c>
      <c r="K156" s="5">
        <v>990</v>
      </c>
      <c r="L156" s="3" t="s">
        <v>54</v>
      </c>
      <c r="M156" s="6">
        <v>53</v>
      </c>
      <c r="N156" s="6">
        <v>62</v>
      </c>
      <c r="O156" s="6">
        <v>115</v>
      </c>
      <c r="P156" s="6">
        <v>18</v>
      </c>
      <c r="Q156" s="3"/>
      <c r="R156" s="18">
        <v>43101</v>
      </c>
      <c r="S156" s="18">
        <v>43465</v>
      </c>
      <c r="T156" s="18" t="s">
        <v>55</v>
      </c>
      <c r="U156" s="3" t="s">
        <v>225</v>
      </c>
    </row>
    <row r="157" spans="1:21">
      <c r="A157" s="3" t="s">
        <v>21</v>
      </c>
      <c r="B157" s="3" t="s">
        <v>123</v>
      </c>
      <c r="C157" s="3" t="s">
        <v>162</v>
      </c>
      <c r="D157" s="3" t="s">
        <v>23</v>
      </c>
      <c r="E157" s="3" t="s">
        <v>226</v>
      </c>
      <c r="F157" s="21" t="s">
        <v>227</v>
      </c>
      <c r="G157" s="34" t="s">
        <v>217</v>
      </c>
      <c r="H157" s="3" t="s">
        <v>114</v>
      </c>
      <c r="I157" s="3" t="s">
        <v>27</v>
      </c>
      <c r="J157" s="3" t="s">
        <v>28</v>
      </c>
      <c r="K157" s="5">
        <v>9749</v>
      </c>
      <c r="L157" s="3" t="s">
        <v>29</v>
      </c>
      <c r="M157" s="6">
        <v>3152</v>
      </c>
      <c r="N157" s="6">
        <v>3432</v>
      </c>
      <c r="O157" s="6">
        <v>6584</v>
      </c>
      <c r="P157" s="6">
        <v>1135</v>
      </c>
      <c r="Q157" s="3"/>
      <c r="R157" s="18">
        <v>43101</v>
      </c>
      <c r="S157" s="18">
        <v>43220</v>
      </c>
      <c r="T157" s="18" t="s">
        <v>31</v>
      </c>
      <c r="U157" s="3" t="s">
        <v>228</v>
      </c>
    </row>
    <row r="158" spans="1:21">
      <c r="A158" s="3" t="s">
        <v>21</v>
      </c>
      <c r="B158" s="3" t="s">
        <v>116</v>
      </c>
      <c r="C158" s="3" t="s">
        <v>117</v>
      </c>
      <c r="D158" s="3" t="s">
        <v>23</v>
      </c>
      <c r="E158" s="3" t="s">
        <v>226</v>
      </c>
      <c r="F158" s="3" t="s">
        <v>227</v>
      </c>
      <c r="G158" s="34" t="s">
        <v>229</v>
      </c>
      <c r="H158" s="3" t="s">
        <v>114</v>
      </c>
      <c r="I158" s="3" t="s">
        <v>27</v>
      </c>
      <c r="J158" s="3" t="s">
        <v>28</v>
      </c>
      <c r="K158" s="5">
        <v>3547</v>
      </c>
      <c r="L158" s="3" t="s">
        <v>29</v>
      </c>
      <c r="M158" s="6">
        <v>1135</v>
      </c>
      <c r="N158" s="6">
        <v>1198</v>
      </c>
      <c r="O158" s="6">
        <v>2333</v>
      </c>
      <c r="P158" s="6">
        <v>402</v>
      </c>
      <c r="Q158" s="3"/>
      <c r="R158" s="18">
        <v>43101</v>
      </c>
      <c r="S158" s="18">
        <v>43220</v>
      </c>
      <c r="T158" s="18" t="s">
        <v>31</v>
      </c>
      <c r="U158" s="3" t="s">
        <v>228</v>
      </c>
    </row>
    <row r="159" spans="1:21">
      <c r="A159" s="3" t="s">
        <v>21</v>
      </c>
      <c r="B159" s="3" t="s">
        <v>123</v>
      </c>
      <c r="C159" s="3" t="s">
        <v>162</v>
      </c>
      <c r="D159" s="3" t="s">
        <v>23</v>
      </c>
      <c r="E159" s="3" t="s">
        <v>226</v>
      </c>
      <c r="F159" s="3" t="s">
        <v>230</v>
      </c>
      <c r="G159" s="34" t="s">
        <v>231</v>
      </c>
      <c r="H159" s="3" t="s">
        <v>114</v>
      </c>
      <c r="I159" s="3" t="s">
        <v>27</v>
      </c>
      <c r="J159" s="3" t="s">
        <v>28</v>
      </c>
      <c r="K159" s="5">
        <v>14136</v>
      </c>
      <c r="L159" s="3" t="s">
        <v>29</v>
      </c>
      <c r="M159" s="6">
        <v>3152</v>
      </c>
      <c r="N159" s="6">
        <v>3432</v>
      </c>
      <c r="O159" s="6">
        <v>6584</v>
      </c>
      <c r="P159" s="6">
        <v>1135</v>
      </c>
      <c r="Q159" s="3"/>
      <c r="R159" s="18">
        <v>43221</v>
      </c>
      <c r="S159" s="18">
        <v>43465</v>
      </c>
      <c r="T159" s="18" t="s">
        <v>31</v>
      </c>
      <c r="U159" s="3" t="s">
        <v>228</v>
      </c>
    </row>
    <row r="160" spans="1:21">
      <c r="A160" s="3" t="s">
        <v>21</v>
      </c>
      <c r="B160" s="3" t="s">
        <v>116</v>
      </c>
      <c r="C160" s="3" t="s">
        <v>117</v>
      </c>
      <c r="D160" s="3" t="s">
        <v>23</v>
      </c>
      <c r="E160" s="3" t="s">
        <v>226</v>
      </c>
      <c r="F160" s="3" t="s">
        <v>230</v>
      </c>
      <c r="G160" s="34" t="s">
        <v>232</v>
      </c>
      <c r="H160" s="3" t="s">
        <v>114</v>
      </c>
      <c r="I160" s="3" t="s">
        <v>27</v>
      </c>
      <c r="J160" s="3" t="s">
        <v>28</v>
      </c>
      <c r="K160" s="5">
        <v>6456</v>
      </c>
      <c r="L160" s="3" t="s">
        <v>29</v>
      </c>
      <c r="M160" s="6">
        <v>1135</v>
      </c>
      <c r="N160" s="6">
        <v>1198</v>
      </c>
      <c r="O160" s="6">
        <v>2333</v>
      </c>
      <c r="P160" s="6">
        <v>402</v>
      </c>
      <c r="Q160" s="3"/>
      <c r="R160" s="18">
        <v>43221</v>
      </c>
      <c r="S160" s="18">
        <v>43465</v>
      </c>
      <c r="T160" s="18" t="s">
        <v>31</v>
      </c>
      <c r="U160" s="3" t="s">
        <v>228</v>
      </c>
    </row>
    <row r="161" spans="1:70">
      <c r="A161" s="3" t="s">
        <v>21</v>
      </c>
      <c r="B161" s="3" t="s">
        <v>126</v>
      </c>
      <c r="C161" s="3" t="s">
        <v>202</v>
      </c>
      <c r="D161" s="3" t="s">
        <v>23</v>
      </c>
      <c r="E161" s="3" t="s">
        <v>121</v>
      </c>
      <c r="F161" s="3" t="s">
        <v>233</v>
      </c>
      <c r="G161" s="3" t="s">
        <v>234</v>
      </c>
      <c r="H161" s="3" t="s">
        <v>26</v>
      </c>
      <c r="I161" s="3" t="s">
        <v>27</v>
      </c>
      <c r="J161" s="3" t="s">
        <v>28</v>
      </c>
      <c r="K161" s="5">
        <v>7410</v>
      </c>
      <c r="L161" s="3" t="s">
        <v>29</v>
      </c>
      <c r="M161" s="6">
        <v>173</v>
      </c>
      <c r="N161" s="6">
        <v>173</v>
      </c>
      <c r="O161" s="6">
        <v>346</v>
      </c>
      <c r="P161" s="6">
        <v>87</v>
      </c>
      <c r="Q161" s="3"/>
      <c r="R161" s="18">
        <v>43101</v>
      </c>
      <c r="S161" s="18">
        <v>43159</v>
      </c>
      <c r="T161" s="18" t="s">
        <v>31</v>
      </c>
      <c r="U161" s="3"/>
    </row>
    <row r="162" spans="1:70">
      <c r="A162" s="3" t="s">
        <v>21</v>
      </c>
      <c r="B162" s="3" t="s">
        <v>45</v>
      </c>
      <c r="C162" s="3" t="s">
        <v>166</v>
      </c>
      <c r="D162" s="3" t="s">
        <v>23</v>
      </c>
      <c r="E162" s="3" t="s">
        <v>121</v>
      </c>
      <c r="F162" s="3" t="s">
        <v>233</v>
      </c>
      <c r="G162" s="3" t="s">
        <v>234</v>
      </c>
      <c r="H162" s="3" t="s">
        <v>26</v>
      </c>
      <c r="I162" s="3" t="s">
        <v>27</v>
      </c>
      <c r="J162" s="3" t="s">
        <v>28</v>
      </c>
      <c r="K162" s="5">
        <v>21423</v>
      </c>
      <c r="L162" s="3" t="s">
        <v>29</v>
      </c>
      <c r="M162" s="6">
        <v>395</v>
      </c>
      <c r="N162" s="6">
        <v>458</v>
      </c>
      <c r="O162" s="6">
        <v>853</v>
      </c>
      <c r="P162" s="6">
        <v>208</v>
      </c>
      <c r="Q162" s="3"/>
      <c r="R162" s="18">
        <v>43159</v>
      </c>
      <c r="S162" s="18">
        <v>43190</v>
      </c>
      <c r="T162" s="18" t="s">
        <v>31</v>
      </c>
      <c r="U162" s="3"/>
    </row>
    <row r="163" spans="1:70">
      <c r="A163" s="3" t="s">
        <v>21</v>
      </c>
      <c r="B163" s="3" t="s">
        <v>116</v>
      </c>
      <c r="C163" s="3" t="s">
        <v>117</v>
      </c>
      <c r="D163" s="3" t="s">
        <v>23</v>
      </c>
      <c r="E163" s="3" t="s">
        <v>121</v>
      </c>
      <c r="F163" s="3" t="s">
        <v>233</v>
      </c>
      <c r="G163" s="3" t="s">
        <v>234</v>
      </c>
      <c r="H163" s="3" t="s">
        <v>26</v>
      </c>
      <c r="I163" s="3" t="s">
        <v>27</v>
      </c>
      <c r="J163" s="3" t="s">
        <v>28</v>
      </c>
      <c r="K163" s="5">
        <v>3135</v>
      </c>
      <c r="L163" s="3" t="s">
        <v>29</v>
      </c>
      <c r="M163" s="6">
        <v>79</v>
      </c>
      <c r="N163" s="6">
        <v>97</v>
      </c>
      <c r="O163" s="6">
        <v>176</v>
      </c>
      <c r="P163" s="6">
        <v>36</v>
      </c>
      <c r="Q163" s="3"/>
      <c r="R163" s="18">
        <v>43218</v>
      </c>
      <c r="S163" s="18">
        <v>43251</v>
      </c>
      <c r="T163" s="18" t="s">
        <v>31</v>
      </c>
      <c r="U163" s="3"/>
    </row>
    <row r="164" spans="1:70">
      <c r="A164" s="3" t="s">
        <v>21</v>
      </c>
      <c r="B164" s="3" t="s">
        <v>22</v>
      </c>
      <c r="C164" s="3" t="s">
        <v>112</v>
      </c>
      <c r="D164" s="3" t="s">
        <v>23</v>
      </c>
      <c r="E164" s="3" t="s">
        <v>121</v>
      </c>
      <c r="F164" s="3" t="s">
        <v>233</v>
      </c>
      <c r="G164" s="3" t="s">
        <v>234</v>
      </c>
      <c r="H164" s="3" t="s">
        <v>26</v>
      </c>
      <c r="I164" s="3" t="s">
        <v>27</v>
      </c>
      <c r="J164" s="3" t="s">
        <v>28</v>
      </c>
      <c r="K164" s="5">
        <v>2872</v>
      </c>
      <c r="L164" s="3" t="s">
        <v>29</v>
      </c>
      <c r="M164" s="6">
        <v>91</v>
      </c>
      <c r="N164" s="6">
        <v>133</v>
      </c>
      <c r="O164" s="6">
        <v>224</v>
      </c>
      <c r="P164" s="6">
        <v>62</v>
      </c>
      <c r="Q164" s="3" t="s">
        <v>235</v>
      </c>
      <c r="R164" s="18">
        <v>43251</v>
      </c>
      <c r="S164" s="18">
        <v>43251</v>
      </c>
      <c r="T164" s="18" t="s">
        <v>55</v>
      </c>
      <c r="U164" s="3"/>
    </row>
    <row r="165" spans="1:70">
      <c r="A165" s="3" t="s">
        <v>21</v>
      </c>
      <c r="B165" s="3" t="s">
        <v>34</v>
      </c>
      <c r="C165" s="3" t="s">
        <v>165</v>
      </c>
      <c r="D165" s="3" t="s">
        <v>23</v>
      </c>
      <c r="E165" s="3" t="s">
        <v>121</v>
      </c>
      <c r="F165" s="3" t="s">
        <v>233</v>
      </c>
      <c r="G165" s="3" t="s">
        <v>234</v>
      </c>
      <c r="H165" s="3" t="s">
        <v>26</v>
      </c>
      <c r="I165" s="3" t="s">
        <v>27</v>
      </c>
      <c r="J165" s="3" t="s">
        <v>28</v>
      </c>
      <c r="K165" s="5">
        <v>1123</v>
      </c>
      <c r="L165" s="3" t="s">
        <v>29</v>
      </c>
      <c r="M165" s="6">
        <v>69</v>
      </c>
      <c r="N165" s="6">
        <v>64</v>
      </c>
      <c r="O165" s="6">
        <v>133</v>
      </c>
      <c r="P165" s="6">
        <v>24</v>
      </c>
      <c r="Q165" s="3" t="s">
        <v>235</v>
      </c>
      <c r="R165" s="18">
        <v>43251</v>
      </c>
      <c r="S165" s="18">
        <v>43251</v>
      </c>
      <c r="T165" s="18" t="s">
        <v>55</v>
      </c>
      <c r="U165" s="3"/>
    </row>
    <row r="166" spans="1:70">
      <c r="A166" s="3" t="s">
        <v>21</v>
      </c>
      <c r="B166" s="3" t="s">
        <v>33</v>
      </c>
      <c r="C166" s="3" t="s">
        <v>157</v>
      </c>
      <c r="D166" s="3" t="s">
        <v>23</v>
      </c>
      <c r="E166" s="3" t="s">
        <v>121</v>
      </c>
      <c r="F166" s="3" t="s">
        <v>233</v>
      </c>
      <c r="G166" s="3" t="s">
        <v>234</v>
      </c>
      <c r="H166" s="3" t="s">
        <v>26</v>
      </c>
      <c r="I166" s="3" t="s">
        <v>27</v>
      </c>
      <c r="J166" s="3" t="s">
        <v>28</v>
      </c>
      <c r="K166" s="5">
        <v>1526</v>
      </c>
      <c r="L166" s="3" t="s">
        <v>29</v>
      </c>
      <c r="M166" s="6">
        <v>68</v>
      </c>
      <c r="N166" s="6">
        <v>72</v>
      </c>
      <c r="O166" s="6">
        <v>140</v>
      </c>
      <c r="P166" s="6">
        <v>29</v>
      </c>
      <c r="Q166" s="3" t="s">
        <v>235</v>
      </c>
      <c r="R166" s="18">
        <v>43251</v>
      </c>
      <c r="S166" s="18">
        <v>43251</v>
      </c>
      <c r="T166" s="18" t="s">
        <v>55</v>
      </c>
      <c r="U166" s="3"/>
    </row>
    <row r="167" spans="1:70">
      <c r="A167" s="3" t="s">
        <v>21</v>
      </c>
      <c r="B167" s="3" t="s">
        <v>236</v>
      </c>
      <c r="C167" s="3" t="s">
        <v>237</v>
      </c>
      <c r="D167" s="3" t="s">
        <v>23</v>
      </c>
      <c r="E167" s="3" t="s">
        <v>226</v>
      </c>
      <c r="F167" s="3" t="s">
        <v>238</v>
      </c>
      <c r="G167" s="3" t="s">
        <v>239</v>
      </c>
      <c r="H167" s="3" t="s">
        <v>114</v>
      </c>
      <c r="I167" s="3" t="s">
        <v>27</v>
      </c>
      <c r="J167" s="3" t="s">
        <v>28</v>
      </c>
      <c r="K167" s="5">
        <v>1273</v>
      </c>
      <c r="L167" s="3" t="s">
        <v>29</v>
      </c>
      <c r="M167" s="6">
        <v>364</v>
      </c>
      <c r="N167" s="6">
        <v>369</v>
      </c>
      <c r="O167" s="6">
        <v>733</v>
      </c>
      <c r="P167" s="6">
        <v>170</v>
      </c>
      <c r="Q167" s="3" t="s">
        <v>240</v>
      </c>
      <c r="R167" s="18">
        <v>43220</v>
      </c>
      <c r="S167" s="18">
        <v>43220</v>
      </c>
      <c r="T167" s="18" t="s">
        <v>55</v>
      </c>
      <c r="U167" s="3"/>
    </row>
    <row r="168" spans="1:70">
      <c r="A168" s="3" t="s">
        <v>21</v>
      </c>
      <c r="B168" s="3" t="s">
        <v>33</v>
      </c>
      <c r="C168" s="3" t="s">
        <v>157</v>
      </c>
      <c r="D168" s="3" t="s">
        <v>23</v>
      </c>
      <c r="E168" s="3" t="s">
        <v>24</v>
      </c>
      <c r="F168" s="3" t="s">
        <v>238</v>
      </c>
      <c r="G168" s="3" t="s">
        <v>239</v>
      </c>
      <c r="H168" s="3" t="s">
        <v>26</v>
      </c>
      <c r="I168" s="3" t="s">
        <v>27</v>
      </c>
      <c r="J168" s="3" t="s">
        <v>28</v>
      </c>
      <c r="K168" s="5">
        <v>1292</v>
      </c>
      <c r="L168" s="3" t="s">
        <v>29</v>
      </c>
      <c r="M168" s="6">
        <v>206</v>
      </c>
      <c r="N168" s="6">
        <v>267</v>
      </c>
      <c r="O168" s="6">
        <v>473</v>
      </c>
      <c r="P168" s="6">
        <v>115</v>
      </c>
      <c r="Q168" s="3"/>
      <c r="R168" s="18">
        <v>43250</v>
      </c>
      <c r="S168" s="18">
        <v>43251</v>
      </c>
      <c r="T168" s="18" t="s">
        <v>55</v>
      </c>
      <c r="U168" s="3"/>
    </row>
    <row r="169" spans="1:70">
      <c r="A169" s="3" t="s">
        <v>21</v>
      </c>
      <c r="B169" s="3" t="s">
        <v>116</v>
      </c>
      <c r="C169" s="3" t="s">
        <v>117</v>
      </c>
      <c r="D169" s="3" t="s">
        <v>23</v>
      </c>
      <c r="E169" s="3" t="s">
        <v>24</v>
      </c>
      <c r="F169" s="3" t="s">
        <v>238</v>
      </c>
      <c r="G169" s="3" t="s">
        <v>239</v>
      </c>
      <c r="H169" s="3" t="s">
        <v>26</v>
      </c>
      <c r="I169" s="3" t="s">
        <v>27</v>
      </c>
      <c r="J169" s="3" t="s">
        <v>28</v>
      </c>
      <c r="K169" s="5">
        <v>247</v>
      </c>
      <c r="L169" s="3" t="s">
        <v>29</v>
      </c>
      <c r="M169" s="6">
        <v>45</v>
      </c>
      <c r="N169" s="6">
        <v>46</v>
      </c>
      <c r="O169" s="6">
        <v>91</v>
      </c>
      <c r="P169" s="6">
        <v>23</v>
      </c>
      <c r="Q169" s="3"/>
      <c r="R169" s="18">
        <v>43250</v>
      </c>
      <c r="S169" s="18">
        <v>43251</v>
      </c>
      <c r="T169" s="18" t="s">
        <v>55</v>
      </c>
      <c r="U169" s="3"/>
    </row>
    <row r="170" spans="1:70">
      <c r="A170" s="3" t="s">
        <v>21</v>
      </c>
      <c r="B170" s="3" t="s">
        <v>33</v>
      </c>
      <c r="C170" s="3" t="s">
        <v>157</v>
      </c>
      <c r="D170" s="3" t="s">
        <v>23</v>
      </c>
      <c r="E170" s="3" t="s">
        <v>24</v>
      </c>
      <c r="F170" s="3" t="s">
        <v>238</v>
      </c>
      <c r="G170" s="3" t="s">
        <v>239</v>
      </c>
      <c r="H170" s="3" t="s">
        <v>26</v>
      </c>
      <c r="I170" s="3" t="s">
        <v>27</v>
      </c>
      <c r="J170" s="3" t="s">
        <v>28</v>
      </c>
      <c r="K170" s="5">
        <v>269</v>
      </c>
      <c r="L170" s="3" t="s">
        <v>29</v>
      </c>
      <c r="M170" s="6">
        <v>77</v>
      </c>
      <c r="N170" s="6">
        <v>66</v>
      </c>
      <c r="O170" s="6">
        <v>143</v>
      </c>
      <c r="P170" s="6">
        <v>28</v>
      </c>
      <c r="Q170" s="3"/>
      <c r="R170" s="18">
        <v>43373</v>
      </c>
      <c r="S170" s="18">
        <v>43373</v>
      </c>
      <c r="T170" s="18" t="s">
        <v>55</v>
      </c>
      <c r="U170" s="3"/>
    </row>
    <row r="171" spans="1:70">
      <c r="A171" s="3" t="s">
        <v>127</v>
      </c>
      <c r="B171" s="3" t="s">
        <v>131</v>
      </c>
      <c r="C171" s="3" t="s">
        <v>241</v>
      </c>
      <c r="D171" s="3" t="s">
        <v>23</v>
      </c>
      <c r="E171" s="3" t="s">
        <v>52</v>
      </c>
      <c r="F171" s="3"/>
      <c r="G171" s="3"/>
      <c r="H171" s="3" t="s">
        <v>114</v>
      </c>
      <c r="I171" s="3" t="s">
        <v>27</v>
      </c>
      <c r="J171" s="3" t="s">
        <v>28</v>
      </c>
      <c r="K171" s="5">
        <v>3400</v>
      </c>
      <c r="L171" s="3" t="s">
        <v>84</v>
      </c>
      <c r="M171" s="6">
        <v>96</v>
      </c>
      <c r="N171" s="6">
        <v>0</v>
      </c>
      <c r="O171" s="6">
        <v>96</v>
      </c>
      <c r="P171" s="6">
        <v>96</v>
      </c>
      <c r="Q171" s="3"/>
      <c r="R171" s="18">
        <v>43435</v>
      </c>
      <c r="S171" s="18">
        <v>43435</v>
      </c>
      <c r="T171" s="18" t="s">
        <v>68</v>
      </c>
      <c r="U171" s="3" t="s">
        <v>242</v>
      </c>
    </row>
    <row r="172" spans="1:70" ht="15">
      <c r="A172" s="4" t="s">
        <v>49</v>
      </c>
      <c r="B172" s="4" t="s">
        <v>243</v>
      </c>
      <c r="C172" s="3" t="s">
        <v>244</v>
      </c>
      <c r="D172" s="4" t="s">
        <v>23</v>
      </c>
      <c r="E172" s="4" t="s">
        <v>215</v>
      </c>
      <c r="F172" s="4" t="s">
        <v>245</v>
      </c>
      <c r="G172" s="4"/>
      <c r="H172" s="4" t="s">
        <v>114</v>
      </c>
      <c r="I172" s="4" t="s">
        <v>27</v>
      </c>
      <c r="J172" s="4" t="s">
        <v>28</v>
      </c>
      <c r="K172" s="13">
        <v>64121.055940946972</v>
      </c>
      <c r="L172" s="4" t="s">
        <v>54</v>
      </c>
      <c r="M172" s="14">
        <v>1300</v>
      </c>
      <c r="N172" s="14">
        <v>1000</v>
      </c>
      <c r="O172" s="14">
        <v>2100</v>
      </c>
      <c r="P172" s="14">
        <v>411.76470588235298</v>
      </c>
      <c r="Q172" s="4" t="s">
        <v>246</v>
      </c>
      <c r="R172" s="7">
        <v>43132</v>
      </c>
      <c r="S172" s="7">
        <v>43435</v>
      </c>
      <c r="T172" s="7" t="s">
        <v>31</v>
      </c>
      <c r="U172" s="4"/>
      <c r="V172" s="35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</row>
    <row r="173" spans="1:70">
      <c r="A173" s="4" t="s">
        <v>247</v>
      </c>
      <c r="B173" s="4" t="s">
        <v>248</v>
      </c>
      <c r="C173" s="3" t="s">
        <v>249</v>
      </c>
      <c r="D173" s="4" t="s">
        <v>23</v>
      </c>
      <c r="E173" s="4" t="s">
        <v>215</v>
      </c>
      <c r="F173" s="4" t="s">
        <v>245</v>
      </c>
      <c r="G173" s="4"/>
      <c r="H173" s="4" t="s">
        <v>114</v>
      </c>
      <c r="I173" s="4" t="s">
        <v>27</v>
      </c>
      <c r="J173" s="4" t="s">
        <v>28</v>
      </c>
      <c r="K173" s="13">
        <v>45968.297058823526</v>
      </c>
      <c r="L173" s="4" t="s">
        <v>54</v>
      </c>
      <c r="M173" s="14">
        <v>1600</v>
      </c>
      <c r="N173" s="14">
        <v>1400</v>
      </c>
      <c r="O173" s="14">
        <v>3000</v>
      </c>
      <c r="P173" s="14">
        <v>652.17391304347836</v>
      </c>
      <c r="Q173" s="4" t="s">
        <v>246</v>
      </c>
      <c r="R173" s="7">
        <v>43132</v>
      </c>
      <c r="S173" s="7">
        <v>43435</v>
      </c>
      <c r="T173" s="7" t="s">
        <v>31</v>
      </c>
      <c r="U173" s="4"/>
      <c r="V173" s="35"/>
    </row>
    <row r="174" spans="1:70" ht="15">
      <c r="A174" s="4" t="s">
        <v>49</v>
      </c>
      <c r="B174" s="4" t="s">
        <v>57</v>
      </c>
      <c r="C174" s="3" t="s">
        <v>58</v>
      </c>
      <c r="D174" s="4" t="s">
        <v>23</v>
      </c>
      <c r="E174" s="4" t="s">
        <v>215</v>
      </c>
      <c r="F174" s="4" t="s">
        <v>245</v>
      </c>
      <c r="G174" s="4"/>
      <c r="H174" s="4" t="s">
        <v>114</v>
      </c>
      <c r="I174" s="4" t="s">
        <v>27</v>
      </c>
      <c r="J174" s="4" t="s">
        <v>28</v>
      </c>
      <c r="K174" s="13">
        <v>47765.925035637418</v>
      </c>
      <c r="L174" s="4" t="s">
        <v>54</v>
      </c>
      <c r="M174" s="14">
        <v>3100</v>
      </c>
      <c r="N174" s="14">
        <v>2500</v>
      </c>
      <c r="O174" s="14">
        <v>5600</v>
      </c>
      <c r="P174" s="14">
        <v>1098.0392156862745</v>
      </c>
      <c r="Q174" s="4" t="s">
        <v>250</v>
      </c>
      <c r="R174" s="7">
        <v>43132</v>
      </c>
      <c r="S174" s="7">
        <v>43435</v>
      </c>
      <c r="T174" s="7" t="s">
        <v>31</v>
      </c>
      <c r="U174" s="4"/>
      <c r="V174" s="3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</row>
    <row r="175" spans="1:70" ht="15">
      <c r="A175" s="4" t="s">
        <v>39</v>
      </c>
      <c r="B175" s="4" t="s">
        <v>40</v>
      </c>
      <c r="C175" s="3" t="s">
        <v>197</v>
      </c>
      <c r="D175" s="4" t="s">
        <v>23</v>
      </c>
      <c r="E175" s="4" t="s">
        <v>215</v>
      </c>
      <c r="F175" s="4" t="s">
        <v>245</v>
      </c>
      <c r="G175" s="4"/>
      <c r="H175" s="4" t="s">
        <v>114</v>
      </c>
      <c r="I175" s="4" t="s">
        <v>27</v>
      </c>
      <c r="J175" s="4" t="s">
        <v>28</v>
      </c>
      <c r="K175" s="13">
        <v>5180.6890561667633</v>
      </c>
      <c r="L175" s="4" t="s">
        <v>54</v>
      </c>
      <c r="M175" s="14">
        <v>700</v>
      </c>
      <c r="N175" s="14">
        <v>400</v>
      </c>
      <c r="O175" s="14">
        <v>1100</v>
      </c>
      <c r="P175" s="14">
        <v>234.04255319148936</v>
      </c>
      <c r="Q175" s="4" t="s">
        <v>183</v>
      </c>
      <c r="R175" s="7">
        <v>43132</v>
      </c>
      <c r="S175" s="7">
        <v>43435</v>
      </c>
      <c r="T175" s="7" t="s">
        <v>31</v>
      </c>
      <c r="U175" s="4"/>
      <c r="V175" s="35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</row>
    <row r="176" spans="1:70" ht="15">
      <c r="A176" s="4" t="s">
        <v>39</v>
      </c>
      <c r="B176" s="4" t="s">
        <v>40</v>
      </c>
      <c r="C176" s="3" t="s">
        <v>197</v>
      </c>
      <c r="D176" s="4" t="s">
        <v>23</v>
      </c>
      <c r="E176" s="4" t="s">
        <v>121</v>
      </c>
      <c r="F176" s="4" t="s">
        <v>245</v>
      </c>
      <c r="G176" s="4"/>
      <c r="H176" s="4" t="s">
        <v>26</v>
      </c>
      <c r="I176" s="4" t="s">
        <v>27</v>
      </c>
      <c r="J176" s="4" t="s">
        <v>28</v>
      </c>
      <c r="K176" s="13">
        <v>165620.19503496503</v>
      </c>
      <c r="L176" s="4" t="s">
        <v>29</v>
      </c>
      <c r="M176" s="14">
        <v>900</v>
      </c>
      <c r="N176" s="14">
        <v>1060</v>
      </c>
      <c r="O176" s="14">
        <v>1960</v>
      </c>
      <c r="P176" s="14">
        <v>392</v>
      </c>
      <c r="Q176" s="4" t="s">
        <v>183</v>
      </c>
      <c r="R176" s="7">
        <v>43101</v>
      </c>
      <c r="S176" s="7">
        <v>43435</v>
      </c>
      <c r="T176" s="7" t="s">
        <v>31</v>
      </c>
      <c r="U176" s="4"/>
      <c r="V176" s="35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</row>
    <row r="177" spans="1:70" ht="15">
      <c r="A177" s="4" t="s">
        <v>39</v>
      </c>
      <c r="B177" s="4" t="s">
        <v>132</v>
      </c>
      <c r="C177" s="3" t="s">
        <v>251</v>
      </c>
      <c r="D177" s="4" t="s">
        <v>23</v>
      </c>
      <c r="E177" s="4" t="s">
        <v>121</v>
      </c>
      <c r="F177" s="4" t="s">
        <v>245</v>
      </c>
      <c r="G177" s="4"/>
      <c r="H177" s="4" t="s">
        <v>26</v>
      </c>
      <c r="I177" s="4" t="s">
        <v>27</v>
      </c>
      <c r="J177" s="4" t="s">
        <v>28</v>
      </c>
      <c r="K177" s="13">
        <v>570732.7674939807</v>
      </c>
      <c r="L177" s="4" t="s">
        <v>29</v>
      </c>
      <c r="M177" s="14">
        <v>2550</v>
      </c>
      <c r="N177" s="14">
        <v>2990</v>
      </c>
      <c r="O177" s="14">
        <v>5540</v>
      </c>
      <c r="P177" s="14">
        <v>1108</v>
      </c>
      <c r="Q177" s="4" t="s">
        <v>246</v>
      </c>
      <c r="R177" s="7">
        <v>43101</v>
      </c>
      <c r="S177" s="7">
        <v>43435</v>
      </c>
      <c r="T177" s="7" t="s">
        <v>31</v>
      </c>
      <c r="U177" s="4"/>
      <c r="V177" s="35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</row>
    <row r="178" spans="1:70" ht="15">
      <c r="A178" s="4" t="s">
        <v>127</v>
      </c>
      <c r="B178" s="4" t="s">
        <v>129</v>
      </c>
      <c r="C178" s="3" t="s">
        <v>252</v>
      </c>
      <c r="D178" s="4" t="s">
        <v>23</v>
      </c>
      <c r="E178" s="4" t="s">
        <v>215</v>
      </c>
      <c r="F178" s="4" t="s">
        <v>245</v>
      </c>
      <c r="G178" s="4"/>
      <c r="H178" s="4" t="s">
        <v>114</v>
      </c>
      <c r="I178" s="4" t="s">
        <v>27</v>
      </c>
      <c r="J178" s="4" t="s">
        <v>28</v>
      </c>
      <c r="K178" s="13">
        <v>331141.26197275467</v>
      </c>
      <c r="L178" s="4" t="s">
        <v>54</v>
      </c>
      <c r="M178" s="14">
        <v>13400</v>
      </c>
      <c r="N178" s="14">
        <v>10300</v>
      </c>
      <c r="O178" s="14">
        <v>23700</v>
      </c>
      <c r="P178" s="14">
        <v>5386.363636363636</v>
      </c>
      <c r="Q178" s="4" t="s">
        <v>183</v>
      </c>
      <c r="R178" s="7">
        <v>43132</v>
      </c>
      <c r="S178" s="7">
        <v>43435</v>
      </c>
      <c r="T178" s="7" t="s">
        <v>31</v>
      </c>
      <c r="U178" s="4"/>
      <c r="V178" s="35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</row>
    <row r="179" spans="1:70" ht="15">
      <c r="A179" s="4" t="s">
        <v>127</v>
      </c>
      <c r="B179" s="4" t="s">
        <v>129</v>
      </c>
      <c r="C179" s="3" t="s">
        <v>252</v>
      </c>
      <c r="D179" s="4" t="s">
        <v>23</v>
      </c>
      <c r="E179" s="4" t="s">
        <v>215</v>
      </c>
      <c r="F179" s="4" t="s">
        <v>245</v>
      </c>
      <c r="G179" s="4"/>
      <c r="H179" s="4" t="s">
        <v>114</v>
      </c>
      <c r="I179" s="4" t="s">
        <v>27</v>
      </c>
      <c r="J179" s="4" t="s">
        <v>28</v>
      </c>
      <c r="K179" s="13">
        <v>40467.012941176472</v>
      </c>
      <c r="L179" s="4" t="s">
        <v>54</v>
      </c>
      <c r="M179" s="14">
        <v>2200</v>
      </c>
      <c r="N179" s="14">
        <v>1700</v>
      </c>
      <c r="O179" s="14">
        <v>3900</v>
      </c>
      <c r="P179" s="14">
        <v>733.2</v>
      </c>
      <c r="Q179" s="4" t="s">
        <v>253</v>
      </c>
      <c r="R179" s="7">
        <v>43132</v>
      </c>
      <c r="S179" s="7">
        <v>43435</v>
      </c>
      <c r="T179" s="7" t="s">
        <v>31</v>
      </c>
      <c r="U179" s="4"/>
      <c r="V179" s="35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</row>
    <row r="180" spans="1:70" ht="15">
      <c r="A180" s="4" t="s">
        <v>254</v>
      </c>
      <c r="B180" s="4" t="s">
        <v>255</v>
      </c>
      <c r="C180" s="3" t="s">
        <v>256</v>
      </c>
      <c r="D180" s="4" t="s">
        <v>23</v>
      </c>
      <c r="E180" s="4" t="s">
        <v>215</v>
      </c>
      <c r="F180" s="4" t="s">
        <v>245</v>
      </c>
      <c r="G180" s="4"/>
      <c r="H180" s="4" t="s">
        <v>114</v>
      </c>
      <c r="I180" s="4" t="s">
        <v>27</v>
      </c>
      <c r="J180" s="4" t="s">
        <v>28</v>
      </c>
      <c r="K180" s="13">
        <v>94228.395082573712</v>
      </c>
      <c r="L180" s="4" t="s">
        <v>54</v>
      </c>
      <c r="M180" s="14">
        <v>4100</v>
      </c>
      <c r="N180" s="14">
        <v>3500</v>
      </c>
      <c r="O180" s="14">
        <v>7600</v>
      </c>
      <c r="P180" s="14">
        <v>1583.3333333333335</v>
      </c>
      <c r="Q180" s="4" t="s">
        <v>253</v>
      </c>
      <c r="R180" s="7">
        <v>43132</v>
      </c>
      <c r="S180" s="7">
        <v>43435</v>
      </c>
      <c r="T180" s="7" t="s">
        <v>31</v>
      </c>
      <c r="U180" s="4"/>
      <c r="V180" s="35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</row>
    <row r="181" spans="1:70" ht="15">
      <c r="A181" s="4" t="s">
        <v>102</v>
      </c>
      <c r="B181" s="4" t="s">
        <v>257</v>
      </c>
      <c r="C181" s="3" t="s">
        <v>258</v>
      </c>
      <c r="D181" s="4" t="s">
        <v>23</v>
      </c>
      <c r="E181" s="4" t="s">
        <v>121</v>
      </c>
      <c r="F181" s="4" t="s">
        <v>245</v>
      </c>
      <c r="G181" s="4"/>
      <c r="H181" s="4" t="s">
        <v>26</v>
      </c>
      <c r="I181" s="4" t="s">
        <v>27</v>
      </c>
      <c r="J181" s="4" t="s">
        <v>28</v>
      </c>
      <c r="K181" s="13">
        <v>26114.1</v>
      </c>
      <c r="L181" s="4" t="s">
        <v>29</v>
      </c>
      <c r="M181" s="14">
        <v>6200</v>
      </c>
      <c r="N181" s="14">
        <v>6200</v>
      </c>
      <c r="O181" s="14">
        <v>12400</v>
      </c>
      <c r="P181" s="14">
        <v>2480</v>
      </c>
      <c r="Q181" s="4" t="s">
        <v>183</v>
      </c>
      <c r="R181" s="7">
        <v>43101</v>
      </c>
      <c r="S181" s="7">
        <v>43435</v>
      </c>
      <c r="T181" s="7" t="s">
        <v>31</v>
      </c>
      <c r="U181" s="4"/>
      <c r="V181" s="35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</row>
    <row r="182" spans="1:70">
      <c r="A182" s="4" t="s">
        <v>102</v>
      </c>
      <c r="B182" s="4" t="s">
        <v>257</v>
      </c>
      <c r="C182" s="3" t="s">
        <v>258</v>
      </c>
      <c r="D182" s="4" t="s">
        <v>23</v>
      </c>
      <c r="E182" s="4" t="s">
        <v>121</v>
      </c>
      <c r="F182" s="4" t="s">
        <v>245</v>
      </c>
      <c r="G182" s="4"/>
      <c r="H182" s="4" t="s">
        <v>26</v>
      </c>
      <c r="I182" s="4" t="s">
        <v>27</v>
      </c>
      <c r="J182" s="4" t="s">
        <v>28</v>
      </c>
      <c r="K182" s="13">
        <v>243548.88701298702</v>
      </c>
      <c r="L182" s="4" t="s">
        <v>29</v>
      </c>
      <c r="M182" s="14">
        <v>9772</v>
      </c>
      <c r="N182" s="14">
        <v>9773</v>
      </c>
      <c r="O182" s="14">
        <v>19545</v>
      </c>
      <c r="P182" s="14">
        <v>3909</v>
      </c>
      <c r="Q182" s="4" t="s">
        <v>253</v>
      </c>
      <c r="R182" s="7">
        <v>43101</v>
      </c>
      <c r="S182" s="7">
        <v>43435</v>
      </c>
      <c r="T182" s="7" t="s">
        <v>31</v>
      </c>
      <c r="U182" s="4"/>
      <c r="V182" s="35"/>
    </row>
    <row r="183" spans="1:70">
      <c r="A183" s="4" t="s">
        <v>102</v>
      </c>
      <c r="B183" s="4" t="s">
        <v>257</v>
      </c>
      <c r="C183" s="3" t="s">
        <v>258</v>
      </c>
      <c r="D183" s="4" t="s">
        <v>23</v>
      </c>
      <c r="E183" s="4" t="s">
        <v>150</v>
      </c>
      <c r="F183" s="4" t="s">
        <v>245</v>
      </c>
      <c r="G183" s="4"/>
      <c r="H183" s="4" t="s">
        <v>114</v>
      </c>
      <c r="I183" s="4" t="s">
        <v>27</v>
      </c>
      <c r="J183" s="4" t="s">
        <v>28</v>
      </c>
      <c r="K183" s="13">
        <v>20525.734785384469</v>
      </c>
      <c r="L183" s="4" t="s">
        <v>54</v>
      </c>
      <c r="M183" s="14">
        <v>1500</v>
      </c>
      <c r="N183" s="14">
        <v>1300</v>
      </c>
      <c r="O183" s="14">
        <v>2800</v>
      </c>
      <c r="P183" s="14">
        <v>608.69565217391312</v>
      </c>
      <c r="Q183" s="4" t="s">
        <v>259</v>
      </c>
      <c r="R183" s="7">
        <v>43101</v>
      </c>
      <c r="S183" s="7">
        <v>43435</v>
      </c>
      <c r="T183" s="7" t="s">
        <v>31</v>
      </c>
      <c r="U183" s="4"/>
      <c r="V183" s="35"/>
    </row>
    <row r="184" spans="1:70">
      <c r="A184" s="4" t="s">
        <v>21</v>
      </c>
      <c r="B184" s="4" t="s">
        <v>123</v>
      </c>
      <c r="C184" s="3" t="s">
        <v>162</v>
      </c>
      <c r="D184" s="4" t="s">
        <v>23</v>
      </c>
      <c r="E184" s="4" t="s">
        <v>121</v>
      </c>
      <c r="F184" s="4" t="s">
        <v>245</v>
      </c>
      <c r="G184" s="4"/>
      <c r="H184" s="4" t="s">
        <v>26</v>
      </c>
      <c r="I184" s="4" t="s">
        <v>27</v>
      </c>
      <c r="J184" s="4" t="s">
        <v>28</v>
      </c>
      <c r="K184" s="13">
        <v>1740498.72030303</v>
      </c>
      <c r="L184" s="4" t="s">
        <v>29</v>
      </c>
      <c r="M184" s="14">
        <v>8600</v>
      </c>
      <c r="N184" s="14">
        <v>10000</v>
      </c>
      <c r="O184" s="14">
        <v>18600</v>
      </c>
      <c r="P184" s="14">
        <v>3720</v>
      </c>
      <c r="Q184" s="4" t="s">
        <v>246</v>
      </c>
      <c r="R184" s="7">
        <v>43101</v>
      </c>
      <c r="S184" s="7">
        <v>43435</v>
      </c>
      <c r="T184" s="7" t="s">
        <v>31</v>
      </c>
      <c r="U184" s="4"/>
      <c r="V184" s="35"/>
    </row>
    <row r="185" spans="1:70">
      <c r="A185" s="4" t="s">
        <v>21</v>
      </c>
      <c r="B185" s="4" t="s">
        <v>33</v>
      </c>
      <c r="C185" s="3" t="s">
        <v>157</v>
      </c>
      <c r="D185" s="4" t="s">
        <v>23</v>
      </c>
      <c r="E185" s="4" t="s">
        <v>121</v>
      </c>
      <c r="F185" s="4" t="s">
        <v>245</v>
      </c>
      <c r="G185" s="4"/>
      <c r="H185" s="4" t="s">
        <v>26</v>
      </c>
      <c r="I185" s="4" t="s">
        <v>27</v>
      </c>
      <c r="J185" s="4" t="s">
        <v>28</v>
      </c>
      <c r="K185" s="13">
        <v>1384022.6020897543</v>
      </c>
      <c r="L185" s="4" t="s">
        <v>29</v>
      </c>
      <c r="M185" s="14">
        <v>7400</v>
      </c>
      <c r="N185" s="14">
        <v>8900</v>
      </c>
      <c r="O185" s="14">
        <v>16300</v>
      </c>
      <c r="P185" s="14">
        <v>3260</v>
      </c>
      <c r="Q185" s="4" t="s">
        <v>246</v>
      </c>
      <c r="R185" s="7">
        <v>43101</v>
      </c>
      <c r="S185" s="7">
        <v>43435</v>
      </c>
      <c r="T185" s="7" t="s">
        <v>31</v>
      </c>
      <c r="U185" s="4"/>
      <c r="V185" s="35"/>
    </row>
    <row r="186" spans="1:70">
      <c r="A186" s="4" t="s">
        <v>21</v>
      </c>
      <c r="B186" s="4" t="s">
        <v>33</v>
      </c>
      <c r="C186" s="3" t="s">
        <v>157</v>
      </c>
      <c r="D186" s="4" t="s">
        <v>23</v>
      </c>
      <c r="E186" s="4" t="s">
        <v>121</v>
      </c>
      <c r="F186" s="4" t="s">
        <v>245</v>
      </c>
      <c r="G186" s="4"/>
      <c r="H186" s="4" t="s">
        <v>26</v>
      </c>
      <c r="I186" s="4" t="s">
        <v>27</v>
      </c>
      <c r="J186" s="4" t="s">
        <v>28</v>
      </c>
      <c r="K186" s="13">
        <v>1084956.3378484847</v>
      </c>
      <c r="L186" s="4" t="s">
        <v>29</v>
      </c>
      <c r="M186" s="14">
        <v>5700</v>
      </c>
      <c r="N186" s="14">
        <v>6900</v>
      </c>
      <c r="O186" s="14">
        <v>12600</v>
      </c>
      <c r="P186" s="14">
        <v>2520</v>
      </c>
      <c r="Q186" s="4" t="s">
        <v>253</v>
      </c>
      <c r="R186" s="7">
        <v>43101</v>
      </c>
      <c r="S186" s="7">
        <v>43435</v>
      </c>
      <c r="T186" s="7" t="s">
        <v>31</v>
      </c>
      <c r="U186" s="4"/>
      <c r="V186" s="35"/>
    </row>
    <row r="187" spans="1:70">
      <c r="A187" s="4" t="s">
        <v>21</v>
      </c>
      <c r="B187" s="4" t="s">
        <v>33</v>
      </c>
      <c r="C187" s="3" t="s">
        <v>157</v>
      </c>
      <c r="D187" s="4" t="s">
        <v>23</v>
      </c>
      <c r="E187" s="4" t="s">
        <v>150</v>
      </c>
      <c r="F187" s="4" t="s">
        <v>245</v>
      </c>
      <c r="G187" s="4"/>
      <c r="H187" s="4" t="s">
        <v>114</v>
      </c>
      <c r="I187" s="4" t="s">
        <v>27</v>
      </c>
      <c r="J187" s="4" t="s">
        <v>28</v>
      </c>
      <c r="K187" s="13">
        <v>22935.488693769676</v>
      </c>
      <c r="L187" s="4" t="s">
        <v>54</v>
      </c>
      <c r="M187" s="14">
        <v>1100</v>
      </c>
      <c r="N187" s="14">
        <v>1100</v>
      </c>
      <c r="O187" s="14">
        <v>2200</v>
      </c>
      <c r="P187" s="14">
        <v>431.37254901960785</v>
      </c>
      <c r="Q187" s="4" t="s">
        <v>259</v>
      </c>
      <c r="R187" s="7">
        <v>43101</v>
      </c>
      <c r="S187" s="7">
        <v>43435</v>
      </c>
      <c r="T187" s="7" t="s">
        <v>31</v>
      </c>
      <c r="U187" s="4"/>
      <c r="V187" s="35"/>
    </row>
    <row r="188" spans="1:70">
      <c r="A188" s="4" t="s">
        <v>65</v>
      </c>
      <c r="B188" s="4" t="s">
        <v>260</v>
      </c>
      <c r="C188" s="3" t="s">
        <v>261</v>
      </c>
      <c r="D188" s="4" t="s">
        <v>23</v>
      </c>
      <c r="E188" s="4" t="s">
        <v>150</v>
      </c>
      <c r="F188" s="4" t="s">
        <v>245</v>
      </c>
      <c r="G188" s="4"/>
      <c r="H188" s="4" t="s">
        <v>114</v>
      </c>
      <c r="I188" s="4" t="s">
        <v>27</v>
      </c>
      <c r="J188" s="4" t="s">
        <v>28</v>
      </c>
      <c r="K188" s="13">
        <v>17976.262662708843</v>
      </c>
      <c r="L188" s="4" t="s">
        <v>54</v>
      </c>
      <c r="M188" s="14">
        <v>1000</v>
      </c>
      <c r="N188" s="14">
        <v>950</v>
      </c>
      <c r="O188" s="14">
        <v>1950</v>
      </c>
      <c r="P188" s="14">
        <v>475.60975609756099</v>
      </c>
      <c r="Q188" s="4" t="s">
        <v>259</v>
      </c>
      <c r="R188" s="7">
        <v>43101</v>
      </c>
      <c r="S188" s="7">
        <v>43435</v>
      </c>
      <c r="T188" s="7" t="s">
        <v>31</v>
      </c>
      <c r="U188" s="4"/>
      <c r="V188" s="35"/>
    </row>
    <row r="189" spans="1:70">
      <c r="A189" s="4" t="s">
        <v>65</v>
      </c>
      <c r="B189" s="4" t="s">
        <v>262</v>
      </c>
      <c r="C189" s="3" t="s">
        <v>263</v>
      </c>
      <c r="D189" s="4" t="s">
        <v>23</v>
      </c>
      <c r="E189" s="4" t="s">
        <v>215</v>
      </c>
      <c r="F189" s="4" t="s">
        <v>245</v>
      </c>
      <c r="G189" s="4"/>
      <c r="H189" s="4" t="s">
        <v>114</v>
      </c>
      <c r="I189" s="4" t="s">
        <v>27</v>
      </c>
      <c r="J189" s="4" t="s">
        <v>28</v>
      </c>
      <c r="K189" s="13">
        <v>86403.632157267217</v>
      </c>
      <c r="L189" s="4" t="s">
        <v>54</v>
      </c>
      <c r="M189" s="14">
        <v>3100</v>
      </c>
      <c r="N189" s="14">
        <v>2600</v>
      </c>
      <c r="O189" s="14">
        <v>5700</v>
      </c>
      <c r="P189" s="14">
        <v>1390.2439024390246</v>
      </c>
      <c r="Q189" s="4" t="s">
        <v>183</v>
      </c>
      <c r="R189" s="7">
        <v>43132</v>
      </c>
      <c r="S189" s="7">
        <v>43435</v>
      </c>
      <c r="T189" s="7" t="s">
        <v>31</v>
      </c>
      <c r="U189" s="4"/>
      <c r="V189" s="35"/>
    </row>
    <row r="190" spans="1:70">
      <c r="A190" s="4" t="s">
        <v>65</v>
      </c>
      <c r="B190" s="4" t="s">
        <v>264</v>
      </c>
      <c r="C190" s="3" t="s">
        <v>265</v>
      </c>
      <c r="D190" s="4" t="s">
        <v>23</v>
      </c>
      <c r="E190" s="4" t="s">
        <v>215</v>
      </c>
      <c r="F190" s="4" t="s">
        <v>245</v>
      </c>
      <c r="G190" s="4"/>
      <c r="H190" s="4" t="s">
        <v>114</v>
      </c>
      <c r="I190" s="4" t="s">
        <v>27</v>
      </c>
      <c r="J190" s="4" t="s">
        <v>28</v>
      </c>
      <c r="K190" s="13">
        <v>52828.674705882353</v>
      </c>
      <c r="L190" s="4" t="s">
        <v>54</v>
      </c>
      <c r="M190" s="14">
        <v>1672</v>
      </c>
      <c r="N190" s="14">
        <v>1673</v>
      </c>
      <c r="O190" s="14">
        <v>3345</v>
      </c>
      <c r="P190" s="14">
        <v>669</v>
      </c>
      <c r="Q190" s="4" t="s">
        <v>253</v>
      </c>
      <c r="R190" s="7">
        <v>43132</v>
      </c>
      <c r="S190" s="7">
        <v>43435</v>
      </c>
      <c r="T190" s="7" t="s">
        <v>31</v>
      </c>
      <c r="U190" s="4"/>
      <c r="V190" s="35"/>
    </row>
    <row r="191" spans="1:70">
      <c r="A191" s="4" t="s">
        <v>39</v>
      </c>
      <c r="B191" s="4" t="s">
        <v>266</v>
      </c>
      <c r="C191" s="3" t="s">
        <v>267</v>
      </c>
      <c r="D191" s="4" t="s">
        <v>23</v>
      </c>
      <c r="E191" s="4" t="s">
        <v>215</v>
      </c>
      <c r="F191" s="4" t="s">
        <v>245</v>
      </c>
      <c r="G191" s="4"/>
      <c r="H191" s="4" t="s">
        <v>114</v>
      </c>
      <c r="I191" s="4" t="s">
        <v>27</v>
      </c>
      <c r="J191" s="4" t="s">
        <v>28</v>
      </c>
      <c r="K191" s="13">
        <v>92729.276156058331</v>
      </c>
      <c r="L191" s="4" t="s">
        <v>54</v>
      </c>
      <c r="M191" s="14">
        <v>6100</v>
      </c>
      <c r="N191" s="14">
        <v>3500</v>
      </c>
      <c r="O191" s="14">
        <v>9600</v>
      </c>
      <c r="P191" s="14">
        <v>2042.5531914893616</v>
      </c>
      <c r="Q191" s="4" t="s">
        <v>268</v>
      </c>
      <c r="R191" s="7">
        <v>43132</v>
      </c>
      <c r="S191" s="7">
        <v>43435</v>
      </c>
      <c r="T191" s="7" t="s">
        <v>31</v>
      </c>
      <c r="U191" s="4"/>
      <c r="V191" s="35"/>
    </row>
    <row r="192" spans="1:70">
      <c r="A192" s="4" t="s">
        <v>39</v>
      </c>
      <c r="B192" s="4" t="s">
        <v>266</v>
      </c>
      <c r="C192" s="3" t="s">
        <v>267</v>
      </c>
      <c r="D192" s="4" t="s">
        <v>23</v>
      </c>
      <c r="E192" s="4" t="s">
        <v>150</v>
      </c>
      <c r="F192" s="4" t="s">
        <v>245</v>
      </c>
      <c r="G192" s="4"/>
      <c r="H192" s="4" t="s">
        <v>114</v>
      </c>
      <c r="I192" s="4" t="s">
        <v>27</v>
      </c>
      <c r="J192" s="4" t="s">
        <v>28</v>
      </c>
      <c r="K192" s="13">
        <v>137153.4754</v>
      </c>
      <c r="L192" s="4" t="s">
        <v>54</v>
      </c>
      <c r="M192" s="14">
        <v>7100</v>
      </c>
      <c r="N192" s="14">
        <v>6800</v>
      </c>
      <c r="O192" s="14">
        <v>13900</v>
      </c>
      <c r="P192" s="14">
        <v>2655.2</v>
      </c>
      <c r="Q192" s="4" t="s">
        <v>268</v>
      </c>
      <c r="R192" s="7">
        <v>43101</v>
      </c>
      <c r="S192" s="7">
        <v>43435</v>
      </c>
      <c r="T192" s="7" t="s">
        <v>31</v>
      </c>
      <c r="U192" s="4"/>
      <c r="V192" s="35"/>
    </row>
    <row r="193" spans="1:22">
      <c r="A193" s="4" t="s">
        <v>127</v>
      </c>
      <c r="B193" s="4" t="s">
        <v>174</v>
      </c>
      <c r="C193" s="3" t="s">
        <v>175</v>
      </c>
      <c r="D193" s="4" t="s">
        <v>23</v>
      </c>
      <c r="E193" s="4" t="s">
        <v>215</v>
      </c>
      <c r="F193" s="4" t="s">
        <v>245</v>
      </c>
      <c r="G193" s="4"/>
      <c r="H193" s="4" t="s">
        <v>114</v>
      </c>
      <c r="I193" s="4" t="s">
        <v>27</v>
      </c>
      <c r="J193" s="4" t="s">
        <v>28</v>
      </c>
      <c r="K193" s="13">
        <v>474387.01757700171</v>
      </c>
      <c r="L193" s="4" t="s">
        <v>54</v>
      </c>
      <c r="M193" s="14">
        <v>13300</v>
      </c>
      <c r="N193" s="14">
        <v>9400</v>
      </c>
      <c r="O193" s="14">
        <v>22700</v>
      </c>
      <c r="P193" s="14">
        <v>5159.090909090909</v>
      </c>
      <c r="Q193" s="4" t="s">
        <v>183</v>
      </c>
      <c r="R193" s="7">
        <v>43132</v>
      </c>
      <c r="S193" s="7">
        <v>43435</v>
      </c>
      <c r="T193" s="7" t="s">
        <v>31</v>
      </c>
      <c r="U193" s="4"/>
      <c r="V193" s="35"/>
    </row>
    <row r="194" spans="1:22">
      <c r="A194" s="4" t="s">
        <v>127</v>
      </c>
      <c r="B194" s="4" t="s">
        <v>174</v>
      </c>
      <c r="C194" s="3" t="s">
        <v>175</v>
      </c>
      <c r="D194" s="4" t="s">
        <v>23</v>
      </c>
      <c r="E194" s="4" t="s">
        <v>215</v>
      </c>
      <c r="F194" s="4" t="s">
        <v>245</v>
      </c>
      <c r="G194" s="4"/>
      <c r="H194" s="4" t="s">
        <v>114</v>
      </c>
      <c r="I194" s="4" t="s">
        <v>27</v>
      </c>
      <c r="J194" s="4" t="s">
        <v>28</v>
      </c>
      <c r="K194" s="13">
        <v>42519.912268611188</v>
      </c>
      <c r="L194" s="4" t="s">
        <v>54</v>
      </c>
      <c r="M194" s="14">
        <v>2300</v>
      </c>
      <c r="N194" s="14">
        <v>2000</v>
      </c>
      <c r="O194" s="14">
        <v>4300</v>
      </c>
      <c r="P194" s="14">
        <v>977.27272727272714</v>
      </c>
      <c r="Q194" s="4" t="s">
        <v>269</v>
      </c>
      <c r="R194" s="7">
        <v>43132</v>
      </c>
      <c r="S194" s="7">
        <v>43435</v>
      </c>
      <c r="T194" s="7" t="s">
        <v>31</v>
      </c>
      <c r="U194" s="4"/>
      <c r="V194" s="35"/>
    </row>
    <row r="195" spans="1:22">
      <c r="A195" s="4" t="s">
        <v>127</v>
      </c>
      <c r="B195" s="4" t="s">
        <v>174</v>
      </c>
      <c r="C195" s="3" t="s">
        <v>175</v>
      </c>
      <c r="D195" s="4" t="s">
        <v>23</v>
      </c>
      <c r="E195" s="4" t="s">
        <v>215</v>
      </c>
      <c r="F195" s="4" t="s">
        <v>245</v>
      </c>
      <c r="G195" s="4"/>
      <c r="H195" s="4" t="s">
        <v>114</v>
      </c>
      <c r="I195" s="4" t="s">
        <v>27</v>
      </c>
      <c r="J195" s="4" t="s">
        <v>28</v>
      </c>
      <c r="K195" s="13">
        <v>121414.8721189591</v>
      </c>
      <c r="L195" s="4" t="s">
        <v>54</v>
      </c>
      <c r="M195" s="14">
        <v>5200</v>
      </c>
      <c r="N195" s="14">
        <v>4200</v>
      </c>
      <c r="O195" s="14">
        <v>9400</v>
      </c>
      <c r="P195" s="14">
        <v>2136.363636363636</v>
      </c>
      <c r="Q195" s="4" t="s">
        <v>270</v>
      </c>
      <c r="R195" s="7">
        <v>43132</v>
      </c>
      <c r="S195" s="7">
        <v>43435</v>
      </c>
      <c r="T195" s="7" t="s">
        <v>31</v>
      </c>
      <c r="U195" s="4"/>
      <c r="V195" s="35"/>
    </row>
    <row r="196" spans="1:22">
      <c r="A196" s="4" t="s">
        <v>127</v>
      </c>
      <c r="B196" s="4" t="s">
        <v>174</v>
      </c>
      <c r="C196" s="3" t="s">
        <v>175</v>
      </c>
      <c r="D196" s="4" t="s">
        <v>23</v>
      </c>
      <c r="E196" s="4" t="s">
        <v>121</v>
      </c>
      <c r="F196" s="4" t="s">
        <v>245</v>
      </c>
      <c r="G196" s="4"/>
      <c r="H196" s="4" t="s">
        <v>26</v>
      </c>
      <c r="I196" s="4" t="s">
        <v>27</v>
      </c>
      <c r="J196" s="4" t="s">
        <v>28</v>
      </c>
      <c r="K196" s="13">
        <v>25032.051282051281</v>
      </c>
      <c r="L196" s="4" t="s">
        <v>29</v>
      </c>
      <c r="M196" s="14">
        <v>9000</v>
      </c>
      <c r="N196" s="14">
        <v>10500</v>
      </c>
      <c r="O196" s="14">
        <v>19500</v>
      </c>
      <c r="P196" s="14">
        <v>3900</v>
      </c>
      <c r="Q196" s="4" t="s">
        <v>183</v>
      </c>
      <c r="R196" s="7">
        <v>43374</v>
      </c>
      <c r="S196" s="7">
        <v>43374</v>
      </c>
      <c r="T196" s="7" t="s">
        <v>55</v>
      </c>
      <c r="U196" s="4"/>
      <c r="V196" s="35"/>
    </row>
    <row r="197" spans="1:22">
      <c r="A197" s="4" t="s">
        <v>127</v>
      </c>
      <c r="B197" s="4" t="s">
        <v>174</v>
      </c>
      <c r="C197" s="3" t="s">
        <v>175</v>
      </c>
      <c r="D197" s="4" t="s">
        <v>23</v>
      </c>
      <c r="E197" s="4" t="s">
        <v>121</v>
      </c>
      <c r="F197" s="4" t="s">
        <v>245</v>
      </c>
      <c r="G197" s="4"/>
      <c r="H197" s="4" t="s">
        <v>26</v>
      </c>
      <c r="I197" s="4" t="s">
        <v>27</v>
      </c>
      <c r="J197" s="4" t="s">
        <v>28</v>
      </c>
      <c r="K197" s="13">
        <v>18008.974358974359</v>
      </c>
      <c r="L197" s="4" t="s">
        <v>29</v>
      </c>
      <c r="M197" s="14">
        <v>6500</v>
      </c>
      <c r="N197" s="14">
        <v>7600</v>
      </c>
      <c r="O197" s="14">
        <v>14100</v>
      </c>
      <c r="P197" s="14">
        <v>2820</v>
      </c>
      <c r="Q197" s="4" t="s">
        <v>269</v>
      </c>
      <c r="R197" s="7">
        <v>43375</v>
      </c>
      <c r="S197" s="7">
        <v>43375</v>
      </c>
      <c r="T197" s="7" t="s">
        <v>55</v>
      </c>
      <c r="U197" s="4"/>
      <c r="V197" s="35"/>
    </row>
    <row r="198" spans="1:22">
      <c r="A198" s="4" t="s">
        <v>127</v>
      </c>
      <c r="B198" s="4" t="s">
        <v>174</v>
      </c>
      <c r="C198" s="3" t="s">
        <v>175</v>
      </c>
      <c r="D198" s="4" t="s">
        <v>23</v>
      </c>
      <c r="E198" s="4" t="s">
        <v>121</v>
      </c>
      <c r="F198" s="4" t="s">
        <v>245</v>
      </c>
      <c r="G198" s="4"/>
      <c r="H198" s="4" t="s">
        <v>26</v>
      </c>
      <c r="I198" s="4" t="s">
        <v>27</v>
      </c>
      <c r="J198" s="4" t="s">
        <v>28</v>
      </c>
      <c r="K198" s="13">
        <v>49003.846153846156</v>
      </c>
      <c r="L198" s="4" t="s">
        <v>29</v>
      </c>
      <c r="M198" s="14">
        <v>17400</v>
      </c>
      <c r="N198" s="14">
        <v>20600</v>
      </c>
      <c r="O198" s="14">
        <v>38000</v>
      </c>
      <c r="P198" s="14">
        <v>7640</v>
      </c>
      <c r="Q198" s="4" t="s">
        <v>271</v>
      </c>
      <c r="R198" s="7">
        <v>43376</v>
      </c>
      <c r="S198" s="7">
        <v>43376</v>
      </c>
      <c r="T198" s="7" t="s">
        <v>55</v>
      </c>
      <c r="U198" s="4"/>
      <c r="V198" s="35"/>
    </row>
    <row r="199" spans="1:22">
      <c r="A199" s="4" t="s">
        <v>127</v>
      </c>
      <c r="B199" s="4" t="s">
        <v>174</v>
      </c>
      <c r="C199" s="3" t="s">
        <v>175</v>
      </c>
      <c r="D199" s="4" t="s">
        <v>23</v>
      </c>
      <c r="E199" s="4" t="s">
        <v>121</v>
      </c>
      <c r="F199" s="4" t="s">
        <v>245</v>
      </c>
      <c r="G199" s="4"/>
      <c r="H199" s="4" t="s">
        <v>26</v>
      </c>
      <c r="I199" s="4" t="s">
        <v>27</v>
      </c>
      <c r="J199" s="4" t="s">
        <v>28</v>
      </c>
      <c r="K199" s="13">
        <v>38438.461538461539</v>
      </c>
      <c r="L199" s="4" t="s">
        <v>29</v>
      </c>
      <c r="M199" s="14">
        <v>13800</v>
      </c>
      <c r="N199" s="14">
        <v>16200</v>
      </c>
      <c r="O199" s="14">
        <v>30000</v>
      </c>
      <c r="P199" s="14">
        <v>6000</v>
      </c>
      <c r="Q199" s="4" t="s">
        <v>272</v>
      </c>
      <c r="R199" s="7">
        <v>43377</v>
      </c>
      <c r="S199" s="7">
        <v>43377</v>
      </c>
      <c r="T199" s="7" t="s">
        <v>55</v>
      </c>
      <c r="U199" s="4"/>
      <c r="V199" s="35"/>
    </row>
    <row r="200" spans="1:22">
      <c r="A200" s="4" t="s">
        <v>127</v>
      </c>
      <c r="B200" s="4" t="s">
        <v>174</v>
      </c>
      <c r="C200" s="3" t="s">
        <v>175</v>
      </c>
      <c r="D200" s="4" t="s">
        <v>23</v>
      </c>
      <c r="E200" s="4" t="s">
        <v>121</v>
      </c>
      <c r="F200" s="4" t="s">
        <v>273</v>
      </c>
      <c r="G200" s="4"/>
      <c r="H200" s="4" t="s">
        <v>26</v>
      </c>
      <c r="I200" s="4" t="s">
        <v>27</v>
      </c>
      <c r="J200" s="4" t="s">
        <v>28</v>
      </c>
      <c r="K200" s="13">
        <v>13642.307692307691</v>
      </c>
      <c r="L200" s="4" t="s">
        <v>29</v>
      </c>
      <c r="M200" s="14">
        <v>4800</v>
      </c>
      <c r="N200" s="14">
        <v>5800</v>
      </c>
      <c r="O200" s="14">
        <v>10600</v>
      </c>
      <c r="P200" s="14">
        <v>2120</v>
      </c>
      <c r="Q200" s="4" t="s">
        <v>268</v>
      </c>
      <c r="R200" s="7">
        <v>43378</v>
      </c>
      <c r="S200" s="7">
        <v>43378</v>
      </c>
      <c r="T200" s="7" t="s">
        <v>55</v>
      </c>
      <c r="U200" s="4"/>
      <c r="V200" s="35"/>
    </row>
    <row r="201" spans="1:22">
      <c r="A201" s="4" t="s">
        <v>127</v>
      </c>
      <c r="B201" s="4" t="s">
        <v>174</v>
      </c>
      <c r="C201" s="3" t="s">
        <v>175</v>
      </c>
      <c r="D201" s="4" t="s">
        <v>23</v>
      </c>
      <c r="E201" s="4" t="s">
        <v>150</v>
      </c>
      <c r="F201" s="4" t="s">
        <v>245</v>
      </c>
      <c r="G201" s="4"/>
      <c r="H201" s="4" t="s">
        <v>114</v>
      </c>
      <c r="I201" s="4" t="s">
        <v>27</v>
      </c>
      <c r="J201" s="4" t="s">
        <v>28</v>
      </c>
      <c r="K201" s="13">
        <v>12949.216904388179</v>
      </c>
      <c r="L201" s="4" t="s">
        <v>54</v>
      </c>
      <c r="M201" s="14">
        <v>1020</v>
      </c>
      <c r="N201" s="14">
        <v>980</v>
      </c>
      <c r="O201" s="14">
        <v>2000</v>
      </c>
      <c r="P201" s="14">
        <v>454.5454545454545</v>
      </c>
      <c r="Q201" s="4" t="s">
        <v>259</v>
      </c>
      <c r="R201" s="7">
        <v>43101</v>
      </c>
      <c r="S201" s="7">
        <v>43435</v>
      </c>
      <c r="T201" s="7" t="s">
        <v>31</v>
      </c>
      <c r="U201" s="4"/>
      <c r="V201" s="35"/>
    </row>
    <row r="202" spans="1:22">
      <c r="A202" s="4" t="s">
        <v>274</v>
      </c>
      <c r="B202" s="4" t="s">
        <v>275</v>
      </c>
      <c r="C202" s="3" t="s">
        <v>276</v>
      </c>
      <c r="D202" s="4" t="s">
        <v>23</v>
      </c>
      <c r="E202" s="4" t="s">
        <v>277</v>
      </c>
      <c r="F202" s="4" t="s">
        <v>245</v>
      </c>
      <c r="G202" s="4"/>
      <c r="H202" s="4" t="s">
        <v>114</v>
      </c>
      <c r="I202" s="4" t="s">
        <v>27</v>
      </c>
      <c r="J202" s="4" t="s">
        <v>28</v>
      </c>
      <c r="K202" s="13">
        <v>32781.944934046842</v>
      </c>
      <c r="L202" s="4" t="s">
        <v>54</v>
      </c>
      <c r="M202" s="14">
        <v>0</v>
      </c>
      <c r="N202" s="14">
        <v>846</v>
      </c>
      <c r="O202" s="14">
        <v>846</v>
      </c>
      <c r="P202" s="14">
        <v>169.2</v>
      </c>
      <c r="Q202" s="4" t="s">
        <v>253</v>
      </c>
      <c r="R202" s="7">
        <v>43101</v>
      </c>
      <c r="S202" s="7">
        <v>43435</v>
      </c>
      <c r="T202" s="7" t="s">
        <v>31</v>
      </c>
      <c r="U202" s="4"/>
      <c r="V202" s="35"/>
    </row>
    <row r="203" spans="1:22">
      <c r="A203" s="4" t="s">
        <v>274</v>
      </c>
      <c r="B203" s="4" t="s">
        <v>278</v>
      </c>
      <c r="C203" s="3" t="s">
        <v>279</v>
      </c>
      <c r="D203" s="4" t="s">
        <v>23</v>
      </c>
      <c r="E203" s="4" t="s">
        <v>121</v>
      </c>
      <c r="F203" s="4" t="s">
        <v>245</v>
      </c>
      <c r="G203" s="4"/>
      <c r="H203" s="4" t="s">
        <v>26</v>
      </c>
      <c r="I203" s="4" t="s">
        <v>27</v>
      </c>
      <c r="J203" s="4" t="s">
        <v>28</v>
      </c>
      <c r="K203" s="13">
        <v>6147.0225563909771</v>
      </c>
      <c r="L203" s="4" t="s">
        <v>29</v>
      </c>
      <c r="M203" s="14">
        <v>45</v>
      </c>
      <c r="N203" s="14">
        <v>47</v>
      </c>
      <c r="O203" s="14">
        <v>92</v>
      </c>
      <c r="P203" s="14">
        <v>18.399999999999999</v>
      </c>
      <c r="Q203" s="4" t="s">
        <v>280</v>
      </c>
      <c r="R203" s="7">
        <v>43101</v>
      </c>
      <c r="S203" s="7">
        <v>43435</v>
      </c>
      <c r="T203" s="7" t="s">
        <v>31</v>
      </c>
      <c r="U203" s="4"/>
      <c r="V203" s="35"/>
    </row>
    <row r="204" spans="1:22">
      <c r="A204" s="4" t="s">
        <v>21</v>
      </c>
      <c r="B204" s="4" t="s">
        <v>22</v>
      </c>
      <c r="C204" s="3" t="s">
        <v>112</v>
      </c>
      <c r="D204" s="4" t="s">
        <v>23</v>
      </c>
      <c r="E204" s="4" t="s">
        <v>121</v>
      </c>
      <c r="F204" s="4" t="s">
        <v>281</v>
      </c>
      <c r="G204" s="4"/>
      <c r="H204" s="4" t="s">
        <v>26</v>
      </c>
      <c r="I204" s="4" t="s">
        <v>27</v>
      </c>
      <c r="J204" s="4" t="s">
        <v>282</v>
      </c>
      <c r="K204" s="13">
        <v>1332046</v>
      </c>
      <c r="L204" s="4" t="s">
        <v>29</v>
      </c>
      <c r="M204" s="14">
        <v>5917</v>
      </c>
      <c r="N204" s="14">
        <v>5977</v>
      </c>
      <c r="O204" s="14">
        <v>11894</v>
      </c>
      <c r="P204" s="14">
        <v>2379</v>
      </c>
      <c r="Q204" s="4" t="s">
        <v>283</v>
      </c>
      <c r="R204" s="7">
        <v>43149</v>
      </c>
      <c r="S204" s="7">
        <v>43435</v>
      </c>
      <c r="T204" s="7" t="s">
        <v>31</v>
      </c>
      <c r="U204" s="4"/>
    </row>
    <row r="205" spans="1:22">
      <c r="A205" s="4" t="s">
        <v>254</v>
      </c>
      <c r="B205" s="4" t="s">
        <v>255</v>
      </c>
      <c r="C205" s="3" t="s">
        <v>256</v>
      </c>
      <c r="D205" s="4" t="s">
        <v>23</v>
      </c>
      <c r="E205" s="4" t="s">
        <v>121</v>
      </c>
      <c r="F205" s="4" t="s">
        <v>284</v>
      </c>
      <c r="G205" s="4"/>
      <c r="H205" s="4" t="s">
        <v>114</v>
      </c>
      <c r="I205" s="4" t="s">
        <v>27</v>
      </c>
      <c r="J205" s="4" t="s">
        <v>28</v>
      </c>
      <c r="K205" s="13">
        <v>123173</v>
      </c>
      <c r="L205" s="4" t="s">
        <v>54</v>
      </c>
      <c r="M205" s="14">
        <v>2090</v>
      </c>
      <c r="N205" s="14">
        <v>2090</v>
      </c>
      <c r="O205" s="14">
        <v>4180</v>
      </c>
      <c r="P205" s="14">
        <v>836</v>
      </c>
      <c r="Q205" s="4" t="s">
        <v>283</v>
      </c>
      <c r="R205" s="7">
        <v>43149</v>
      </c>
      <c r="S205" s="7">
        <v>43299</v>
      </c>
      <c r="T205" s="7" t="s">
        <v>55</v>
      </c>
      <c r="U205" s="4"/>
    </row>
    <row r="206" spans="1:22">
      <c r="A206" s="4" t="s">
        <v>127</v>
      </c>
      <c r="B206" s="4" t="s">
        <v>285</v>
      </c>
      <c r="C206" s="3" t="s">
        <v>286</v>
      </c>
      <c r="D206" s="4" t="s">
        <v>23</v>
      </c>
      <c r="E206" s="3" t="s">
        <v>52</v>
      </c>
      <c r="F206" s="4" t="s">
        <v>287</v>
      </c>
      <c r="G206" s="4"/>
      <c r="H206" s="4" t="s">
        <v>114</v>
      </c>
      <c r="I206" s="4" t="s">
        <v>27</v>
      </c>
      <c r="J206" s="4" t="s">
        <v>282</v>
      </c>
      <c r="K206" s="13">
        <v>299116</v>
      </c>
      <c r="L206" s="4" t="s">
        <v>84</v>
      </c>
      <c r="M206" s="14">
        <v>6250</v>
      </c>
      <c r="N206" s="14">
        <v>6250</v>
      </c>
      <c r="O206" s="14">
        <v>12500</v>
      </c>
      <c r="P206" s="14">
        <v>2500</v>
      </c>
      <c r="Q206" s="36" t="s">
        <v>288</v>
      </c>
      <c r="R206" s="7">
        <v>43101</v>
      </c>
      <c r="S206" s="7">
        <v>43435</v>
      </c>
      <c r="T206" s="7" t="s">
        <v>31</v>
      </c>
      <c r="U206" s="4" t="s">
        <v>289</v>
      </c>
    </row>
    <row r="207" spans="1:22">
      <c r="A207" s="4" t="s">
        <v>127</v>
      </c>
      <c r="B207" s="4" t="s">
        <v>128</v>
      </c>
      <c r="C207" s="3" t="s">
        <v>290</v>
      </c>
      <c r="D207" s="4" t="s">
        <v>23</v>
      </c>
      <c r="E207" s="4" t="s">
        <v>121</v>
      </c>
      <c r="F207" s="4" t="s">
        <v>284</v>
      </c>
      <c r="G207" s="4"/>
      <c r="H207" s="4" t="s">
        <v>114</v>
      </c>
      <c r="I207" s="4" t="s">
        <v>27</v>
      </c>
      <c r="J207" s="4" t="s">
        <v>28</v>
      </c>
      <c r="K207" s="13">
        <v>66098</v>
      </c>
      <c r="L207" s="4" t="s">
        <v>84</v>
      </c>
      <c r="M207" s="14">
        <v>2386</v>
      </c>
      <c r="N207" s="14">
        <v>2376</v>
      </c>
      <c r="O207" s="14">
        <v>4762</v>
      </c>
      <c r="P207" s="14">
        <v>771</v>
      </c>
      <c r="Q207" s="4" t="s">
        <v>283</v>
      </c>
      <c r="R207" s="7">
        <v>43282</v>
      </c>
      <c r="S207" s="7">
        <v>43435</v>
      </c>
      <c r="T207" s="7" t="s">
        <v>31</v>
      </c>
      <c r="U207" s="4" t="s">
        <v>291</v>
      </c>
    </row>
    <row r="208" spans="1:22">
      <c r="A208" s="4" t="s">
        <v>65</v>
      </c>
      <c r="B208" s="4" t="s">
        <v>292</v>
      </c>
      <c r="C208" s="3" t="s">
        <v>265</v>
      </c>
      <c r="D208" s="4" t="s">
        <v>23</v>
      </c>
      <c r="E208" s="4" t="s">
        <v>121</v>
      </c>
      <c r="F208" s="4" t="s">
        <v>284</v>
      </c>
      <c r="G208" s="4"/>
      <c r="H208" s="4" t="s">
        <v>114</v>
      </c>
      <c r="I208" s="4" t="s">
        <v>27</v>
      </c>
      <c r="J208" s="4" t="s">
        <v>28</v>
      </c>
      <c r="K208" s="13">
        <v>74475</v>
      </c>
      <c r="L208" s="4" t="s">
        <v>54</v>
      </c>
      <c r="M208" s="14">
        <v>5825</v>
      </c>
      <c r="N208" s="14">
        <v>5825</v>
      </c>
      <c r="O208" s="14">
        <v>11650</v>
      </c>
      <c r="P208" s="14">
        <v>2330</v>
      </c>
      <c r="Q208" s="4" t="s">
        <v>283</v>
      </c>
      <c r="R208" s="7">
        <v>43282</v>
      </c>
      <c r="S208" s="7">
        <v>43435</v>
      </c>
      <c r="T208" s="7" t="s">
        <v>31</v>
      </c>
      <c r="U208" s="4" t="s">
        <v>291</v>
      </c>
    </row>
    <row r="209" spans="1:21">
      <c r="A209" s="4" t="s">
        <v>274</v>
      </c>
      <c r="B209" s="4" t="s">
        <v>275</v>
      </c>
      <c r="C209" s="3" t="s">
        <v>276</v>
      </c>
      <c r="D209" s="4" t="s">
        <v>23</v>
      </c>
      <c r="E209" s="4" t="s">
        <v>277</v>
      </c>
      <c r="F209" s="4" t="s">
        <v>293</v>
      </c>
      <c r="G209" s="4"/>
      <c r="H209" s="4" t="s">
        <v>26</v>
      </c>
      <c r="I209" s="4" t="s">
        <v>27</v>
      </c>
      <c r="J209" s="4" t="s">
        <v>28</v>
      </c>
      <c r="K209" s="13">
        <v>40221</v>
      </c>
      <c r="L209" s="4" t="s">
        <v>54</v>
      </c>
      <c r="M209" s="14"/>
      <c r="N209" s="14">
        <v>850</v>
      </c>
      <c r="O209" s="14">
        <v>850</v>
      </c>
      <c r="P209" s="14">
        <v>850</v>
      </c>
      <c r="Q209" s="4" t="s">
        <v>283</v>
      </c>
      <c r="R209" s="7">
        <v>43313</v>
      </c>
      <c r="S209" s="7">
        <v>43435</v>
      </c>
      <c r="T209" s="7" t="s">
        <v>31</v>
      </c>
      <c r="U209" s="4" t="s">
        <v>294</v>
      </c>
    </row>
    <row r="210" spans="1:21" customFormat="1" ht="15"/>
    <row r="211" spans="1:21" customFormat="1" ht="15"/>
    <row r="212" spans="1:21" customFormat="1" ht="15"/>
    <row r="213" spans="1:21" customFormat="1" ht="15"/>
    <row r="214" spans="1:21" customFormat="1" ht="15"/>
    <row r="215" spans="1:21" customFormat="1" ht="15"/>
    <row r="216" spans="1:21" customFormat="1" ht="15"/>
    <row r="217" spans="1:21" customFormat="1" ht="15"/>
    <row r="218" spans="1:21" customFormat="1" ht="15"/>
    <row r="219" spans="1:21" customFormat="1" ht="15"/>
    <row r="220" spans="1:21" customFormat="1" ht="15"/>
    <row r="221" spans="1:21" customFormat="1" ht="15"/>
    <row r="222" spans="1:21" customFormat="1" ht="15"/>
    <row r="223" spans="1:21" customFormat="1" ht="15"/>
    <row r="224" spans="1:21" customFormat="1" ht="15"/>
    <row r="225" customFormat="1" ht="15"/>
    <row r="226" customFormat="1" ht="15"/>
    <row r="227" customFormat="1" ht="15"/>
    <row r="228" customFormat="1" ht="15"/>
    <row r="229" customFormat="1" ht="15"/>
    <row r="230" customFormat="1" ht="15"/>
    <row r="231" customFormat="1" ht="15"/>
    <row r="232" customFormat="1" ht="15"/>
    <row r="233" customFormat="1" ht="15"/>
    <row r="234" customFormat="1" ht="15"/>
    <row r="235" customFormat="1" ht="15"/>
    <row r="236" customFormat="1" ht="15"/>
    <row r="237" customFormat="1" ht="15"/>
    <row r="238" customFormat="1" ht="15"/>
    <row r="421" spans="54:76" ht="15"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</row>
    <row r="422" spans="54:76" ht="18.75">
      <c r="BB422" s="37" t="s">
        <v>295</v>
      </c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</row>
    <row r="423" spans="54:76" ht="15.75" thickBot="1"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</row>
    <row r="424" spans="54:76" ht="13.5" thickBot="1">
      <c r="BB424" s="38" t="s">
        <v>296</v>
      </c>
      <c r="BC424" s="39"/>
      <c r="BD424" s="39"/>
      <c r="BE424" s="40"/>
      <c r="BF424" s="38" t="s">
        <v>297</v>
      </c>
      <c r="BG424" s="41"/>
      <c r="BH424" s="39"/>
      <c r="BI424" s="42" t="s">
        <v>3</v>
      </c>
      <c r="BJ424" s="38" t="s">
        <v>298</v>
      </c>
      <c r="BK424" s="41"/>
      <c r="BL424" s="39"/>
      <c r="BM424" s="39"/>
      <c r="BN424" s="39"/>
      <c r="BO424" s="39"/>
      <c r="BP424" s="40"/>
      <c r="BQ424" s="41" t="s">
        <v>299</v>
      </c>
      <c r="BR424" s="39"/>
      <c r="BS424" s="39"/>
      <c r="BT424" s="39"/>
      <c r="BU424" s="42" t="s">
        <v>16</v>
      </c>
      <c r="BV424" s="38" t="s">
        <v>300</v>
      </c>
      <c r="BW424" s="39"/>
      <c r="BX424" s="42" t="s">
        <v>20</v>
      </c>
    </row>
    <row r="425" spans="54:76" ht="15.75" thickBot="1">
      <c r="BB425" s="43" t="s">
        <v>301</v>
      </c>
      <c r="BC425" s="43" t="s">
        <v>302</v>
      </c>
      <c r="BD425" s="43" t="s">
        <v>303</v>
      </c>
      <c r="BE425" s="43" t="s">
        <v>304</v>
      </c>
      <c r="BF425" s="44" t="s">
        <v>0</v>
      </c>
      <c r="BG425" s="44" t="s">
        <v>1</v>
      </c>
      <c r="BH425" s="44" t="s">
        <v>305</v>
      </c>
      <c r="BI425" s="45"/>
      <c r="BJ425" s="42" t="s">
        <v>306</v>
      </c>
      <c r="BK425" s="42" t="s">
        <v>5</v>
      </c>
      <c r="BL425" s="44" t="s">
        <v>7</v>
      </c>
      <c r="BM425" s="44" t="s">
        <v>8</v>
      </c>
      <c r="BN425" s="44" t="s">
        <v>9</v>
      </c>
      <c r="BO425" s="44" t="s">
        <v>10</v>
      </c>
      <c r="BP425" s="44" t="s">
        <v>11</v>
      </c>
      <c r="BQ425" s="59" t="s">
        <v>307</v>
      </c>
      <c r="BR425" s="60"/>
      <c r="BS425" s="60"/>
      <c r="BT425" s="61"/>
      <c r="BU425" s="45"/>
      <c r="BV425" s="44" t="s">
        <v>308</v>
      </c>
      <c r="BW425" s="46" t="s">
        <v>309</v>
      </c>
      <c r="BX425" s="45"/>
    </row>
    <row r="426" spans="54:76" ht="13.5" thickBot="1">
      <c r="BB426" s="47"/>
      <c r="BC426" s="47"/>
      <c r="BD426" s="47"/>
      <c r="BE426" s="47"/>
      <c r="BF426" s="48"/>
      <c r="BG426" s="48"/>
      <c r="BH426" s="48"/>
      <c r="BI426" s="49"/>
      <c r="BJ426" s="49"/>
      <c r="BK426" s="49"/>
      <c r="BL426" s="48"/>
      <c r="BM426" s="48"/>
      <c r="BN426" s="48"/>
      <c r="BO426" s="48"/>
      <c r="BP426" s="48"/>
      <c r="BQ426" s="50" t="s">
        <v>12</v>
      </c>
      <c r="BR426" s="50" t="s">
        <v>13</v>
      </c>
      <c r="BS426" s="50" t="s">
        <v>14</v>
      </c>
      <c r="BT426" s="50" t="s">
        <v>15</v>
      </c>
      <c r="BU426" s="49"/>
      <c r="BV426" s="48"/>
      <c r="BW426" s="51"/>
      <c r="BX426" s="49"/>
    </row>
    <row r="427" spans="54:76">
      <c r="BB427" s="52"/>
      <c r="BC427" s="52"/>
      <c r="BD427" s="52"/>
      <c r="BE427" s="52"/>
      <c r="BF427" s="53" t="s">
        <v>310</v>
      </c>
      <c r="BG427" s="53" t="s">
        <v>310</v>
      </c>
      <c r="BH427" s="53"/>
      <c r="BI427" s="53"/>
      <c r="BJ427" s="53" t="s">
        <v>311</v>
      </c>
      <c r="BK427" s="53"/>
      <c r="BL427" s="53" t="s">
        <v>312</v>
      </c>
      <c r="BM427" s="53" t="s">
        <v>312</v>
      </c>
      <c r="BN427" s="53" t="s">
        <v>312</v>
      </c>
      <c r="BO427" s="53"/>
      <c r="BP427" s="53" t="s">
        <v>312</v>
      </c>
      <c r="BQ427" s="53"/>
      <c r="BR427" s="53"/>
      <c r="BS427" s="53"/>
      <c r="BT427" s="53"/>
      <c r="BU427" s="53"/>
      <c r="BV427" s="53"/>
      <c r="BW427" s="53"/>
      <c r="BX427" s="53"/>
    </row>
    <row r="428" spans="54:76" ht="15">
      <c r="BB428" s="54" t="s">
        <v>313</v>
      </c>
      <c r="BC428" s="54" t="s">
        <v>1</v>
      </c>
      <c r="BD428" s="54" t="s">
        <v>314</v>
      </c>
      <c r="BE428" s="17"/>
      <c r="BF428" s="55" t="s">
        <v>315</v>
      </c>
      <c r="BG428" s="55" t="s">
        <v>316</v>
      </c>
      <c r="BH428" s="55" t="s">
        <v>317</v>
      </c>
      <c r="BI428" s="17" t="s">
        <v>318</v>
      </c>
      <c r="BJ428" s="56" t="s">
        <v>215</v>
      </c>
      <c r="BK428" s="17"/>
      <c r="BL428" s="17" t="s">
        <v>114</v>
      </c>
      <c r="BM428" s="17" t="s">
        <v>27</v>
      </c>
      <c r="BN428" s="17" t="s">
        <v>28</v>
      </c>
      <c r="BO428" s="17"/>
      <c r="BP428" s="17" t="s">
        <v>29</v>
      </c>
      <c r="BQ428" s="17"/>
      <c r="BR428" s="17"/>
      <c r="BS428" s="17"/>
      <c r="BT428" s="17"/>
      <c r="BU428" s="17"/>
      <c r="BV428" s="17"/>
      <c r="BW428" s="17"/>
      <c r="BX428" s="17"/>
    </row>
    <row r="429" spans="54:76" ht="15">
      <c r="BB429" s="55" t="s">
        <v>315</v>
      </c>
      <c r="BC429" s="55" t="s">
        <v>319</v>
      </c>
      <c r="BD429" s="55" t="s">
        <v>320</v>
      </c>
      <c r="BE429" s="17"/>
      <c r="BF429" s="55" t="s">
        <v>79</v>
      </c>
      <c r="BG429" s="55" t="s">
        <v>321</v>
      </c>
      <c r="BH429" s="55" t="s">
        <v>322</v>
      </c>
      <c r="BI429" s="17" t="s">
        <v>323</v>
      </c>
      <c r="BJ429" s="56" t="s">
        <v>324</v>
      </c>
      <c r="BK429" s="17"/>
      <c r="BL429" s="17" t="s">
        <v>26</v>
      </c>
      <c r="BM429" s="17" t="s">
        <v>155</v>
      </c>
      <c r="BN429" s="17" t="s">
        <v>325</v>
      </c>
      <c r="BO429" s="17"/>
      <c r="BP429" s="17" t="s">
        <v>54</v>
      </c>
      <c r="BQ429" s="17"/>
      <c r="BR429" s="17"/>
      <c r="BS429" s="17"/>
      <c r="BT429" s="17"/>
      <c r="BU429" s="17"/>
      <c r="BV429" s="17"/>
      <c r="BW429" s="17"/>
      <c r="BX429" s="17"/>
    </row>
    <row r="430" spans="54:76" ht="15">
      <c r="BB430" s="55" t="s">
        <v>315</v>
      </c>
      <c r="BC430" s="55" t="s">
        <v>326</v>
      </c>
      <c r="BD430" s="55" t="s">
        <v>327</v>
      </c>
      <c r="BE430" s="17"/>
      <c r="BF430" s="55" t="s">
        <v>328</v>
      </c>
      <c r="BG430" s="55" t="s">
        <v>329</v>
      </c>
      <c r="BH430" s="55" t="s">
        <v>330</v>
      </c>
      <c r="BI430" s="17" t="s">
        <v>23</v>
      </c>
      <c r="BJ430" s="56" t="s">
        <v>331</v>
      </c>
      <c r="BK430" s="17"/>
      <c r="BL430" s="17" t="s">
        <v>200</v>
      </c>
      <c r="BM430" s="17" t="s">
        <v>134</v>
      </c>
      <c r="BN430" s="17" t="s">
        <v>332</v>
      </c>
      <c r="BO430" s="17"/>
      <c r="BP430" s="17" t="s">
        <v>84</v>
      </c>
      <c r="BQ430" s="17"/>
      <c r="BR430" s="17"/>
      <c r="BS430" s="17"/>
      <c r="BT430" s="17"/>
      <c r="BU430" s="17"/>
      <c r="BV430" s="17"/>
      <c r="BW430" s="17"/>
      <c r="BX430" s="17"/>
    </row>
    <row r="431" spans="54:76" ht="15">
      <c r="BB431" s="55" t="s">
        <v>315</v>
      </c>
      <c r="BC431" s="55" t="s">
        <v>333</v>
      </c>
      <c r="BD431" s="55" t="s">
        <v>334</v>
      </c>
      <c r="BE431" s="17"/>
      <c r="BF431" s="55" t="s">
        <v>49</v>
      </c>
      <c r="BG431" s="55" t="s">
        <v>335</v>
      </c>
      <c r="BH431" s="55" t="s">
        <v>336</v>
      </c>
      <c r="BI431" s="17"/>
      <c r="BJ431" s="56" t="s">
        <v>337</v>
      </c>
      <c r="BK431" s="17"/>
      <c r="BL431" s="17"/>
      <c r="BM431" s="17" t="s">
        <v>338</v>
      </c>
      <c r="BN431" s="17" t="s">
        <v>282</v>
      </c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</row>
    <row r="432" spans="54:76" ht="15">
      <c r="BB432" s="55" t="s">
        <v>315</v>
      </c>
      <c r="BC432" s="55" t="s">
        <v>339</v>
      </c>
      <c r="BD432" s="55" t="s">
        <v>340</v>
      </c>
      <c r="BE432" s="17"/>
      <c r="BF432" s="55" t="s">
        <v>21</v>
      </c>
      <c r="BG432" s="55" t="s">
        <v>341</v>
      </c>
      <c r="BH432" s="55" t="s">
        <v>342</v>
      </c>
      <c r="BI432" s="17"/>
      <c r="BJ432" s="56" t="s">
        <v>150</v>
      </c>
      <c r="BK432" s="17"/>
      <c r="BL432" s="17"/>
      <c r="BM432" s="17" t="s">
        <v>343</v>
      </c>
      <c r="BN432" s="17" t="s">
        <v>125</v>
      </c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</row>
    <row r="433" spans="54:76" ht="15">
      <c r="BB433" s="55" t="s">
        <v>315</v>
      </c>
      <c r="BC433" s="55" t="s">
        <v>344</v>
      </c>
      <c r="BD433" s="55" t="s">
        <v>345</v>
      </c>
      <c r="BE433" s="17"/>
      <c r="BF433" s="55" t="s">
        <v>254</v>
      </c>
      <c r="BG433" s="55" t="s">
        <v>346</v>
      </c>
      <c r="BH433" s="55" t="s">
        <v>347</v>
      </c>
      <c r="BI433" s="17"/>
      <c r="BJ433" s="56" t="s">
        <v>348</v>
      </c>
      <c r="BK433" s="17"/>
      <c r="BL433" s="17"/>
      <c r="BM433" s="17"/>
      <c r="BN433" s="17" t="s">
        <v>349</v>
      </c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</row>
    <row r="434" spans="54:76" ht="15">
      <c r="BB434" s="55" t="s">
        <v>315</v>
      </c>
      <c r="BC434" s="55" t="s">
        <v>350</v>
      </c>
      <c r="BD434" s="55" t="s">
        <v>351</v>
      </c>
      <c r="BE434" s="17"/>
      <c r="BF434" s="55" t="s">
        <v>95</v>
      </c>
      <c r="BG434" s="55" t="s">
        <v>352</v>
      </c>
      <c r="BH434" s="55" t="s">
        <v>353</v>
      </c>
      <c r="BI434" s="17"/>
      <c r="BJ434" s="56" t="s">
        <v>121</v>
      </c>
      <c r="BK434" s="17"/>
      <c r="BL434" s="17"/>
      <c r="BM434" s="17"/>
      <c r="BN434" s="17" t="s">
        <v>125</v>
      </c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</row>
    <row r="435" spans="54:76" ht="15">
      <c r="BB435" s="55" t="s">
        <v>315</v>
      </c>
      <c r="BC435" s="55" t="s">
        <v>354</v>
      </c>
      <c r="BD435" s="55" t="s">
        <v>355</v>
      </c>
      <c r="BE435" s="17"/>
      <c r="BF435" s="55" t="s">
        <v>65</v>
      </c>
      <c r="BG435" s="55" t="s">
        <v>356</v>
      </c>
      <c r="BH435" s="55" t="s">
        <v>357</v>
      </c>
      <c r="BI435" s="17"/>
      <c r="BJ435" s="56" t="s">
        <v>358</v>
      </c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</row>
    <row r="436" spans="54:76" ht="15">
      <c r="BB436" s="55" t="s">
        <v>315</v>
      </c>
      <c r="BC436" s="55" t="s">
        <v>359</v>
      </c>
      <c r="BD436" s="55" t="s">
        <v>360</v>
      </c>
      <c r="BE436" s="17"/>
      <c r="BF436" s="55" t="s">
        <v>361</v>
      </c>
      <c r="BG436" s="55" t="s">
        <v>362</v>
      </c>
      <c r="BH436" s="55" t="s">
        <v>363</v>
      </c>
      <c r="BI436" s="17"/>
      <c r="BJ436" s="56" t="s">
        <v>364</v>
      </c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</row>
    <row r="437" spans="54:76" ht="15">
      <c r="BB437" s="55" t="s">
        <v>315</v>
      </c>
      <c r="BC437" s="55" t="s">
        <v>365</v>
      </c>
      <c r="BD437" s="55" t="s">
        <v>366</v>
      </c>
      <c r="BE437" s="17"/>
      <c r="BF437" s="55" t="s">
        <v>102</v>
      </c>
      <c r="BG437" s="55" t="s">
        <v>367</v>
      </c>
      <c r="BH437" s="55" t="s">
        <v>368</v>
      </c>
      <c r="BI437" s="17"/>
      <c r="BJ437" s="56" t="s">
        <v>369</v>
      </c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</row>
    <row r="438" spans="54:76" ht="15">
      <c r="BB438" s="55" t="s">
        <v>315</v>
      </c>
      <c r="BC438" s="55" t="s">
        <v>370</v>
      </c>
      <c r="BD438" s="55" t="s">
        <v>371</v>
      </c>
      <c r="BE438" s="17"/>
      <c r="BF438" s="55" t="s">
        <v>372</v>
      </c>
      <c r="BG438" s="55" t="s">
        <v>373</v>
      </c>
      <c r="BH438" s="55" t="s">
        <v>374</v>
      </c>
      <c r="BI438" s="17"/>
      <c r="BJ438" s="56" t="s">
        <v>375</v>
      </c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</row>
    <row r="439" spans="54:76" ht="15">
      <c r="BB439" s="55" t="s">
        <v>315</v>
      </c>
      <c r="BC439" s="55" t="s">
        <v>376</v>
      </c>
      <c r="BD439" s="55" t="s">
        <v>377</v>
      </c>
      <c r="BE439" s="17"/>
      <c r="BF439" s="55" t="s">
        <v>127</v>
      </c>
      <c r="BG439" s="55" t="s">
        <v>123</v>
      </c>
      <c r="BH439" s="55" t="s">
        <v>162</v>
      </c>
      <c r="BI439" s="17"/>
      <c r="BJ439" s="56" t="s">
        <v>378</v>
      </c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</row>
    <row r="440" spans="54:76" ht="15">
      <c r="BB440" s="55" t="s">
        <v>315</v>
      </c>
      <c r="BC440" s="55" t="s">
        <v>379</v>
      </c>
      <c r="BD440" s="55" t="s">
        <v>380</v>
      </c>
      <c r="BE440" s="17"/>
      <c r="BF440" s="55" t="s">
        <v>247</v>
      </c>
      <c r="BG440" s="55" t="s">
        <v>106</v>
      </c>
      <c r="BH440" s="55" t="s">
        <v>107</v>
      </c>
      <c r="BI440" s="17"/>
      <c r="BJ440" s="56" t="s">
        <v>381</v>
      </c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</row>
    <row r="441" spans="54:76" ht="15">
      <c r="BB441" s="55" t="s">
        <v>315</v>
      </c>
      <c r="BC441" s="55" t="s">
        <v>382</v>
      </c>
      <c r="BD441" s="55" t="s">
        <v>383</v>
      </c>
      <c r="BE441" s="17"/>
      <c r="BF441" s="55" t="s">
        <v>71</v>
      </c>
      <c r="BG441" s="55" t="s">
        <v>319</v>
      </c>
      <c r="BH441" s="55" t="s">
        <v>320</v>
      </c>
      <c r="BI441" s="17"/>
      <c r="BJ441" s="56" t="s">
        <v>384</v>
      </c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</row>
    <row r="442" spans="54:76" ht="15">
      <c r="BB442" s="55" t="s">
        <v>315</v>
      </c>
      <c r="BC442" s="55" t="s">
        <v>385</v>
      </c>
      <c r="BD442" s="55" t="s">
        <v>386</v>
      </c>
      <c r="BE442" s="17"/>
      <c r="BF442" s="55" t="s">
        <v>39</v>
      </c>
      <c r="BG442" s="55" t="s">
        <v>387</v>
      </c>
      <c r="BH442" s="55" t="s">
        <v>388</v>
      </c>
      <c r="BI442" s="17"/>
      <c r="BJ442" s="56" t="s">
        <v>277</v>
      </c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</row>
    <row r="443" spans="54:76" ht="15">
      <c r="BB443" s="55" t="s">
        <v>315</v>
      </c>
      <c r="BC443" s="55" t="s">
        <v>389</v>
      </c>
      <c r="BD443" s="55" t="s">
        <v>390</v>
      </c>
      <c r="BE443" s="17"/>
      <c r="BF443" s="55" t="s">
        <v>391</v>
      </c>
      <c r="BG443" s="55" t="s">
        <v>392</v>
      </c>
      <c r="BH443" s="55" t="s">
        <v>393</v>
      </c>
      <c r="BI443" s="17"/>
      <c r="BJ443" s="56" t="s">
        <v>394</v>
      </c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</row>
    <row r="444" spans="54:76" ht="15">
      <c r="BB444" s="55" t="s">
        <v>315</v>
      </c>
      <c r="BC444" s="55" t="s">
        <v>395</v>
      </c>
      <c r="BD444" s="55" t="s">
        <v>396</v>
      </c>
      <c r="BE444" s="17"/>
      <c r="BF444" s="55" t="s">
        <v>397</v>
      </c>
      <c r="BG444" s="55" t="s">
        <v>398</v>
      </c>
      <c r="BH444" s="55" t="s">
        <v>399</v>
      </c>
      <c r="BI444" s="17"/>
      <c r="BJ444" s="56" t="s">
        <v>400</v>
      </c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</row>
    <row r="445" spans="54:76" ht="15">
      <c r="BB445" s="55" t="s">
        <v>315</v>
      </c>
      <c r="BC445" s="55" t="s">
        <v>401</v>
      </c>
      <c r="BD445" s="55" t="s">
        <v>402</v>
      </c>
      <c r="BE445" s="17"/>
      <c r="BF445" s="55" t="s">
        <v>274</v>
      </c>
      <c r="BG445" s="55" t="s">
        <v>128</v>
      </c>
      <c r="BH445" s="55" t="s">
        <v>290</v>
      </c>
      <c r="BI445" s="17"/>
      <c r="BJ445" s="56" t="s">
        <v>403</v>
      </c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</row>
    <row r="446" spans="54:76" ht="15">
      <c r="BB446" s="55" t="s">
        <v>315</v>
      </c>
      <c r="BC446" s="55" t="s">
        <v>404</v>
      </c>
      <c r="BD446" s="55" t="s">
        <v>405</v>
      </c>
      <c r="BE446" s="17"/>
      <c r="BF446" s="17"/>
      <c r="BG446" s="55" t="s">
        <v>406</v>
      </c>
      <c r="BH446" s="55" t="s">
        <v>407</v>
      </c>
      <c r="BI446" s="17"/>
      <c r="BJ446" s="56" t="s">
        <v>408</v>
      </c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</row>
    <row r="447" spans="54:76" ht="15">
      <c r="BB447" s="55" t="s">
        <v>315</v>
      </c>
      <c r="BC447" s="55" t="s">
        <v>409</v>
      </c>
      <c r="BD447" s="55" t="s">
        <v>410</v>
      </c>
      <c r="BE447" s="17"/>
      <c r="BF447" s="17"/>
      <c r="BG447" s="55" t="s">
        <v>411</v>
      </c>
      <c r="BH447" s="55" t="s">
        <v>412</v>
      </c>
      <c r="BI447" s="17"/>
      <c r="BJ447" s="56" t="s">
        <v>413</v>
      </c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</row>
    <row r="448" spans="54:76" ht="15">
      <c r="BB448" s="55" t="s">
        <v>315</v>
      </c>
      <c r="BC448" s="55" t="s">
        <v>414</v>
      </c>
      <c r="BD448" s="55" t="s">
        <v>415</v>
      </c>
      <c r="BE448" s="17"/>
      <c r="BF448" s="17"/>
      <c r="BG448" s="55" t="s">
        <v>416</v>
      </c>
      <c r="BH448" s="55" t="s">
        <v>417</v>
      </c>
      <c r="BI448" s="17"/>
      <c r="BJ448" s="56" t="s">
        <v>226</v>
      </c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</row>
    <row r="449" spans="54:76" ht="15">
      <c r="BB449" s="55" t="s">
        <v>315</v>
      </c>
      <c r="BC449" s="55" t="s">
        <v>418</v>
      </c>
      <c r="BD449" s="55" t="s">
        <v>419</v>
      </c>
      <c r="BE449" s="17"/>
      <c r="BF449" s="17"/>
      <c r="BG449" s="55" t="s">
        <v>420</v>
      </c>
      <c r="BH449" s="55" t="s">
        <v>421</v>
      </c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</row>
    <row r="450" spans="54:76" ht="15">
      <c r="BB450" s="55" t="s">
        <v>315</v>
      </c>
      <c r="BC450" s="55" t="s">
        <v>422</v>
      </c>
      <c r="BD450" s="55" t="s">
        <v>423</v>
      </c>
      <c r="BE450" s="17"/>
      <c r="BF450" s="17"/>
      <c r="BG450" s="55" t="s">
        <v>424</v>
      </c>
      <c r="BH450" s="55" t="s">
        <v>425</v>
      </c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</row>
    <row r="451" spans="54:76" ht="15">
      <c r="BB451" s="55" t="s">
        <v>315</v>
      </c>
      <c r="BC451" s="55" t="s">
        <v>426</v>
      </c>
      <c r="BD451" s="55" t="s">
        <v>427</v>
      </c>
      <c r="BE451" s="17"/>
      <c r="BF451" s="17"/>
      <c r="BG451" s="55" t="s">
        <v>428</v>
      </c>
      <c r="BH451" s="55" t="s">
        <v>429</v>
      </c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</row>
    <row r="452" spans="54:76" ht="15">
      <c r="BB452" s="55" t="s">
        <v>315</v>
      </c>
      <c r="BC452" s="55" t="s">
        <v>430</v>
      </c>
      <c r="BD452" s="55" t="s">
        <v>431</v>
      </c>
      <c r="BE452" s="17"/>
      <c r="BF452" s="17"/>
      <c r="BG452" s="55" t="s">
        <v>37</v>
      </c>
      <c r="BH452" s="55" t="s">
        <v>168</v>
      </c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</row>
    <row r="453" spans="54:76" ht="15">
      <c r="BB453" s="55" t="s">
        <v>315</v>
      </c>
      <c r="BC453" s="55" t="s">
        <v>432</v>
      </c>
      <c r="BD453" s="55" t="s">
        <v>433</v>
      </c>
      <c r="BE453" s="17"/>
      <c r="BF453" s="17"/>
      <c r="BG453" s="55" t="s">
        <v>434</v>
      </c>
      <c r="BH453" s="55" t="s">
        <v>435</v>
      </c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</row>
    <row r="454" spans="54:76" ht="15">
      <c r="BB454" s="55" t="s">
        <v>315</v>
      </c>
      <c r="BC454" s="55" t="s">
        <v>436</v>
      </c>
      <c r="BD454" s="55" t="s">
        <v>437</v>
      </c>
      <c r="BE454" s="17"/>
      <c r="BF454" s="17"/>
      <c r="BG454" s="55" t="s">
        <v>278</v>
      </c>
      <c r="BH454" s="55" t="s">
        <v>279</v>
      </c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</row>
    <row r="455" spans="54:76" ht="15">
      <c r="BB455" s="55" t="s">
        <v>438</v>
      </c>
      <c r="BC455" s="55" t="s">
        <v>356</v>
      </c>
      <c r="BD455" s="55" t="s">
        <v>357</v>
      </c>
      <c r="BE455" s="17"/>
      <c r="BF455" s="17"/>
      <c r="BG455" s="55" t="s">
        <v>439</v>
      </c>
      <c r="BH455" s="55" t="s">
        <v>440</v>
      </c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</row>
    <row r="456" spans="54:76" ht="15">
      <c r="BB456" s="55" t="s">
        <v>438</v>
      </c>
      <c r="BC456" s="55" t="s">
        <v>441</v>
      </c>
      <c r="BD456" s="55" t="s">
        <v>442</v>
      </c>
      <c r="BE456" s="17"/>
      <c r="BF456" s="17"/>
      <c r="BG456" s="55" t="s">
        <v>443</v>
      </c>
      <c r="BH456" s="55" t="s">
        <v>444</v>
      </c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</row>
    <row r="457" spans="54:76" ht="15">
      <c r="BB457" s="55" t="s">
        <v>438</v>
      </c>
      <c r="BC457" s="55" t="s">
        <v>92</v>
      </c>
      <c r="BD457" s="55" t="s">
        <v>445</v>
      </c>
      <c r="BE457" s="17"/>
      <c r="BF457" s="17"/>
      <c r="BG457" s="55" t="s">
        <v>275</v>
      </c>
      <c r="BH457" s="55" t="s">
        <v>276</v>
      </c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</row>
    <row r="458" spans="54:76" ht="15">
      <c r="BB458" s="55" t="s">
        <v>438</v>
      </c>
      <c r="BC458" s="55" t="s">
        <v>80</v>
      </c>
      <c r="BD458" s="55" t="s">
        <v>81</v>
      </c>
      <c r="BE458" s="17"/>
      <c r="BF458" s="17"/>
      <c r="BG458" s="55" t="s">
        <v>446</v>
      </c>
      <c r="BH458" s="55" t="s">
        <v>447</v>
      </c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</row>
    <row r="459" spans="54:76" ht="15">
      <c r="BB459" s="55" t="s">
        <v>438</v>
      </c>
      <c r="BC459" s="55" t="s">
        <v>190</v>
      </c>
      <c r="BD459" s="55" t="s">
        <v>191</v>
      </c>
      <c r="BE459" s="17"/>
      <c r="BF459" s="17"/>
      <c r="BG459" s="55" t="s">
        <v>441</v>
      </c>
      <c r="BH459" s="55" t="s">
        <v>442</v>
      </c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</row>
    <row r="460" spans="54:76" ht="15">
      <c r="BB460" s="55" t="s">
        <v>438</v>
      </c>
      <c r="BC460" s="55" t="s">
        <v>448</v>
      </c>
      <c r="BD460" s="55" t="s">
        <v>449</v>
      </c>
      <c r="BE460" s="17"/>
      <c r="BF460" s="17"/>
      <c r="BG460" s="55" t="s">
        <v>450</v>
      </c>
      <c r="BH460" s="55" t="s">
        <v>451</v>
      </c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</row>
    <row r="461" spans="54:76" ht="15">
      <c r="BB461" s="55" t="s">
        <v>438</v>
      </c>
      <c r="BC461" s="55" t="s">
        <v>89</v>
      </c>
      <c r="BD461" s="55" t="s">
        <v>90</v>
      </c>
      <c r="BE461" s="17"/>
      <c r="BF461" s="17"/>
      <c r="BG461" s="55" t="s">
        <v>326</v>
      </c>
      <c r="BH461" s="55" t="s">
        <v>327</v>
      </c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</row>
    <row r="462" spans="54:76" ht="15">
      <c r="BB462" s="55" t="s">
        <v>438</v>
      </c>
      <c r="BC462" s="55" t="s">
        <v>452</v>
      </c>
      <c r="BD462" s="55" t="s">
        <v>453</v>
      </c>
      <c r="BE462" s="17"/>
      <c r="BF462" s="17"/>
      <c r="BG462" s="55" t="s">
        <v>454</v>
      </c>
      <c r="BH462" s="55" t="s">
        <v>455</v>
      </c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</row>
    <row r="463" spans="54:76" ht="15">
      <c r="BB463" s="55" t="s">
        <v>438</v>
      </c>
      <c r="BC463" s="55" t="s">
        <v>456</v>
      </c>
      <c r="BD463" s="55" t="s">
        <v>457</v>
      </c>
      <c r="BE463" s="17"/>
      <c r="BF463" s="17"/>
      <c r="BG463" s="55" t="s">
        <v>458</v>
      </c>
      <c r="BH463" s="55" t="s">
        <v>459</v>
      </c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</row>
    <row r="464" spans="54:76" ht="15">
      <c r="BB464" s="55" t="s">
        <v>438</v>
      </c>
      <c r="BC464" s="55" t="s">
        <v>86</v>
      </c>
      <c r="BD464" s="55" t="s">
        <v>87</v>
      </c>
      <c r="BE464" s="17"/>
      <c r="BF464" s="17"/>
      <c r="BG464" s="55" t="s">
        <v>333</v>
      </c>
      <c r="BH464" s="55" t="s">
        <v>334</v>
      </c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</row>
    <row r="465" spans="54:76" ht="15">
      <c r="BB465" s="55" t="s">
        <v>438</v>
      </c>
      <c r="BC465" s="55" t="s">
        <v>460</v>
      </c>
      <c r="BD465" s="55" t="s">
        <v>461</v>
      </c>
      <c r="BE465" s="17"/>
      <c r="BF465" s="17"/>
      <c r="BG465" s="55" t="s">
        <v>462</v>
      </c>
      <c r="BH465" s="55" t="s">
        <v>463</v>
      </c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</row>
    <row r="466" spans="54:76" ht="15">
      <c r="BB466" s="55" t="s">
        <v>438</v>
      </c>
      <c r="BC466" s="55" t="s">
        <v>170</v>
      </c>
      <c r="BD466" s="55" t="s">
        <v>171</v>
      </c>
      <c r="BE466" s="17"/>
      <c r="BF466" s="17"/>
      <c r="BG466" s="55" t="s">
        <v>464</v>
      </c>
      <c r="BH466" s="55" t="s">
        <v>465</v>
      </c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</row>
    <row r="467" spans="54:76" ht="15">
      <c r="BB467" s="55" t="s">
        <v>438</v>
      </c>
      <c r="BC467" s="55" t="s">
        <v>466</v>
      </c>
      <c r="BD467" s="55" t="s">
        <v>467</v>
      </c>
      <c r="BE467" s="17"/>
      <c r="BF467" s="17"/>
      <c r="BG467" s="55" t="s">
        <v>339</v>
      </c>
      <c r="BH467" s="55" t="s">
        <v>340</v>
      </c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</row>
    <row r="468" spans="54:76" ht="15">
      <c r="BB468" s="55" t="s">
        <v>438</v>
      </c>
      <c r="BC468" s="55" t="s">
        <v>192</v>
      </c>
      <c r="BD468" s="55" t="s">
        <v>193</v>
      </c>
      <c r="BE468" s="17"/>
      <c r="BF468" s="17"/>
      <c r="BG468" s="55" t="s">
        <v>50</v>
      </c>
      <c r="BH468" s="55" t="s">
        <v>51</v>
      </c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</row>
    <row r="469" spans="54:76" ht="15">
      <c r="BB469" s="55" t="s">
        <v>468</v>
      </c>
      <c r="BC469" s="55" t="s">
        <v>469</v>
      </c>
      <c r="BD469" s="55" t="s">
        <v>470</v>
      </c>
      <c r="BE469" s="17"/>
      <c r="BF469" s="17"/>
      <c r="BG469" s="55" t="s">
        <v>66</v>
      </c>
      <c r="BH469" s="55" t="s">
        <v>67</v>
      </c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</row>
    <row r="470" spans="54:76" ht="15">
      <c r="BB470" s="55" t="s">
        <v>468</v>
      </c>
      <c r="BC470" s="55" t="s">
        <v>471</v>
      </c>
      <c r="BD470" s="55" t="s">
        <v>472</v>
      </c>
      <c r="BE470" s="17"/>
      <c r="BF470" s="17"/>
      <c r="BG470" s="55" t="s">
        <v>473</v>
      </c>
      <c r="BH470" s="55" t="s">
        <v>474</v>
      </c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</row>
    <row r="471" spans="54:76" ht="15">
      <c r="BB471" s="55" t="s">
        <v>468</v>
      </c>
      <c r="BC471" s="55" t="s">
        <v>475</v>
      </c>
      <c r="BD471" s="55" t="s">
        <v>476</v>
      </c>
      <c r="BE471" s="17"/>
      <c r="BF471" s="17"/>
      <c r="BG471" s="55" t="s">
        <v>469</v>
      </c>
      <c r="BH471" s="55" t="s">
        <v>470</v>
      </c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</row>
    <row r="472" spans="54:76" ht="15">
      <c r="BB472" s="55" t="s">
        <v>468</v>
      </c>
      <c r="BC472" s="55" t="s">
        <v>477</v>
      </c>
      <c r="BD472" s="55" t="s">
        <v>478</v>
      </c>
      <c r="BE472" s="17"/>
      <c r="BF472" s="17"/>
      <c r="BG472" s="55" t="s">
        <v>243</v>
      </c>
      <c r="BH472" s="55" t="s">
        <v>244</v>
      </c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</row>
    <row r="473" spans="54:76" ht="15">
      <c r="BB473" s="55" t="s">
        <v>468</v>
      </c>
      <c r="BC473" s="55" t="s">
        <v>479</v>
      </c>
      <c r="BD473" s="55" t="s">
        <v>480</v>
      </c>
      <c r="BE473" s="17"/>
      <c r="BF473" s="17"/>
      <c r="BG473" s="55" t="s">
        <v>344</v>
      </c>
      <c r="BH473" s="55" t="s">
        <v>345</v>
      </c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</row>
    <row r="474" spans="54:76" ht="15">
      <c r="BB474" s="55" t="s">
        <v>468</v>
      </c>
      <c r="BC474" s="55" t="s">
        <v>481</v>
      </c>
      <c r="BD474" s="55" t="s">
        <v>482</v>
      </c>
      <c r="BE474" s="17"/>
      <c r="BF474" s="17"/>
      <c r="BG474" s="55" t="s">
        <v>483</v>
      </c>
      <c r="BH474" s="55" t="s">
        <v>484</v>
      </c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</row>
    <row r="475" spans="54:76" ht="15">
      <c r="BB475" s="55" t="s">
        <v>468</v>
      </c>
      <c r="BC475" s="55" t="s">
        <v>485</v>
      </c>
      <c r="BD475" s="55" t="s">
        <v>486</v>
      </c>
      <c r="BE475" s="17"/>
      <c r="BF475" s="17"/>
      <c r="BG475" s="55" t="s">
        <v>487</v>
      </c>
      <c r="BH475" s="55" t="s">
        <v>488</v>
      </c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</row>
    <row r="476" spans="54:76" ht="15">
      <c r="BB476" s="55" t="s">
        <v>468</v>
      </c>
      <c r="BC476" s="55" t="s">
        <v>489</v>
      </c>
      <c r="BD476" s="55" t="s">
        <v>490</v>
      </c>
      <c r="BE476" s="17"/>
      <c r="BF476" s="17"/>
      <c r="BG476" s="55" t="s">
        <v>491</v>
      </c>
      <c r="BH476" s="55" t="s">
        <v>492</v>
      </c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</row>
    <row r="477" spans="54:76" ht="15">
      <c r="BB477" s="55" t="s">
        <v>468</v>
      </c>
      <c r="BC477" s="55" t="s">
        <v>493</v>
      </c>
      <c r="BD477" s="55" t="s">
        <v>494</v>
      </c>
      <c r="BE477" s="17"/>
      <c r="BF477" s="17"/>
      <c r="BG477" s="55" t="s">
        <v>99</v>
      </c>
      <c r="BH477" s="55" t="s">
        <v>100</v>
      </c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</row>
    <row r="478" spans="54:76" ht="15">
      <c r="BB478" s="55" t="s">
        <v>468</v>
      </c>
      <c r="BC478" s="55" t="s">
        <v>495</v>
      </c>
      <c r="BD478" s="55" t="s">
        <v>496</v>
      </c>
      <c r="BE478" s="17"/>
      <c r="BF478" s="17"/>
      <c r="BG478" s="55" t="s">
        <v>497</v>
      </c>
      <c r="BH478" s="55" t="s">
        <v>498</v>
      </c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</row>
    <row r="479" spans="54:76" ht="15">
      <c r="BB479" s="55" t="s">
        <v>468</v>
      </c>
      <c r="BC479" s="55" t="s">
        <v>499</v>
      </c>
      <c r="BD479" s="55" t="s">
        <v>500</v>
      </c>
      <c r="BE479" s="17"/>
      <c r="BF479" s="17"/>
      <c r="BG479" s="55" t="s">
        <v>501</v>
      </c>
      <c r="BH479" s="55" t="s">
        <v>502</v>
      </c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</row>
    <row r="480" spans="54:76" ht="15">
      <c r="BB480" s="55" t="s">
        <v>468</v>
      </c>
      <c r="BC480" s="55" t="s">
        <v>503</v>
      </c>
      <c r="BD480" s="55" t="s">
        <v>504</v>
      </c>
      <c r="BE480" s="17"/>
      <c r="BF480" s="17"/>
      <c r="BG480" s="55" t="s">
        <v>505</v>
      </c>
      <c r="BH480" s="55" t="s">
        <v>506</v>
      </c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</row>
    <row r="481" spans="54:76" ht="15">
      <c r="BB481" s="55" t="s">
        <v>468</v>
      </c>
      <c r="BC481" s="55" t="s">
        <v>507</v>
      </c>
      <c r="BD481" s="55" t="s">
        <v>508</v>
      </c>
      <c r="BE481" s="17"/>
      <c r="BF481" s="17"/>
      <c r="BG481" s="55" t="s">
        <v>509</v>
      </c>
      <c r="BH481" s="55" t="s">
        <v>510</v>
      </c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</row>
    <row r="482" spans="54:76" ht="15">
      <c r="BB482" s="55" t="s">
        <v>468</v>
      </c>
      <c r="BC482" s="55" t="s">
        <v>511</v>
      </c>
      <c r="BD482" s="55" t="s">
        <v>512</v>
      </c>
      <c r="BE482" s="17"/>
      <c r="BF482" s="17"/>
      <c r="BG482" s="55" t="s">
        <v>513</v>
      </c>
      <c r="BH482" s="55" t="s">
        <v>514</v>
      </c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</row>
    <row r="483" spans="54:76" ht="15">
      <c r="BB483" s="55" t="s">
        <v>49</v>
      </c>
      <c r="BC483" s="55" t="s">
        <v>50</v>
      </c>
      <c r="BD483" s="55" t="s">
        <v>51</v>
      </c>
      <c r="BE483" s="17"/>
      <c r="BF483" s="17"/>
      <c r="BG483" s="55" t="s">
        <v>515</v>
      </c>
      <c r="BH483" s="55" t="s">
        <v>516</v>
      </c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</row>
    <row r="484" spans="54:76" ht="15">
      <c r="BB484" s="55" t="s">
        <v>49</v>
      </c>
      <c r="BC484" s="55" t="s">
        <v>243</v>
      </c>
      <c r="BD484" s="55" t="s">
        <v>244</v>
      </c>
      <c r="BE484" s="17"/>
      <c r="BF484" s="17"/>
      <c r="BG484" s="55" t="s">
        <v>517</v>
      </c>
      <c r="BH484" s="55" t="s">
        <v>518</v>
      </c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</row>
    <row r="485" spans="54:76" ht="15">
      <c r="BB485" s="55" t="s">
        <v>49</v>
      </c>
      <c r="BC485" s="55" t="s">
        <v>519</v>
      </c>
      <c r="BD485" s="55" t="s">
        <v>520</v>
      </c>
      <c r="BE485" s="17"/>
      <c r="BF485" s="17"/>
      <c r="BG485" s="55" t="s">
        <v>96</v>
      </c>
      <c r="BH485" s="55" t="s">
        <v>97</v>
      </c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</row>
    <row r="486" spans="54:76" ht="15">
      <c r="BB486" s="55" t="s">
        <v>49</v>
      </c>
      <c r="BC486" s="55" t="s">
        <v>61</v>
      </c>
      <c r="BD486" s="55" t="s">
        <v>62</v>
      </c>
      <c r="BE486" s="17"/>
      <c r="BF486" s="17"/>
      <c r="BG486" s="55" t="s">
        <v>34</v>
      </c>
      <c r="BH486" s="55" t="s">
        <v>165</v>
      </c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</row>
    <row r="487" spans="54:76" ht="15">
      <c r="BB487" s="55" t="s">
        <v>49</v>
      </c>
      <c r="BC487" s="55" t="s">
        <v>59</v>
      </c>
      <c r="BD487" s="55" t="s">
        <v>60</v>
      </c>
      <c r="BE487" s="17"/>
      <c r="BF487" s="17"/>
      <c r="BG487" s="55" t="s">
        <v>521</v>
      </c>
      <c r="BH487" s="55" t="s">
        <v>522</v>
      </c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</row>
    <row r="488" spans="54:76" ht="15">
      <c r="BB488" s="55" t="s">
        <v>49</v>
      </c>
      <c r="BC488" s="55" t="s">
        <v>523</v>
      </c>
      <c r="BD488" s="55" t="s">
        <v>524</v>
      </c>
      <c r="BE488" s="17"/>
      <c r="BF488" s="17"/>
      <c r="BG488" s="55" t="s">
        <v>525</v>
      </c>
      <c r="BH488" s="55" t="s">
        <v>526</v>
      </c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</row>
    <row r="489" spans="54:76" ht="15">
      <c r="BB489" s="55" t="s">
        <v>49</v>
      </c>
      <c r="BC489" s="55" t="s">
        <v>63</v>
      </c>
      <c r="BD489" s="55" t="s">
        <v>64</v>
      </c>
      <c r="BE489" s="17"/>
      <c r="BF489" s="17"/>
      <c r="BG489" s="55" t="s">
        <v>527</v>
      </c>
      <c r="BH489" s="55" t="s">
        <v>528</v>
      </c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</row>
    <row r="490" spans="54:76" ht="15">
      <c r="BB490" s="55" t="s">
        <v>49</v>
      </c>
      <c r="BC490" s="55" t="s">
        <v>529</v>
      </c>
      <c r="BD490" s="55" t="s">
        <v>530</v>
      </c>
      <c r="BE490" s="17"/>
      <c r="BF490" s="17"/>
      <c r="BG490" s="55" t="s">
        <v>531</v>
      </c>
      <c r="BH490" s="55" t="s">
        <v>532</v>
      </c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</row>
    <row r="491" spans="54:76" ht="15">
      <c r="BB491" s="55" t="s">
        <v>49</v>
      </c>
      <c r="BC491" s="55" t="s">
        <v>57</v>
      </c>
      <c r="BD491" s="55" t="s">
        <v>58</v>
      </c>
      <c r="BE491" s="17"/>
      <c r="BF491" s="17"/>
      <c r="BG491" s="55" t="s">
        <v>47</v>
      </c>
      <c r="BH491" s="55" t="s">
        <v>533</v>
      </c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</row>
    <row r="492" spans="54:76" ht="15">
      <c r="BB492" s="55" t="s">
        <v>21</v>
      </c>
      <c r="BC492" s="55" t="s">
        <v>123</v>
      </c>
      <c r="BD492" s="55" t="s">
        <v>162</v>
      </c>
      <c r="BE492" s="17"/>
      <c r="BF492" s="17"/>
      <c r="BG492" s="55" t="s">
        <v>534</v>
      </c>
      <c r="BH492" s="55" t="s">
        <v>535</v>
      </c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</row>
    <row r="493" spans="54:76" ht="15">
      <c r="BB493" s="55" t="s">
        <v>21</v>
      </c>
      <c r="BC493" s="55" t="s">
        <v>37</v>
      </c>
      <c r="BD493" s="55" t="s">
        <v>168</v>
      </c>
      <c r="BE493" s="17"/>
      <c r="BF493" s="17"/>
      <c r="BG493" s="55" t="s">
        <v>154</v>
      </c>
      <c r="BH493" s="55" t="s">
        <v>210</v>
      </c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</row>
    <row r="494" spans="54:76" ht="15">
      <c r="BB494" s="55" t="s">
        <v>21</v>
      </c>
      <c r="BC494" s="55" t="s">
        <v>34</v>
      </c>
      <c r="BD494" s="55" t="s">
        <v>165</v>
      </c>
      <c r="BE494" s="17"/>
      <c r="BF494" s="17"/>
      <c r="BG494" s="55" t="s">
        <v>92</v>
      </c>
      <c r="BH494" s="55" t="s">
        <v>445</v>
      </c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</row>
    <row r="495" spans="54:76" ht="15">
      <c r="BB495" s="55" t="s">
        <v>21</v>
      </c>
      <c r="BC495" s="55" t="s">
        <v>536</v>
      </c>
      <c r="BD495" s="55" t="s">
        <v>537</v>
      </c>
      <c r="BE495" s="17"/>
      <c r="BF495" s="17"/>
      <c r="BG495" s="55" t="s">
        <v>92</v>
      </c>
      <c r="BH495" s="55" t="s">
        <v>93</v>
      </c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</row>
    <row r="496" spans="54:76" ht="15">
      <c r="BB496" s="55" t="s">
        <v>21</v>
      </c>
      <c r="BC496" s="55" t="s">
        <v>538</v>
      </c>
      <c r="BD496" s="55" t="s">
        <v>539</v>
      </c>
      <c r="BE496" s="17"/>
      <c r="BF496" s="17"/>
      <c r="BG496" s="55" t="s">
        <v>540</v>
      </c>
      <c r="BH496" s="55" t="s">
        <v>541</v>
      </c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</row>
    <row r="497" spans="54:76" ht="15">
      <c r="BB497" s="55" t="s">
        <v>21</v>
      </c>
      <c r="BC497" s="55" t="s">
        <v>542</v>
      </c>
      <c r="BD497" s="55" t="s">
        <v>543</v>
      </c>
      <c r="BE497" s="17"/>
      <c r="BF497" s="17"/>
      <c r="BG497" s="55" t="s">
        <v>350</v>
      </c>
      <c r="BH497" s="55" t="s">
        <v>351</v>
      </c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</row>
    <row r="498" spans="54:76" ht="15">
      <c r="BB498" s="55" t="s">
        <v>21</v>
      </c>
      <c r="BC498" s="55" t="s">
        <v>126</v>
      </c>
      <c r="BD498" s="55" t="s">
        <v>202</v>
      </c>
      <c r="BE498" s="17"/>
      <c r="BF498" s="17"/>
      <c r="BG498" s="55" t="s">
        <v>536</v>
      </c>
      <c r="BH498" s="55" t="s">
        <v>537</v>
      </c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</row>
    <row r="499" spans="54:76" ht="15">
      <c r="BB499" s="55" t="s">
        <v>21</v>
      </c>
      <c r="BC499" s="55" t="s">
        <v>35</v>
      </c>
      <c r="BD499" s="55" t="s">
        <v>167</v>
      </c>
      <c r="BE499" s="17"/>
      <c r="BF499" s="17"/>
      <c r="BG499" s="55" t="s">
        <v>544</v>
      </c>
      <c r="BH499" s="55" t="s">
        <v>545</v>
      </c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</row>
    <row r="500" spans="54:76" ht="15">
      <c r="BB500" s="55" t="s">
        <v>21</v>
      </c>
      <c r="BC500" s="55" t="s">
        <v>36</v>
      </c>
      <c r="BD500" s="55" t="s">
        <v>161</v>
      </c>
      <c r="BE500" s="17"/>
      <c r="BF500" s="17"/>
      <c r="BG500" s="55" t="s">
        <v>546</v>
      </c>
      <c r="BH500" s="55" t="s">
        <v>547</v>
      </c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</row>
    <row r="501" spans="54:76" ht="15">
      <c r="BB501" s="55" t="s">
        <v>21</v>
      </c>
      <c r="BC501" s="55" t="s">
        <v>116</v>
      </c>
      <c r="BD501" s="55" t="s">
        <v>117</v>
      </c>
      <c r="BE501" s="17"/>
      <c r="BF501" s="17"/>
      <c r="BG501" s="55" t="s">
        <v>548</v>
      </c>
      <c r="BH501" s="55" t="s">
        <v>549</v>
      </c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</row>
    <row r="502" spans="54:76" ht="15">
      <c r="BB502" s="55" t="s">
        <v>21</v>
      </c>
      <c r="BC502" s="55" t="s">
        <v>33</v>
      </c>
      <c r="BD502" s="55" t="s">
        <v>157</v>
      </c>
      <c r="BE502" s="17"/>
      <c r="BF502" s="17"/>
      <c r="BG502" s="55" t="s">
        <v>248</v>
      </c>
      <c r="BH502" s="55" t="s">
        <v>249</v>
      </c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</row>
    <row r="503" spans="54:76" ht="15">
      <c r="BB503" s="55" t="s">
        <v>21</v>
      </c>
      <c r="BC503" s="55" t="s">
        <v>550</v>
      </c>
      <c r="BD503" s="55" t="s">
        <v>551</v>
      </c>
      <c r="BE503" s="17"/>
      <c r="BF503" s="17"/>
      <c r="BG503" s="55" t="s">
        <v>552</v>
      </c>
      <c r="BH503" s="55" t="s">
        <v>553</v>
      </c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</row>
    <row r="504" spans="54:76" ht="15">
      <c r="BB504" s="55" t="s">
        <v>21</v>
      </c>
      <c r="BC504" s="55" t="s">
        <v>38</v>
      </c>
      <c r="BD504" s="55" t="s">
        <v>554</v>
      </c>
      <c r="BE504" s="17"/>
      <c r="BF504" s="17"/>
      <c r="BG504" s="55" t="s">
        <v>555</v>
      </c>
      <c r="BH504" s="55" t="s">
        <v>556</v>
      </c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</row>
    <row r="505" spans="54:76" ht="15">
      <c r="BB505" s="55" t="s">
        <v>21</v>
      </c>
      <c r="BC505" s="55" t="s">
        <v>236</v>
      </c>
      <c r="BD505" s="55" t="s">
        <v>237</v>
      </c>
      <c r="BE505" s="17"/>
      <c r="BF505" s="17"/>
      <c r="BG505" s="55" t="s">
        <v>557</v>
      </c>
      <c r="BH505" s="55" t="s">
        <v>558</v>
      </c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</row>
    <row r="506" spans="54:76" ht="15">
      <c r="BB506" s="55" t="s">
        <v>21</v>
      </c>
      <c r="BC506" s="55" t="s">
        <v>46</v>
      </c>
      <c r="BD506" s="55" t="s">
        <v>559</v>
      </c>
      <c r="BE506" s="17"/>
      <c r="BF506" s="17"/>
      <c r="BG506" s="55" t="s">
        <v>560</v>
      </c>
      <c r="BH506" s="55" t="s">
        <v>561</v>
      </c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</row>
    <row r="507" spans="54:76" ht="15">
      <c r="BB507" s="55" t="s">
        <v>21</v>
      </c>
      <c r="BC507" s="55" t="s">
        <v>45</v>
      </c>
      <c r="BD507" s="55" t="s">
        <v>166</v>
      </c>
      <c r="BE507" s="17"/>
      <c r="BF507" s="17"/>
      <c r="BG507" s="55" t="s">
        <v>354</v>
      </c>
      <c r="BH507" s="55" t="s">
        <v>355</v>
      </c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</row>
    <row r="508" spans="54:76" ht="15">
      <c r="BB508" s="55" t="s">
        <v>21</v>
      </c>
      <c r="BC508" s="55" t="s">
        <v>562</v>
      </c>
      <c r="BD508" s="55" t="s">
        <v>563</v>
      </c>
      <c r="BE508" s="17"/>
      <c r="BF508" s="17"/>
      <c r="BG508" s="55" t="s">
        <v>564</v>
      </c>
      <c r="BH508" s="55" t="s">
        <v>565</v>
      </c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</row>
    <row r="509" spans="54:76" ht="15">
      <c r="BB509" s="55" t="s">
        <v>21</v>
      </c>
      <c r="BC509" s="55" t="s">
        <v>22</v>
      </c>
      <c r="BD509" s="55" t="s">
        <v>112</v>
      </c>
      <c r="BE509" s="17"/>
      <c r="BF509" s="17"/>
      <c r="BG509" s="55" t="s">
        <v>519</v>
      </c>
      <c r="BH509" s="55" t="s">
        <v>520</v>
      </c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</row>
    <row r="510" spans="54:76" ht="15">
      <c r="BB510" s="55" t="s">
        <v>254</v>
      </c>
      <c r="BC510" s="55" t="s">
        <v>373</v>
      </c>
      <c r="BD510" s="55" t="s">
        <v>374</v>
      </c>
      <c r="BE510" s="17"/>
      <c r="BF510" s="17"/>
      <c r="BG510" s="55" t="s">
        <v>566</v>
      </c>
      <c r="BH510" s="55" t="s">
        <v>567</v>
      </c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</row>
    <row r="511" spans="54:76" ht="15">
      <c r="BB511" s="55" t="s">
        <v>254</v>
      </c>
      <c r="BC511" s="55" t="s">
        <v>462</v>
      </c>
      <c r="BD511" s="55" t="s">
        <v>463</v>
      </c>
      <c r="BE511" s="17"/>
      <c r="BF511" s="17"/>
      <c r="BG511" s="55" t="s">
        <v>80</v>
      </c>
      <c r="BH511" s="55" t="s">
        <v>81</v>
      </c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</row>
    <row r="512" spans="54:76" ht="15">
      <c r="BB512" s="55" t="s">
        <v>254</v>
      </c>
      <c r="BC512" s="55" t="s">
        <v>525</v>
      </c>
      <c r="BD512" s="55" t="s">
        <v>526</v>
      </c>
      <c r="BE512" s="17"/>
      <c r="BF512" s="17"/>
      <c r="BG512" s="55" t="s">
        <v>568</v>
      </c>
      <c r="BH512" s="55" t="s">
        <v>569</v>
      </c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</row>
    <row r="513" spans="54:76" ht="15">
      <c r="BB513" s="55" t="s">
        <v>254</v>
      </c>
      <c r="BC513" s="55" t="s">
        <v>527</v>
      </c>
      <c r="BD513" s="55" t="s">
        <v>528</v>
      </c>
      <c r="BE513" s="17"/>
      <c r="BF513" s="17"/>
      <c r="BG513" s="55" t="s">
        <v>570</v>
      </c>
      <c r="BH513" s="55" t="s">
        <v>571</v>
      </c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</row>
    <row r="514" spans="54:76" ht="15">
      <c r="BB514" s="55" t="s">
        <v>254</v>
      </c>
      <c r="BC514" s="55" t="s">
        <v>255</v>
      </c>
      <c r="BD514" s="55" t="s">
        <v>256</v>
      </c>
      <c r="BE514" s="17"/>
      <c r="BF514" s="17"/>
      <c r="BG514" s="55" t="s">
        <v>572</v>
      </c>
      <c r="BH514" s="55" t="s">
        <v>573</v>
      </c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</row>
    <row r="515" spans="54:76" ht="15">
      <c r="BB515" s="55" t="s">
        <v>254</v>
      </c>
      <c r="BC515" s="55" t="s">
        <v>574</v>
      </c>
      <c r="BD515" s="55" t="s">
        <v>575</v>
      </c>
      <c r="BE515" s="17"/>
      <c r="BF515" s="17"/>
      <c r="BG515" s="55" t="s">
        <v>576</v>
      </c>
      <c r="BH515" s="55" t="s">
        <v>577</v>
      </c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</row>
    <row r="516" spans="54:76" ht="15">
      <c r="BB516" s="55" t="s">
        <v>254</v>
      </c>
      <c r="BC516" s="55" t="s">
        <v>578</v>
      </c>
      <c r="BD516" s="55" t="s">
        <v>579</v>
      </c>
      <c r="BE516" s="17"/>
      <c r="BF516" s="17"/>
      <c r="BG516" s="55" t="s">
        <v>580</v>
      </c>
      <c r="BH516" s="55" t="s">
        <v>581</v>
      </c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</row>
    <row r="517" spans="54:76" ht="15">
      <c r="BB517" s="55" t="s">
        <v>95</v>
      </c>
      <c r="BC517" s="55" t="s">
        <v>99</v>
      </c>
      <c r="BD517" s="55" t="s">
        <v>100</v>
      </c>
      <c r="BE517" s="17"/>
      <c r="BF517" s="17"/>
      <c r="BG517" s="55" t="s">
        <v>582</v>
      </c>
      <c r="BH517" s="55" t="s">
        <v>583</v>
      </c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</row>
    <row r="518" spans="54:76" ht="15">
      <c r="BB518" s="55" t="s">
        <v>95</v>
      </c>
      <c r="BC518" s="55" t="s">
        <v>96</v>
      </c>
      <c r="BD518" s="55" t="s">
        <v>97</v>
      </c>
      <c r="BE518" s="17"/>
      <c r="BF518" s="17"/>
      <c r="BG518" s="55" t="s">
        <v>72</v>
      </c>
      <c r="BH518" s="55" t="s">
        <v>73</v>
      </c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</row>
    <row r="519" spans="54:76" ht="15">
      <c r="BB519" s="55" t="s">
        <v>95</v>
      </c>
      <c r="BC519" s="55" t="s">
        <v>521</v>
      </c>
      <c r="BD519" s="55" t="s">
        <v>522</v>
      </c>
      <c r="BE519" s="17"/>
      <c r="BF519" s="17"/>
      <c r="BG519" s="55" t="s">
        <v>538</v>
      </c>
      <c r="BH519" s="55" t="s">
        <v>539</v>
      </c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</row>
    <row r="520" spans="54:76" ht="15">
      <c r="BB520" s="55" t="s">
        <v>95</v>
      </c>
      <c r="BC520" s="55" t="s">
        <v>570</v>
      </c>
      <c r="BD520" s="55" t="s">
        <v>571</v>
      </c>
      <c r="BE520" s="17"/>
      <c r="BF520" s="17"/>
      <c r="BG520" s="55" t="s">
        <v>584</v>
      </c>
      <c r="BH520" s="55" t="s">
        <v>585</v>
      </c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</row>
    <row r="521" spans="54:76" ht="15">
      <c r="BB521" s="55" t="s">
        <v>95</v>
      </c>
      <c r="BC521" s="55" t="s">
        <v>172</v>
      </c>
      <c r="BD521" s="55" t="s">
        <v>173</v>
      </c>
      <c r="BE521" s="17"/>
      <c r="BF521" s="17"/>
      <c r="BG521" s="55" t="s">
        <v>586</v>
      </c>
      <c r="BH521" s="55" t="s">
        <v>587</v>
      </c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</row>
    <row r="522" spans="54:76" ht="15">
      <c r="BB522" s="55" t="s">
        <v>95</v>
      </c>
      <c r="BC522" s="55" t="s">
        <v>588</v>
      </c>
      <c r="BD522" s="55" t="s">
        <v>589</v>
      </c>
      <c r="BE522" s="17"/>
      <c r="BF522" s="17"/>
      <c r="BG522" s="55" t="s">
        <v>590</v>
      </c>
      <c r="BH522" s="55" t="s">
        <v>591</v>
      </c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</row>
    <row r="523" spans="54:76" ht="15">
      <c r="BB523" s="55" t="s">
        <v>95</v>
      </c>
      <c r="BC523" s="55" t="s">
        <v>592</v>
      </c>
      <c r="BD523" s="55" t="s">
        <v>593</v>
      </c>
      <c r="BE523" s="17"/>
      <c r="BF523" s="17"/>
      <c r="BG523" s="55" t="s">
        <v>594</v>
      </c>
      <c r="BH523" s="55" t="s">
        <v>595</v>
      </c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</row>
    <row r="524" spans="54:76" ht="15">
      <c r="BB524" s="55" t="s">
        <v>65</v>
      </c>
      <c r="BC524" s="55" t="s">
        <v>341</v>
      </c>
      <c r="BD524" s="55" t="s">
        <v>342</v>
      </c>
      <c r="BE524" s="17"/>
      <c r="BF524" s="17"/>
      <c r="BG524" s="55" t="s">
        <v>596</v>
      </c>
      <c r="BH524" s="55" t="s">
        <v>597</v>
      </c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</row>
    <row r="525" spans="54:76" ht="15">
      <c r="BB525" s="55" t="s">
        <v>65</v>
      </c>
      <c r="BC525" s="55" t="s">
        <v>416</v>
      </c>
      <c r="BD525" s="55" t="s">
        <v>417</v>
      </c>
      <c r="BE525" s="17"/>
      <c r="BF525" s="17"/>
      <c r="BG525" s="55" t="s">
        <v>598</v>
      </c>
      <c r="BH525" s="55" t="s">
        <v>599</v>
      </c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</row>
    <row r="526" spans="54:76" ht="15">
      <c r="BB526" s="55" t="s">
        <v>65</v>
      </c>
      <c r="BC526" s="55" t="s">
        <v>66</v>
      </c>
      <c r="BD526" s="55" t="s">
        <v>67</v>
      </c>
      <c r="BE526" s="17"/>
      <c r="BF526" s="17"/>
      <c r="BG526" s="55" t="s">
        <v>40</v>
      </c>
      <c r="BH526" s="55" t="s">
        <v>197</v>
      </c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</row>
    <row r="527" spans="54:76" ht="15">
      <c r="BB527" s="55" t="s">
        <v>65</v>
      </c>
      <c r="BC527" s="55" t="s">
        <v>557</v>
      </c>
      <c r="BD527" s="55" t="s">
        <v>558</v>
      </c>
      <c r="BE527" s="17"/>
      <c r="BF527" s="17"/>
      <c r="BG527" s="55" t="s">
        <v>359</v>
      </c>
      <c r="BH527" s="55" t="s">
        <v>360</v>
      </c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</row>
    <row r="528" spans="54:76" ht="15">
      <c r="BB528" s="55" t="s">
        <v>65</v>
      </c>
      <c r="BC528" s="55" t="s">
        <v>65</v>
      </c>
      <c r="BD528" s="55" t="s">
        <v>600</v>
      </c>
      <c r="BE528" s="17"/>
      <c r="BF528" s="17"/>
      <c r="BG528" s="55" t="s">
        <v>103</v>
      </c>
      <c r="BH528" s="55" t="s">
        <v>104</v>
      </c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</row>
    <row r="529" spans="54:76" ht="15">
      <c r="BB529" s="55" t="s">
        <v>65</v>
      </c>
      <c r="BC529" s="55" t="s">
        <v>601</v>
      </c>
      <c r="BD529" s="55" t="s">
        <v>602</v>
      </c>
      <c r="BE529" s="17"/>
      <c r="BF529" s="17"/>
      <c r="BG529" s="55" t="s">
        <v>109</v>
      </c>
      <c r="BH529" s="55" t="s">
        <v>110</v>
      </c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</row>
    <row r="530" spans="54:76" ht="15">
      <c r="BB530" s="55" t="s">
        <v>65</v>
      </c>
      <c r="BC530" s="55" t="s">
        <v>603</v>
      </c>
      <c r="BD530" s="55" t="s">
        <v>604</v>
      </c>
      <c r="BE530" s="17"/>
      <c r="BF530" s="17"/>
      <c r="BG530" s="55" t="s">
        <v>172</v>
      </c>
      <c r="BH530" s="55" t="s">
        <v>173</v>
      </c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</row>
    <row r="531" spans="54:76" ht="15">
      <c r="BB531" s="55" t="s">
        <v>65</v>
      </c>
      <c r="BC531" s="55" t="s">
        <v>475</v>
      </c>
      <c r="BD531" s="55" t="s">
        <v>605</v>
      </c>
      <c r="BE531" s="17"/>
      <c r="BF531" s="17"/>
      <c r="BG531" s="55" t="s">
        <v>365</v>
      </c>
      <c r="BH531" s="55" t="s">
        <v>366</v>
      </c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</row>
    <row r="532" spans="54:76" ht="15">
      <c r="BB532" s="55" t="s">
        <v>65</v>
      </c>
      <c r="BC532" s="55" t="s">
        <v>606</v>
      </c>
      <c r="BD532" s="55" t="s">
        <v>607</v>
      </c>
      <c r="BE532" s="17"/>
      <c r="BF532" s="17"/>
      <c r="BG532" s="55" t="s">
        <v>190</v>
      </c>
      <c r="BH532" s="55" t="s">
        <v>191</v>
      </c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</row>
    <row r="533" spans="54:76" ht="15">
      <c r="BB533" s="55" t="s">
        <v>65</v>
      </c>
      <c r="BC533" s="55" t="s">
        <v>608</v>
      </c>
      <c r="BD533" s="55" t="s">
        <v>609</v>
      </c>
      <c r="BE533" s="17"/>
      <c r="BF533" s="17"/>
      <c r="BG533" s="55" t="s">
        <v>136</v>
      </c>
      <c r="BH533" s="55" t="s">
        <v>610</v>
      </c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</row>
    <row r="534" spans="54:76" ht="15">
      <c r="BB534" s="55" t="s">
        <v>65</v>
      </c>
      <c r="BC534" s="55" t="s">
        <v>611</v>
      </c>
      <c r="BD534" s="55" t="s">
        <v>612</v>
      </c>
      <c r="BE534" s="17"/>
      <c r="BF534" s="17"/>
      <c r="BG534" s="55" t="s">
        <v>613</v>
      </c>
      <c r="BH534" s="55" t="s">
        <v>614</v>
      </c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</row>
    <row r="535" spans="54:76" ht="15">
      <c r="BB535" s="55" t="s">
        <v>65</v>
      </c>
      <c r="BC535" s="55" t="s">
        <v>262</v>
      </c>
      <c r="BD535" s="55" t="s">
        <v>263</v>
      </c>
      <c r="BE535" s="17"/>
      <c r="BF535" s="17"/>
      <c r="BG535" s="55" t="s">
        <v>615</v>
      </c>
      <c r="BH535" s="55" t="s">
        <v>616</v>
      </c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</row>
    <row r="536" spans="54:76" ht="15">
      <c r="BB536" s="55" t="s">
        <v>65</v>
      </c>
      <c r="BC536" s="55" t="s">
        <v>260</v>
      </c>
      <c r="BD536" s="55" t="s">
        <v>261</v>
      </c>
      <c r="BE536" s="17"/>
      <c r="BF536" s="17"/>
      <c r="BG536" s="55" t="s">
        <v>617</v>
      </c>
      <c r="BH536" s="55" t="s">
        <v>618</v>
      </c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</row>
    <row r="537" spans="54:76" ht="15">
      <c r="BB537" s="55" t="s">
        <v>65</v>
      </c>
      <c r="BC537" s="55" t="s">
        <v>619</v>
      </c>
      <c r="BD537" s="55" t="s">
        <v>620</v>
      </c>
      <c r="BE537" s="17"/>
      <c r="BF537" s="17"/>
      <c r="BG537" s="55" t="s">
        <v>621</v>
      </c>
      <c r="BH537" s="55" t="s">
        <v>622</v>
      </c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</row>
    <row r="538" spans="54:76" ht="15">
      <c r="BB538" s="55" t="s">
        <v>65</v>
      </c>
      <c r="BC538" s="55" t="s">
        <v>623</v>
      </c>
      <c r="BD538" s="55" t="s">
        <v>624</v>
      </c>
      <c r="BE538" s="17"/>
      <c r="BF538" s="17"/>
      <c r="BG538" s="55" t="s">
        <v>448</v>
      </c>
      <c r="BH538" s="55" t="s">
        <v>449</v>
      </c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</row>
    <row r="539" spans="54:76" ht="15">
      <c r="BB539" s="55" t="s">
        <v>65</v>
      </c>
      <c r="BC539" s="55" t="s">
        <v>625</v>
      </c>
      <c r="BD539" s="55" t="s">
        <v>626</v>
      </c>
      <c r="BE539" s="17"/>
      <c r="BF539" s="17"/>
      <c r="BG539" s="55" t="s">
        <v>627</v>
      </c>
      <c r="BH539" s="55" t="s">
        <v>628</v>
      </c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</row>
    <row r="540" spans="54:76" ht="15">
      <c r="BB540" s="55" t="s">
        <v>65</v>
      </c>
      <c r="BC540" s="55" t="s">
        <v>629</v>
      </c>
      <c r="BD540" s="55" t="s">
        <v>630</v>
      </c>
      <c r="BE540" s="17"/>
      <c r="BF540" s="17"/>
      <c r="BG540" s="55" t="s">
        <v>631</v>
      </c>
      <c r="BH540" s="55" t="s">
        <v>632</v>
      </c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</row>
    <row r="541" spans="54:76" ht="15">
      <c r="BB541" s="55" t="s">
        <v>65</v>
      </c>
      <c r="BC541" s="55" t="s">
        <v>633</v>
      </c>
      <c r="BD541" s="55" t="s">
        <v>634</v>
      </c>
      <c r="BE541" s="17"/>
      <c r="BF541" s="17"/>
      <c r="BG541" s="55" t="s">
        <v>370</v>
      </c>
      <c r="BH541" s="55" t="s">
        <v>371</v>
      </c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</row>
    <row r="542" spans="54:76" ht="15">
      <c r="BB542" s="55" t="s">
        <v>65</v>
      </c>
      <c r="BC542" s="55" t="s">
        <v>264</v>
      </c>
      <c r="BD542" s="55" t="s">
        <v>265</v>
      </c>
      <c r="BE542" s="17"/>
      <c r="BF542" s="17"/>
      <c r="BG542" s="55" t="s">
        <v>635</v>
      </c>
      <c r="BH542" s="55" t="s">
        <v>636</v>
      </c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</row>
    <row r="543" spans="54:76" ht="15">
      <c r="BB543" s="55" t="s">
        <v>65</v>
      </c>
      <c r="BC543" s="55" t="s">
        <v>637</v>
      </c>
      <c r="BD543" s="55" t="s">
        <v>638</v>
      </c>
      <c r="BE543" s="17"/>
      <c r="BF543" s="17"/>
      <c r="BG543" s="55" t="s">
        <v>639</v>
      </c>
      <c r="BH543" s="55" t="s">
        <v>640</v>
      </c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</row>
    <row r="544" spans="54:76" ht="15">
      <c r="BB544" s="55" t="s">
        <v>65</v>
      </c>
      <c r="BC544" s="55" t="s">
        <v>641</v>
      </c>
      <c r="BD544" s="55" t="s">
        <v>642</v>
      </c>
      <c r="BE544" s="17"/>
      <c r="BF544" s="17"/>
      <c r="BG544" s="55" t="s">
        <v>376</v>
      </c>
      <c r="BH544" s="55" t="s">
        <v>377</v>
      </c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</row>
    <row r="545" spans="54:76" ht="15">
      <c r="BB545" s="55" t="s">
        <v>65</v>
      </c>
      <c r="BC545" s="55" t="s">
        <v>643</v>
      </c>
      <c r="BD545" s="55" t="s">
        <v>644</v>
      </c>
      <c r="BE545" s="17"/>
      <c r="BF545" s="17"/>
      <c r="BG545" s="55" t="s">
        <v>645</v>
      </c>
      <c r="BH545" s="55" t="s">
        <v>646</v>
      </c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</row>
    <row r="546" spans="54:76" ht="15">
      <c r="BB546" s="55" t="s">
        <v>65</v>
      </c>
      <c r="BC546" s="55" t="s">
        <v>647</v>
      </c>
      <c r="BD546" s="55" t="s">
        <v>648</v>
      </c>
      <c r="BE546" s="17"/>
      <c r="BF546" s="17"/>
      <c r="BG546" s="55" t="s">
        <v>649</v>
      </c>
      <c r="BH546" s="55" t="s">
        <v>650</v>
      </c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</row>
    <row r="547" spans="54:76" ht="15">
      <c r="BB547" s="55" t="s">
        <v>65</v>
      </c>
      <c r="BC547" s="55" t="s">
        <v>651</v>
      </c>
      <c r="BD547" s="55" t="s">
        <v>652</v>
      </c>
      <c r="BE547" s="17"/>
      <c r="BF547" s="17"/>
      <c r="BG547" s="55" t="s">
        <v>379</v>
      </c>
      <c r="BH547" s="55" t="s">
        <v>380</v>
      </c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</row>
    <row r="548" spans="54:76" ht="15">
      <c r="BB548" s="55" t="s">
        <v>65</v>
      </c>
      <c r="BC548" s="55" t="s">
        <v>653</v>
      </c>
      <c r="BD548" s="55" t="s">
        <v>654</v>
      </c>
      <c r="BE548" s="17"/>
      <c r="BF548" s="17"/>
      <c r="BG548" s="55" t="s">
        <v>655</v>
      </c>
      <c r="BH548" s="55" t="s">
        <v>656</v>
      </c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</row>
    <row r="549" spans="54:76" ht="15">
      <c r="BB549" s="55" t="s">
        <v>361</v>
      </c>
      <c r="BC549" s="55" t="s">
        <v>329</v>
      </c>
      <c r="BD549" s="55" t="s">
        <v>330</v>
      </c>
      <c r="BE549" s="17"/>
      <c r="BF549" s="17"/>
      <c r="BG549" s="55" t="s">
        <v>657</v>
      </c>
      <c r="BH549" s="55" t="s">
        <v>658</v>
      </c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</row>
    <row r="550" spans="54:76" ht="15">
      <c r="BB550" s="55" t="s">
        <v>361</v>
      </c>
      <c r="BC550" s="55" t="s">
        <v>346</v>
      </c>
      <c r="BD550" s="55" t="s">
        <v>347</v>
      </c>
      <c r="BE550" s="17"/>
      <c r="BF550" s="17"/>
      <c r="BG550" s="55" t="s">
        <v>659</v>
      </c>
      <c r="BH550" s="55" t="s">
        <v>660</v>
      </c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</row>
    <row r="551" spans="54:76" ht="15">
      <c r="BB551" s="55" t="s">
        <v>361</v>
      </c>
      <c r="BC551" s="55" t="s">
        <v>406</v>
      </c>
      <c r="BD551" s="55" t="s">
        <v>407</v>
      </c>
      <c r="BE551" s="17"/>
      <c r="BF551" s="17"/>
      <c r="BG551" s="55" t="s">
        <v>661</v>
      </c>
      <c r="BH551" s="55" t="s">
        <v>662</v>
      </c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</row>
    <row r="552" spans="54:76" ht="15">
      <c r="BB552" s="55" t="s">
        <v>361</v>
      </c>
      <c r="BC552" s="55" t="s">
        <v>411</v>
      </c>
      <c r="BD552" s="55" t="s">
        <v>412</v>
      </c>
      <c r="BE552" s="17"/>
      <c r="BF552" s="17"/>
      <c r="BG552" s="55" t="s">
        <v>132</v>
      </c>
      <c r="BH552" s="55" t="s">
        <v>251</v>
      </c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</row>
    <row r="553" spans="54:76" ht="15">
      <c r="BB553" s="55" t="s">
        <v>361</v>
      </c>
      <c r="BC553" s="55" t="s">
        <v>613</v>
      </c>
      <c r="BD553" s="55" t="s">
        <v>614</v>
      </c>
      <c r="BE553" s="17"/>
      <c r="BF553" s="17"/>
      <c r="BG553" s="55" t="s">
        <v>663</v>
      </c>
      <c r="BH553" s="55" t="s">
        <v>664</v>
      </c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</row>
    <row r="554" spans="54:76" ht="15">
      <c r="BB554" s="55" t="s">
        <v>361</v>
      </c>
      <c r="BC554" s="55" t="s">
        <v>617</v>
      </c>
      <c r="BD554" s="55" t="s">
        <v>618</v>
      </c>
      <c r="BE554" s="17"/>
      <c r="BF554" s="17"/>
      <c r="BG554" s="55" t="s">
        <v>665</v>
      </c>
      <c r="BH554" s="55" t="s">
        <v>666</v>
      </c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</row>
    <row r="555" spans="54:76" ht="15">
      <c r="BB555" s="55" t="s">
        <v>361</v>
      </c>
      <c r="BC555" s="55" t="s">
        <v>667</v>
      </c>
      <c r="BD555" s="55" t="s">
        <v>668</v>
      </c>
      <c r="BE555" s="17"/>
      <c r="BF555" s="17"/>
      <c r="BG555" s="55" t="s">
        <v>119</v>
      </c>
      <c r="BH555" s="55" t="s">
        <v>120</v>
      </c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</row>
    <row r="556" spans="54:76" ht="15">
      <c r="BB556" s="55" t="s">
        <v>361</v>
      </c>
      <c r="BC556" s="55" t="s">
        <v>669</v>
      </c>
      <c r="BD556" s="55" t="s">
        <v>670</v>
      </c>
      <c r="BE556" s="17"/>
      <c r="BF556" s="17"/>
      <c r="BG556" s="55" t="s">
        <v>671</v>
      </c>
      <c r="BH556" s="55" t="s">
        <v>672</v>
      </c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</row>
    <row r="557" spans="54:76" ht="15">
      <c r="BB557" s="55" t="s">
        <v>361</v>
      </c>
      <c r="BC557" s="55" t="s">
        <v>673</v>
      </c>
      <c r="BD557" s="55" t="s">
        <v>674</v>
      </c>
      <c r="BE557" s="17"/>
      <c r="BF557" s="17"/>
      <c r="BG557" s="55" t="s">
        <v>675</v>
      </c>
      <c r="BH557" s="55" t="s">
        <v>676</v>
      </c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</row>
    <row r="558" spans="54:76" ht="15">
      <c r="BB558" s="55" t="s">
        <v>361</v>
      </c>
      <c r="BC558" s="55" t="s">
        <v>677</v>
      </c>
      <c r="BD558" s="55" t="s">
        <v>678</v>
      </c>
      <c r="BE558" s="17"/>
      <c r="BF558" s="17"/>
      <c r="BG558" s="55" t="s">
        <v>679</v>
      </c>
      <c r="BH558" s="55" t="s">
        <v>680</v>
      </c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</row>
    <row r="559" spans="54:76" ht="15">
      <c r="BB559" s="55" t="s">
        <v>361</v>
      </c>
      <c r="BC559" s="55" t="s">
        <v>681</v>
      </c>
      <c r="BD559" s="55" t="s">
        <v>682</v>
      </c>
      <c r="BE559" s="17"/>
      <c r="BF559" s="17"/>
      <c r="BG559" s="55" t="s">
        <v>382</v>
      </c>
      <c r="BH559" s="55" t="s">
        <v>383</v>
      </c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</row>
    <row r="560" spans="54:76" ht="15">
      <c r="BB560" s="55" t="s">
        <v>361</v>
      </c>
      <c r="BC560" s="55" t="s">
        <v>683</v>
      </c>
      <c r="BD560" s="55" t="s">
        <v>684</v>
      </c>
      <c r="BE560" s="17"/>
      <c r="BF560" s="17"/>
      <c r="BG560" s="55" t="s">
        <v>471</v>
      </c>
      <c r="BH560" s="55" t="s">
        <v>472</v>
      </c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</row>
    <row r="561" spans="54:76" ht="15">
      <c r="BB561" s="55" t="s">
        <v>361</v>
      </c>
      <c r="BC561" s="55" t="s">
        <v>685</v>
      </c>
      <c r="BD561" s="55" t="s">
        <v>686</v>
      </c>
      <c r="BE561" s="17"/>
      <c r="BF561" s="17"/>
      <c r="BG561" s="55" t="s">
        <v>687</v>
      </c>
      <c r="BH561" s="55" t="s">
        <v>688</v>
      </c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</row>
    <row r="562" spans="54:76" ht="15">
      <c r="BB562" s="55" t="s">
        <v>361</v>
      </c>
      <c r="BC562" s="55" t="s">
        <v>689</v>
      </c>
      <c r="BD562" s="55" t="s">
        <v>690</v>
      </c>
      <c r="BE562" s="17"/>
      <c r="BF562" s="17"/>
      <c r="BG562" s="55" t="s">
        <v>691</v>
      </c>
      <c r="BH562" s="55" t="s">
        <v>692</v>
      </c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</row>
    <row r="563" spans="54:76" ht="15">
      <c r="BB563" s="55" t="s">
        <v>361</v>
      </c>
      <c r="BC563" s="55" t="s">
        <v>693</v>
      </c>
      <c r="BD563" s="55" t="s">
        <v>694</v>
      </c>
      <c r="BE563" s="17"/>
      <c r="BF563" s="17"/>
      <c r="BG563" s="55" t="s">
        <v>255</v>
      </c>
      <c r="BH563" s="55" t="s">
        <v>256</v>
      </c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</row>
    <row r="564" spans="54:76" ht="15">
      <c r="BB564" s="55" t="s">
        <v>361</v>
      </c>
      <c r="BC564" s="55" t="s">
        <v>695</v>
      </c>
      <c r="BD564" s="55" t="s">
        <v>696</v>
      </c>
      <c r="BE564" s="17"/>
      <c r="BF564" s="17"/>
      <c r="BG564" s="55" t="s">
        <v>697</v>
      </c>
      <c r="BH564" s="55" t="s">
        <v>698</v>
      </c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</row>
    <row r="565" spans="54:76" ht="15">
      <c r="BB565" s="55" t="s">
        <v>361</v>
      </c>
      <c r="BC565" s="55" t="s">
        <v>699</v>
      </c>
      <c r="BD565" s="55" t="s">
        <v>700</v>
      </c>
      <c r="BE565" s="17"/>
      <c r="BF565" s="17"/>
      <c r="BG565" s="55" t="s">
        <v>701</v>
      </c>
      <c r="BH565" s="55" t="s">
        <v>702</v>
      </c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</row>
    <row r="566" spans="54:76" ht="15">
      <c r="BB566" s="55" t="s">
        <v>361</v>
      </c>
      <c r="BC566" s="55" t="s">
        <v>703</v>
      </c>
      <c r="BD566" s="55" t="s">
        <v>704</v>
      </c>
      <c r="BE566" s="17"/>
      <c r="BF566" s="17"/>
      <c r="BG566" s="55" t="s">
        <v>705</v>
      </c>
      <c r="BH566" s="55" t="s">
        <v>706</v>
      </c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</row>
    <row r="567" spans="54:76" ht="15">
      <c r="BB567" s="55" t="s">
        <v>361</v>
      </c>
      <c r="BC567" s="55" t="s">
        <v>707</v>
      </c>
      <c r="BD567" s="55" t="s">
        <v>708</v>
      </c>
      <c r="BE567" s="17"/>
      <c r="BF567" s="17"/>
      <c r="BG567" s="55" t="s">
        <v>542</v>
      </c>
      <c r="BH567" s="55" t="s">
        <v>543</v>
      </c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</row>
    <row r="568" spans="54:76" ht="15">
      <c r="BB568" s="55" t="s">
        <v>361</v>
      </c>
      <c r="BC568" s="55" t="s">
        <v>709</v>
      </c>
      <c r="BD568" s="55" t="s">
        <v>710</v>
      </c>
      <c r="BE568" s="17"/>
      <c r="BF568" s="17"/>
      <c r="BG568" s="55" t="s">
        <v>667</v>
      </c>
      <c r="BH568" s="55" t="s">
        <v>668</v>
      </c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</row>
    <row r="569" spans="54:76" ht="15">
      <c r="BB569" s="55" t="s">
        <v>361</v>
      </c>
      <c r="BC569" s="55" t="s">
        <v>711</v>
      </c>
      <c r="BD569" s="55" t="s">
        <v>712</v>
      </c>
      <c r="BE569" s="17"/>
      <c r="BF569" s="17"/>
      <c r="BG569" s="55" t="s">
        <v>65</v>
      </c>
      <c r="BH569" s="55" t="s">
        <v>600</v>
      </c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</row>
    <row r="570" spans="54:76" ht="15">
      <c r="BB570" s="55" t="s">
        <v>361</v>
      </c>
      <c r="BC570" s="55" t="s">
        <v>713</v>
      </c>
      <c r="BD570" s="55" t="s">
        <v>714</v>
      </c>
      <c r="BE570" s="17"/>
      <c r="BF570" s="17"/>
      <c r="BG570" s="55" t="s">
        <v>669</v>
      </c>
      <c r="BH570" s="55" t="s">
        <v>670</v>
      </c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</row>
    <row r="571" spans="54:76" ht="15">
      <c r="BB571" s="55" t="s">
        <v>361</v>
      </c>
      <c r="BC571" s="55" t="s">
        <v>715</v>
      </c>
      <c r="BD571" s="55" t="s">
        <v>716</v>
      </c>
      <c r="BE571" s="17"/>
      <c r="BF571" s="17"/>
      <c r="BG571" s="55" t="s">
        <v>673</v>
      </c>
      <c r="BH571" s="55" t="s">
        <v>674</v>
      </c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</row>
    <row r="572" spans="54:76" ht="15">
      <c r="BB572" s="55" t="s">
        <v>361</v>
      </c>
      <c r="BC572" s="55" t="s">
        <v>717</v>
      </c>
      <c r="BD572" s="55" t="s">
        <v>718</v>
      </c>
      <c r="BE572" s="17"/>
      <c r="BF572" s="17"/>
      <c r="BG572" s="55" t="s">
        <v>719</v>
      </c>
      <c r="BH572" s="55" t="s">
        <v>720</v>
      </c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</row>
    <row r="573" spans="54:76" ht="15">
      <c r="BB573" s="55" t="s">
        <v>361</v>
      </c>
      <c r="BC573" s="55" t="s">
        <v>721</v>
      </c>
      <c r="BD573" s="55" t="s">
        <v>722</v>
      </c>
      <c r="BE573" s="17"/>
      <c r="BF573" s="17"/>
      <c r="BG573" s="55" t="s">
        <v>723</v>
      </c>
      <c r="BH573" s="55" t="s">
        <v>724</v>
      </c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</row>
    <row r="574" spans="54:76" ht="15">
      <c r="BB574" s="55" t="s">
        <v>361</v>
      </c>
      <c r="BC574" s="55" t="s">
        <v>725</v>
      </c>
      <c r="BD574" s="55" t="s">
        <v>726</v>
      </c>
      <c r="BE574" s="17"/>
      <c r="BF574" s="17"/>
      <c r="BG574" s="55" t="s">
        <v>126</v>
      </c>
      <c r="BH574" s="55" t="s">
        <v>202</v>
      </c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</row>
    <row r="575" spans="54:76" ht="15">
      <c r="BB575" s="55" t="s">
        <v>361</v>
      </c>
      <c r="BC575" s="55" t="s">
        <v>727</v>
      </c>
      <c r="BD575" s="55" t="s">
        <v>728</v>
      </c>
      <c r="BE575" s="17"/>
      <c r="BF575" s="17"/>
      <c r="BG575" s="55" t="s">
        <v>41</v>
      </c>
      <c r="BH575" s="55" t="s">
        <v>729</v>
      </c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</row>
    <row r="576" spans="54:76" ht="15">
      <c r="BB576" s="55" t="s">
        <v>361</v>
      </c>
      <c r="BC576" s="55" t="s">
        <v>730</v>
      </c>
      <c r="BD576" s="55" t="s">
        <v>731</v>
      </c>
      <c r="BE576" s="17"/>
      <c r="BF576" s="17"/>
      <c r="BG576" s="55" t="s">
        <v>732</v>
      </c>
      <c r="BH576" s="55" t="s">
        <v>733</v>
      </c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</row>
    <row r="577" spans="54:76" ht="15">
      <c r="BB577" s="55" t="s">
        <v>102</v>
      </c>
      <c r="BC577" s="55" t="s">
        <v>106</v>
      </c>
      <c r="BD577" s="55" t="s">
        <v>107</v>
      </c>
      <c r="BE577" s="17"/>
      <c r="BF577" s="17"/>
      <c r="BG577" s="55" t="s">
        <v>61</v>
      </c>
      <c r="BH577" s="55" t="s">
        <v>62</v>
      </c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</row>
    <row r="578" spans="54:76" ht="15">
      <c r="BB578" s="55" t="s">
        <v>102</v>
      </c>
      <c r="BC578" s="55" t="s">
        <v>424</v>
      </c>
      <c r="BD578" s="55" t="s">
        <v>425</v>
      </c>
      <c r="BE578" s="17"/>
      <c r="BF578" s="17"/>
      <c r="BG578" s="55" t="s">
        <v>385</v>
      </c>
      <c r="BH578" s="55" t="s">
        <v>386</v>
      </c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</row>
    <row r="579" spans="54:76" ht="15">
      <c r="BB579" s="55" t="s">
        <v>102</v>
      </c>
      <c r="BC579" s="55" t="s">
        <v>103</v>
      </c>
      <c r="BD579" s="55" t="s">
        <v>104</v>
      </c>
      <c r="BE579" s="17"/>
      <c r="BF579" s="17"/>
      <c r="BG579" s="55" t="s">
        <v>129</v>
      </c>
      <c r="BH579" s="55" t="s">
        <v>252</v>
      </c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</row>
    <row r="580" spans="54:76" ht="15">
      <c r="BB580" s="55" t="s">
        <v>102</v>
      </c>
      <c r="BC580" s="55" t="s">
        <v>109</v>
      </c>
      <c r="BD580" s="55" t="s">
        <v>110</v>
      </c>
      <c r="BE580" s="17"/>
      <c r="BF580" s="17"/>
      <c r="BG580" s="55" t="s">
        <v>138</v>
      </c>
      <c r="BH580" s="55" t="s">
        <v>734</v>
      </c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</row>
    <row r="581" spans="54:76" ht="15">
      <c r="BB581" s="55" t="s">
        <v>102</v>
      </c>
      <c r="BC581" s="55" t="s">
        <v>257</v>
      </c>
      <c r="BD581" s="55" t="s">
        <v>258</v>
      </c>
      <c r="BE581" s="17"/>
      <c r="BF581" s="17"/>
      <c r="BG581" s="55" t="s">
        <v>735</v>
      </c>
      <c r="BH581" s="55" t="s">
        <v>736</v>
      </c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</row>
    <row r="582" spans="54:76" ht="15">
      <c r="BB582" s="55" t="s">
        <v>102</v>
      </c>
      <c r="BC582" s="55" t="s">
        <v>737</v>
      </c>
      <c r="BD582" s="55" t="s">
        <v>738</v>
      </c>
      <c r="BE582" s="17"/>
      <c r="BF582" s="17"/>
      <c r="BG582" s="55" t="s">
        <v>257</v>
      </c>
      <c r="BH582" s="55" t="s">
        <v>258</v>
      </c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</row>
    <row r="583" spans="54:76" ht="15">
      <c r="BB583" s="55" t="s">
        <v>102</v>
      </c>
      <c r="BC583" s="55" t="s">
        <v>739</v>
      </c>
      <c r="BD583" s="55" t="s">
        <v>740</v>
      </c>
      <c r="BE583" s="17"/>
      <c r="BF583" s="17"/>
      <c r="BG583" s="55" t="s">
        <v>389</v>
      </c>
      <c r="BH583" s="55" t="s">
        <v>390</v>
      </c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</row>
    <row r="584" spans="54:76" ht="15">
      <c r="BB584" s="55" t="s">
        <v>102</v>
      </c>
      <c r="BC584" s="55" t="s">
        <v>741</v>
      </c>
      <c r="BD584" s="55" t="s">
        <v>742</v>
      </c>
      <c r="BE584" s="17"/>
      <c r="BF584" s="17"/>
      <c r="BG584" s="55" t="s">
        <v>743</v>
      </c>
      <c r="BH584" s="55" t="s">
        <v>744</v>
      </c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</row>
    <row r="585" spans="54:76" ht="15">
      <c r="BB585" s="55" t="s">
        <v>102</v>
      </c>
      <c r="BC585" s="55" t="s">
        <v>188</v>
      </c>
      <c r="BD585" s="55" t="s">
        <v>189</v>
      </c>
      <c r="BE585" s="17"/>
      <c r="BF585" s="17"/>
      <c r="BG585" s="55" t="s">
        <v>677</v>
      </c>
      <c r="BH585" s="55" t="s">
        <v>678</v>
      </c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</row>
    <row r="586" spans="54:76" ht="15">
      <c r="BB586" s="55" t="s">
        <v>102</v>
      </c>
      <c r="BC586" s="55" t="s">
        <v>745</v>
      </c>
      <c r="BD586" s="55" t="s">
        <v>746</v>
      </c>
      <c r="BE586" s="17"/>
      <c r="BF586" s="17"/>
      <c r="BG586" s="55" t="s">
        <v>574</v>
      </c>
      <c r="BH586" s="55" t="s">
        <v>575</v>
      </c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</row>
    <row r="587" spans="54:76" ht="15">
      <c r="BB587" s="55" t="s">
        <v>372</v>
      </c>
      <c r="BC587" s="55" t="s">
        <v>464</v>
      </c>
      <c r="BD587" s="55" t="s">
        <v>465</v>
      </c>
      <c r="BE587" s="17"/>
      <c r="BF587" s="17"/>
      <c r="BG587" s="55" t="s">
        <v>601</v>
      </c>
      <c r="BH587" s="55" t="s">
        <v>602</v>
      </c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</row>
    <row r="588" spans="54:76" ht="15">
      <c r="BB588" s="55" t="s">
        <v>372</v>
      </c>
      <c r="BC588" s="55" t="s">
        <v>687</v>
      </c>
      <c r="BD588" s="55" t="s">
        <v>688</v>
      </c>
      <c r="BE588" s="17"/>
      <c r="BF588" s="17"/>
      <c r="BG588" s="55" t="s">
        <v>145</v>
      </c>
      <c r="BH588" s="55" t="s">
        <v>179</v>
      </c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</row>
    <row r="589" spans="54:76" ht="15">
      <c r="BB589" s="55" t="s">
        <v>372</v>
      </c>
      <c r="BC589" s="55" t="s">
        <v>747</v>
      </c>
      <c r="BD589" s="55" t="s">
        <v>748</v>
      </c>
      <c r="BE589" s="17"/>
      <c r="BF589" s="17"/>
      <c r="BG589" s="55" t="s">
        <v>59</v>
      </c>
      <c r="BH589" s="55" t="s">
        <v>60</v>
      </c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</row>
    <row r="590" spans="54:76" ht="15">
      <c r="BB590" s="55" t="s">
        <v>372</v>
      </c>
      <c r="BC590" s="55" t="s">
        <v>749</v>
      </c>
      <c r="BD590" s="55" t="s">
        <v>750</v>
      </c>
      <c r="BE590" s="17"/>
      <c r="BF590" s="17"/>
      <c r="BG590" s="55" t="s">
        <v>603</v>
      </c>
      <c r="BH590" s="55" t="s">
        <v>604</v>
      </c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</row>
    <row r="591" spans="54:76" ht="15">
      <c r="BB591" s="55" t="s">
        <v>372</v>
      </c>
      <c r="BC591" s="55" t="s">
        <v>751</v>
      </c>
      <c r="BD591" s="55" t="s">
        <v>752</v>
      </c>
      <c r="BE591" s="17"/>
      <c r="BF591" s="17"/>
      <c r="BG591" s="55" t="s">
        <v>753</v>
      </c>
      <c r="BH591" s="55" t="s">
        <v>754</v>
      </c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</row>
    <row r="592" spans="54:76" ht="15">
      <c r="BB592" s="55" t="s">
        <v>372</v>
      </c>
      <c r="BC592" s="55" t="s">
        <v>755</v>
      </c>
      <c r="BD592" s="55" t="s">
        <v>756</v>
      </c>
      <c r="BE592" s="17"/>
      <c r="BF592" s="17"/>
      <c r="BG592" s="55" t="s">
        <v>757</v>
      </c>
      <c r="BH592" s="55" t="s">
        <v>758</v>
      </c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</row>
    <row r="593" spans="54:76" ht="15">
      <c r="BB593" s="55" t="s">
        <v>372</v>
      </c>
      <c r="BC593" s="55" t="s">
        <v>759</v>
      </c>
      <c r="BD593" s="55" t="s">
        <v>760</v>
      </c>
      <c r="BE593" s="17"/>
      <c r="BF593" s="17"/>
      <c r="BG593" s="55" t="s">
        <v>761</v>
      </c>
      <c r="BH593" s="55" t="s">
        <v>762</v>
      </c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</row>
    <row r="594" spans="54:76" ht="15">
      <c r="BB594" s="55" t="s">
        <v>372</v>
      </c>
      <c r="BC594" s="55" t="s">
        <v>763</v>
      </c>
      <c r="BD594" s="55" t="s">
        <v>764</v>
      </c>
      <c r="BE594" s="17"/>
      <c r="BF594" s="17"/>
      <c r="BG594" s="55" t="s">
        <v>475</v>
      </c>
      <c r="BH594" s="55" t="s">
        <v>476</v>
      </c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</row>
    <row r="595" spans="54:76" ht="15">
      <c r="BB595" s="55" t="s">
        <v>127</v>
      </c>
      <c r="BC595" s="55" t="s">
        <v>335</v>
      </c>
      <c r="BD595" s="55" t="s">
        <v>336</v>
      </c>
      <c r="BE595" s="17"/>
      <c r="BF595" s="17"/>
      <c r="BG595" s="55" t="s">
        <v>475</v>
      </c>
      <c r="BH595" s="55" t="s">
        <v>605</v>
      </c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</row>
    <row r="596" spans="54:76" ht="15">
      <c r="BB596" s="55" t="s">
        <v>127</v>
      </c>
      <c r="BC596" s="55" t="s">
        <v>128</v>
      </c>
      <c r="BD596" s="55" t="s">
        <v>290</v>
      </c>
      <c r="BE596" s="17"/>
      <c r="BF596" s="17"/>
      <c r="BG596" s="55" t="s">
        <v>35</v>
      </c>
      <c r="BH596" s="55" t="s">
        <v>167</v>
      </c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</row>
    <row r="597" spans="54:76" ht="15">
      <c r="BB597" s="55" t="s">
        <v>127</v>
      </c>
      <c r="BC597" s="55" t="s">
        <v>473</v>
      </c>
      <c r="BD597" s="55" t="s">
        <v>474</v>
      </c>
      <c r="BE597" s="17"/>
      <c r="BF597" s="17"/>
      <c r="BG597" s="55" t="s">
        <v>681</v>
      </c>
      <c r="BH597" s="55" t="s">
        <v>682</v>
      </c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</row>
    <row r="598" spans="54:76" ht="15">
      <c r="BB598" s="55" t="s">
        <v>127</v>
      </c>
      <c r="BC598" s="55" t="s">
        <v>615</v>
      </c>
      <c r="BD598" s="55" t="s">
        <v>616</v>
      </c>
      <c r="BE598" s="17"/>
      <c r="BF598" s="17"/>
      <c r="BG598" s="55" t="s">
        <v>36</v>
      </c>
      <c r="BH598" s="55" t="s">
        <v>161</v>
      </c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</row>
    <row r="599" spans="54:76" ht="15">
      <c r="BB599" s="55" t="s">
        <v>127</v>
      </c>
      <c r="BC599" s="55" t="s">
        <v>631</v>
      </c>
      <c r="BD599" s="55" t="s">
        <v>632</v>
      </c>
      <c r="BE599" s="17"/>
      <c r="BF599" s="17"/>
      <c r="BG599" s="55" t="s">
        <v>116</v>
      </c>
      <c r="BH599" s="55" t="s">
        <v>117</v>
      </c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</row>
    <row r="600" spans="54:76" ht="15">
      <c r="BB600" s="55" t="s">
        <v>127</v>
      </c>
      <c r="BC600" s="55" t="s">
        <v>129</v>
      </c>
      <c r="BD600" s="55" t="s">
        <v>252</v>
      </c>
      <c r="BE600" s="17"/>
      <c r="BF600" s="17"/>
      <c r="BG600" s="55" t="s">
        <v>765</v>
      </c>
      <c r="BH600" s="55" t="s">
        <v>766</v>
      </c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</row>
    <row r="601" spans="54:76" ht="15">
      <c r="BB601" s="55" t="s">
        <v>127</v>
      </c>
      <c r="BC601" s="55" t="s">
        <v>145</v>
      </c>
      <c r="BD601" s="55" t="s">
        <v>179</v>
      </c>
      <c r="BE601" s="17"/>
      <c r="BF601" s="17"/>
      <c r="BG601" s="55" t="s">
        <v>767</v>
      </c>
      <c r="BH601" s="55" t="s">
        <v>768</v>
      </c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</row>
    <row r="602" spans="54:76" ht="15">
      <c r="BB602" s="55" t="s">
        <v>127</v>
      </c>
      <c r="BC602" s="55" t="s">
        <v>285</v>
      </c>
      <c r="BD602" s="55" t="s">
        <v>286</v>
      </c>
      <c r="BE602" s="17"/>
      <c r="BF602" s="17"/>
      <c r="BG602" s="55" t="s">
        <v>769</v>
      </c>
      <c r="BH602" s="55" t="s">
        <v>770</v>
      </c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</row>
    <row r="603" spans="54:76" ht="15">
      <c r="BB603" s="55" t="s">
        <v>127</v>
      </c>
      <c r="BC603" s="55" t="s">
        <v>771</v>
      </c>
      <c r="BD603" s="55" t="s">
        <v>772</v>
      </c>
      <c r="BE603" s="17"/>
      <c r="BF603" s="17"/>
      <c r="BG603" s="55" t="s">
        <v>76</v>
      </c>
      <c r="BH603" s="55" t="s">
        <v>77</v>
      </c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</row>
    <row r="604" spans="54:76" ht="15">
      <c r="BB604" s="55" t="s">
        <v>127</v>
      </c>
      <c r="BC604" s="55" t="s">
        <v>141</v>
      </c>
      <c r="BD604" s="55" t="s">
        <v>142</v>
      </c>
      <c r="BE604" s="17"/>
      <c r="BF604" s="17"/>
      <c r="BG604" s="55" t="s">
        <v>773</v>
      </c>
      <c r="BH604" s="55" t="s">
        <v>774</v>
      </c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</row>
    <row r="605" spans="54:76" ht="15">
      <c r="BB605" s="55" t="s">
        <v>127</v>
      </c>
      <c r="BC605" s="55" t="s">
        <v>140</v>
      </c>
      <c r="BD605" s="55" t="s">
        <v>775</v>
      </c>
      <c r="BE605" s="17"/>
      <c r="BF605" s="17"/>
      <c r="BG605" s="55" t="s">
        <v>776</v>
      </c>
      <c r="BH605" s="55" t="s">
        <v>777</v>
      </c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</row>
    <row r="606" spans="54:76" ht="15">
      <c r="BB606" s="55" t="s">
        <v>127</v>
      </c>
      <c r="BC606" s="55" t="s">
        <v>778</v>
      </c>
      <c r="BD606" s="55" t="s">
        <v>779</v>
      </c>
      <c r="BE606" s="17"/>
      <c r="BF606" s="17"/>
      <c r="BG606" s="55" t="s">
        <v>780</v>
      </c>
      <c r="BH606" s="55" t="s">
        <v>781</v>
      </c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</row>
    <row r="607" spans="54:76" ht="15">
      <c r="BB607" s="55" t="s">
        <v>127</v>
      </c>
      <c r="BC607" s="55" t="s">
        <v>782</v>
      </c>
      <c r="BD607" s="55" t="s">
        <v>783</v>
      </c>
      <c r="BE607" s="17"/>
      <c r="BF607" s="17"/>
      <c r="BG607" s="55" t="s">
        <v>784</v>
      </c>
      <c r="BH607" s="55" t="s">
        <v>785</v>
      </c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</row>
    <row r="608" spans="54:76" ht="15">
      <c r="BB608" s="55" t="s">
        <v>127</v>
      </c>
      <c r="BC608" s="55" t="s">
        <v>131</v>
      </c>
      <c r="BD608" s="55" t="s">
        <v>241</v>
      </c>
      <c r="BE608" s="17"/>
      <c r="BF608" s="17"/>
      <c r="BG608" s="55" t="s">
        <v>786</v>
      </c>
      <c r="BH608" s="55" t="s">
        <v>787</v>
      </c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</row>
    <row r="609" spans="54:76" ht="15">
      <c r="BB609" s="55" t="s">
        <v>127</v>
      </c>
      <c r="BC609" s="55" t="s">
        <v>174</v>
      </c>
      <c r="BD609" s="55" t="s">
        <v>175</v>
      </c>
      <c r="BE609" s="17"/>
      <c r="BF609" s="17"/>
      <c r="BG609" s="55" t="s">
        <v>788</v>
      </c>
      <c r="BH609" s="55" t="s">
        <v>789</v>
      </c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</row>
    <row r="610" spans="54:76" ht="15">
      <c r="BB610" s="55" t="s">
        <v>127</v>
      </c>
      <c r="BC610" s="55" t="s">
        <v>790</v>
      </c>
      <c r="BD610" s="55" t="s">
        <v>791</v>
      </c>
      <c r="BE610" s="17"/>
      <c r="BF610" s="17"/>
      <c r="BG610" s="55" t="s">
        <v>792</v>
      </c>
      <c r="BH610" s="55" t="s">
        <v>793</v>
      </c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</row>
    <row r="611" spans="54:76" ht="15">
      <c r="BB611" s="55" t="s">
        <v>127</v>
      </c>
      <c r="BC611" s="55" t="s">
        <v>794</v>
      </c>
      <c r="BD611" s="55" t="s">
        <v>795</v>
      </c>
      <c r="BE611" s="17"/>
      <c r="BF611" s="17"/>
      <c r="BG611" s="55" t="s">
        <v>796</v>
      </c>
      <c r="BH611" s="55" t="s">
        <v>797</v>
      </c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</row>
    <row r="612" spans="54:76" ht="15">
      <c r="BB612" s="55" t="s">
        <v>247</v>
      </c>
      <c r="BC612" s="55" t="s">
        <v>352</v>
      </c>
      <c r="BD612" s="55" t="s">
        <v>353</v>
      </c>
      <c r="BE612" s="17"/>
      <c r="BF612" s="17"/>
      <c r="BG612" s="55" t="s">
        <v>798</v>
      </c>
      <c r="BH612" s="55" t="s">
        <v>799</v>
      </c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</row>
    <row r="613" spans="54:76" ht="15">
      <c r="BB613" s="55" t="s">
        <v>247</v>
      </c>
      <c r="BC613" s="55" t="s">
        <v>367</v>
      </c>
      <c r="BD613" s="55" t="s">
        <v>368</v>
      </c>
      <c r="BE613" s="17"/>
      <c r="BF613" s="17"/>
      <c r="BG613" s="55" t="s">
        <v>800</v>
      </c>
      <c r="BH613" s="55" t="s">
        <v>801</v>
      </c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</row>
    <row r="614" spans="54:76" ht="15">
      <c r="BB614" s="55" t="s">
        <v>247</v>
      </c>
      <c r="BC614" s="55" t="s">
        <v>398</v>
      </c>
      <c r="BD614" s="55" t="s">
        <v>399</v>
      </c>
      <c r="BE614" s="17"/>
      <c r="BF614" s="17"/>
      <c r="BG614" s="55" t="s">
        <v>802</v>
      </c>
      <c r="BH614" s="55" t="s">
        <v>803</v>
      </c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</row>
    <row r="615" spans="54:76" ht="15">
      <c r="BB615" s="55" t="s">
        <v>247</v>
      </c>
      <c r="BC615" s="55" t="s">
        <v>420</v>
      </c>
      <c r="BD615" s="55" t="s">
        <v>421</v>
      </c>
      <c r="BE615" s="17"/>
      <c r="BF615" s="17"/>
      <c r="BG615" s="55" t="s">
        <v>804</v>
      </c>
      <c r="BH615" s="55" t="s">
        <v>805</v>
      </c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</row>
    <row r="616" spans="54:76" ht="15">
      <c r="BB616" s="55" t="s">
        <v>247</v>
      </c>
      <c r="BC616" s="55" t="s">
        <v>483</v>
      </c>
      <c r="BD616" s="55" t="s">
        <v>484</v>
      </c>
      <c r="BE616" s="17"/>
      <c r="BF616" s="17"/>
      <c r="BG616" s="55" t="s">
        <v>806</v>
      </c>
      <c r="BH616" s="55" t="s">
        <v>807</v>
      </c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</row>
    <row r="617" spans="54:76" ht="15">
      <c r="BB617" s="55" t="s">
        <v>247</v>
      </c>
      <c r="BC617" s="55" t="s">
        <v>513</v>
      </c>
      <c r="BD617" s="55" t="s">
        <v>514</v>
      </c>
      <c r="BE617" s="17"/>
      <c r="BF617" s="17"/>
      <c r="BG617" s="55" t="s">
        <v>808</v>
      </c>
      <c r="BH617" s="55" t="s">
        <v>809</v>
      </c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</row>
    <row r="618" spans="54:76" ht="15">
      <c r="BB618" s="55" t="s">
        <v>247</v>
      </c>
      <c r="BC618" s="55" t="s">
        <v>540</v>
      </c>
      <c r="BD618" s="55" t="s">
        <v>541</v>
      </c>
      <c r="BE618" s="17"/>
      <c r="BF618" s="17"/>
      <c r="BG618" s="55" t="s">
        <v>477</v>
      </c>
      <c r="BH618" s="55" t="s">
        <v>478</v>
      </c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</row>
    <row r="619" spans="54:76" ht="15">
      <c r="BB619" s="55" t="s">
        <v>247</v>
      </c>
      <c r="BC619" s="55" t="s">
        <v>248</v>
      </c>
      <c r="BD619" s="55" t="s">
        <v>249</v>
      </c>
      <c r="BE619" s="17"/>
      <c r="BF619" s="17"/>
      <c r="BG619" s="55" t="s">
        <v>810</v>
      </c>
      <c r="BH619" s="55" t="s">
        <v>811</v>
      </c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</row>
    <row r="620" spans="54:76" ht="15">
      <c r="BB620" s="55" t="s">
        <v>247</v>
      </c>
      <c r="BC620" s="55" t="s">
        <v>552</v>
      </c>
      <c r="BD620" s="55" t="s">
        <v>553</v>
      </c>
      <c r="BE620" s="17"/>
      <c r="BF620" s="17"/>
      <c r="BG620" s="55" t="s">
        <v>285</v>
      </c>
      <c r="BH620" s="55" t="s">
        <v>286</v>
      </c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</row>
    <row r="621" spans="54:76" ht="15">
      <c r="BB621" s="55" t="s">
        <v>247</v>
      </c>
      <c r="BC621" s="55" t="s">
        <v>560</v>
      </c>
      <c r="BD621" s="55" t="s">
        <v>561</v>
      </c>
      <c r="BE621" s="17"/>
      <c r="BF621" s="17"/>
      <c r="BG621" s="55" t="s">
        <v>737</v>
      </c>
      <c r="BH621" s="55" t="s">
        <v>738</v>
      </c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</row>
    <row r="622" spans="54:76" ht="15">
      <c r="BB622" s="55" t="s">
        <v>247</v>
      </c>
      <c r="BC622" s="55" t="s">
        <v>564</v>
      </c>
      <c r="BD622" s="55" t="s">
        <v>565</v>
      </c>
      <c r="BE622" s="17"/>
      <c r="BF622" s="17"/>
      <c r="BG622" s="55" t="s">
        <v>771</v>
      </c>
      <c r="BH622" s="55" t="s">
        <v>772</v>
      </c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</row>
    <row r="623" spans="54:76" ht="15">
      <c r="BB623" s="55" t="s">
        <v>247</v>
      </c>
      <c r="BC623" s="55" t="s">
        <v>566</v>
      </c>
      <c r="BD623" s="55" t="s">
        <v>567</v>
      </c>
      <c r="BE623" s="17"/>
      <c r="BF623" s="17"/>
      <c r="BG623" s="55" t="s">
        <v>42</v>
      </c>
      <c r="BH623" s="55" t="s">
        <v>812</v>
      </c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</row>
    <row r="624" spans="54:76" ht="15">
      <c r="BB624" s="55" t="s">
        <v>247</v>
      </c>
      <c r="BC624" s="55" t="s">
        <v>572</v>
      </c>
      <c r="BD624" s="55" t="s">
        <v>573</v>
      </c>
      <c r="BE624" s="17"/>
      <c r="BF624" s="17"/>
      <c r="BG624" s="55" t="s">
        <v>606</v>
      </c>
      <c r="BH624" s="55" t="s">
        <v>607</v>
      </c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</row>
    <row r="625" spans="54:76" ht="15">
      <c r="BB625" s="55" t="s">
        <v>247</v>
      </c>
      <c r="BC625" s="55" t="s">
        <v>584</v>
      </c>
      <c r="BD625" s="55" t="s">
        <v>585</v>
      </c>
      <c r="BE625" s="17"/>
      <c r="BF625" s="17"/>
      <c r="BG625" s="55" t="s">
        <v>395</v>
      </c>
      <c r="BH625" s="55" t="s">
        <v>396</v>
      </c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</row>
    <row r="626" spans="54:76" ht="15">
      <c r="BB626" s="55" t="s">
        <v>247</v>
      </c>
      <c r="BC626" s="55" t="s">
        <v>645</v>
      </c>
      <c r="BD626" s="55" t="s">
        <v>646</v>
      </c>
      <c r="BE626" s="17"/>
      <c r="BF626" s="17"/>
      <c r="BG626" s="55" t="s">
        <v>813</v>
      </c>
      <c r="BH626" s="55" t="s">
        <v>814</v>
      </c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</row>
    <row r="627" spans="54:76" ht="15">
      <c r="BB627" s="55" t="s">
        <v>247</v>
      </c>
      <c r="BC627" s="55" t="s">
        <v>655</v>
      </c>
      <c r="BD627" s="55" t="s">
        <v>656</v>
      </c>
      <c r="BE627" s="17"/>
      <c r="BF627" s="17"/>
      <c r="BG627" s="55" t="s">
        <v>401</v>
      </c>
      <c r="BH627" s="55" t="s">
        <v>402</v>
      </c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</row>
    <row r="628" spans="54:76" ht="15">
      <c r="BB628" s="55" t="s">
        <v>247</v>
      </c>
      <c r="BC628" s="55" t="s">
        <v>679</v>
      </c>
      <c r="BD628" s="55" t="s">
        <v>680</v>
      </c>
      <c r="BE628" s="17"/>
      <c r="BF628" s="17"/>
      <c r="BG628" s="55" t="s">
        <v>588</v>
      </c>
      <c r="BH628" s="55" t="s">
        <v>589</v>
      </c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</row>
    <row r="629" spans="54:76" ht="15">
      <c r="BB629" s="55" t="s">
        <v>247</v>
      </c>
      <c r="BC629" s="55" t="s">
        <v>735</v>
      </c>
      <c r="BD629" s="55" t="s">
        <v>736</v>
      </c>
      <c r="BE629" s="17"/>
      <c r="BF629" s="17"/>
      <c r="BG629" s="55" t="s">
        <v>141</v>
      </c>
      <c r="BH629" s="55" t="s">
        <v>142</v>
      </c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</row>
    <row r="630" spans="54:76" ht="15">
      <c r="BB630" s="55" t="s">
        <v>247</v>
      </c>
      <c r="BC630" s="55" t="s">
        <v>761</v>
      </c>
      <c r="BD630" s="55" t="s">
        <v>762</v>
      </c>
      <c r="BE630" s="17"/>
      <c r="BF630" s="17"/>
      <c r="BG630" s="55" t="s">
        <v>815</v>
      </c>
      <c r="BH630" s="55" t="s">
        <v>816</v>
      </c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</row>
    <row r="631" spans="54:76" ht="15">
      <c r="BB631" s="55" t="s">
        <v>247</v>
      </c>
      <c r="BC631" s="55" t="s">
        <v>810</v>
      </c>
      <c r="BD631" s="55" t="s">
        <v>811</v>
      </c>
      <c r="BE631" s="17"/>
      <c r="BF631" s="17"/>
      <c r="BG631" s="55" t="s">
        <v>683</v>
      </c>
      <c r="BH631" s="55" t="s">
        <v>684</v>
      </c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</row>
    <row r="632" spans="54:76" ht="15">
      <c r="BB632" s="55" t="s">
        <v>247</v>
      </c>
      <c r="BC632" s="55" t="s">
        <v>813</v>
      </c>
      <c r="BD632" s="55" t="s">
        <v>814</v>
      </c>
      <c r="BE632" s="17"/>
      <c r="BF632" s="17"/>
      <c r="BG632" s="55" t="s">
        <v>817</v>
      </c>
      <c r="BH632" s="55" t="s">
        <v>818</v>
      </c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</row>
    <row r="633" spans="54:76" ht="15">
      <c r="BB633" s="55" t="s">
        <v>247</v>
      </c>
      <c r="BC633" s="55" t="s">
        <v>817</v>
      </c>
      <c r="BD633" s="55" t="s">
        <v>818</v>
      </c>
      <c r="BE633" s="17"/>
      <c r="BF633" s="17"/>
      <c r="BG633" s="55" t="s">
        <v>33</v>
      </c>
      <c r="BH633" s="55" t="s">
        <v>157</v>
      </c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</row>
    <row r="634" spans="54:76" ht="15">
      <c r="BB634" s="55" t="s">
        <v>247</v>
      </c>
      <c r="BC634" s="55" t="s">
        <v>819</v>
      </c>
      <c r="BD634" s="55" t="s">
        <v>820</v>
      </c>
      <c r="BE634" s="17"/>
      <c r="BF634" s="17"/>
      <c r="BG634" s="55" t="s">
        <v>685</v>
      </c>
      <c r="BH634" s="55" t="s">
        <v>686</v>
      </c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</row>
    <row r="635" spans="54:76" ht="15">
      <c r="BB635" s="55" t="s">
        <v>247</v>
      </c>
      <c r="BC635" s="55" t="s">
        <v>821</v>
      </c>
      <c r="BD635" s="55" t="s">
        <v>822</v>
      </c>
      <c r="BE635" s="17"/>
      <c r="BF635" s="17"/>
      <c r="BG635" s="55" t="s">
        <v>608</v>
      </c>
      <c r="BH635" s="55" t="s">
        <v>609</v>
      </c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</row>
    <row r="636" spans="54:76" ht="15">
      <c r="BB636" s="55" t="s">
        <v>247</v>
      </c>
      <c r="BC636" s="55" t="s">
        <v>823</v>
      </c>
      <c r="BD636" s="55" t="s">
        <v>824</v>
      </c>
      <c r="BE636" s="17"/>
      <c r="BF636" s="17"/>
      <c r="BG636" s="55" t="s">
        <v>825</v>
      </c>
      <c r="BH636" s="55" t="s">
        <v>826</v>
      </c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</row>
    <row r="637" spans="54:76" ht="15">
      <c r="BB637" s="55" t="s">
        <v>247</v>
      </c>
      <c r="BC637" s="55" t="s">
        <v>827</v>
      </c>
      <c r="BD637" s="55" t="s">
        <v>828</v>
      </c>
      <c r="BE637" s="17"/>
      <c r="BF637" s="17"/>
      <c r="BG637" s="55" t="s">
        <v>829</v>
      </c>
      <c r="BH637" s="55" t="s">
        <v>830</v>
      </c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</row>
    <row r="638" spans="54:76" ht="15">
      <c r="BB638" s="55" t="s">
        <v>247</v>
      </c>
      <c r="BC638" s="55" t="s">
        <v>247</v>
      </c>
      <c r="BD638" s="55" t="s">
        <v>831</v>
      </c>
      <c r="BE638" s="17"/>
      <c r="BF638" s="17"/>
      <c r="BG638" s="55" t="s">
        <v>832</v>
      </c>
      <c r="BH638" s="55" t="s">
        <v>833</v>
      </c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</row>
    <row r="639" spans="54:76" ht="15">
      <c r="BB639" s="55" t="s">
        <v>247</v>
      </c>
      <c r="BC639" s="55" t="s">
        <v>834</v>
      </c>
      <c r="BD639" s="55" t="s">
        <v>835</v>
      </c>
      <c r="BE639" s="17"/>
      <c r="BF639" s="17"/>
      <c r="BG639" s="55" t="s">
        <v>43</v>
      </c>
      <c r="BH639" s="55" t="s">
        <v>198</v>
      </c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</row>
    <row r="640" spans="54:76" ht="15">
      <c r="BB640" s="55" t="s">
        <v>247</v>
      </c>
      <c r="BC640" s="55" t="s">
        <v>836</v>
      </c>
      <c r="BD640" s="55" t="s">
        <v>837</v>
      </c>
      <c r="BE640" s="17"/>
      <c r="BF640" s="17"/>
      <c r="BG640" s="55" t="s">
        <v>838</v>
      </c>
      <c r="BH640" s="55" t="s">
        <v>839</v>
      </c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</row>
    <row r="641" spans="54:76" ht="15">
      <c r="BB641" s="55" t="s">
        <v>247</v>
      </c>
      <c r="BC641" s="55" t="s">
        <v>840</v>
      </c>
      <c r="BD641" s="55" t="s">
        <v>841</v>
      </c>
      <c r="BE641" s="17"/>
      <c r="BF641" s="17"/>
      <c r="BG641" s="55" t="s">
        <v>44</v>
      </c>
      <c r="BH641" s="55" t="s">
        <v>206</v>
      </c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</row>
    <row r="642" spans="54:76" ht="15">
      <c r="BB642" s="55" t="s">
        <v>247</v>
      </c>
      <c r="BC642" s="55" t="s">
        <v>842</v>
      </c>
      <c r="BD642" s="55" t="s">
        <v>843</v>
      </c>
      <c r="BE642" s="17"/>
      <c r="BF642" s="17"/>
      <c r="BG642" s="55" t="s">
        <v>844</v>
      </c>
      <c r="BH642" s="55" t="s">
        <v>845</v>
      </c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</row>
    <row r="643" spans="54:76" ht="15">
      <c r="BB643" s="55" t="s">
        <v>247</v>
      </c>
      <c r="BC643" s="55" t="s">
        <v>846</v>
      </c>
      <c r="BD643" s="55" t="s">
        <v>847</v>
      </c>
      <c r="BE643" s="17"/>
      <c r="BF643" s="17"/>
      <c r="BG643" s="55" t="s">
        <v>819</v>
      </c>
      <c r="BH643" s="55" t="s">
        <v>820</v>
      </c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</row>
    <row r="644" spans="54:76" ht="15">
      <c r="BB644" s="55" t="s">
        <v>247</v>
      </c>
      <c r="BC644" s="55" t="s">
        <v>848</v>
      </c>
      <c r="BD644" s="55" t="s">
        <v>849</v>
      </c>
      <c r="BE644" s="17"/>
      <c r="BF644" s="17"/>
      <c r="BG644" s="55" t="s">
        <v>850</v>
      </c>
      <c r="BH644" s="55" t="s">
        <v>851</v>
      </c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</row>
    <row r="645" spans="54:76" ht="15">
      <c r="BB645" s="55" t="s">
        <v>247</v>
      </c>
      <c r="BC645" s="55" t="s">
        <v>852</v>
      </c>
      <c r="BD645" s="55" t="s">
        <v>853</v>
      </c>
      <c r="BE645" s="17"/>
      <c r="BF645" s="17"/>
      <c r="BG645" s="55" t="s">
        <v>854</v>
      </c>
      <c r="BH645" s="55" t="s">
        <v>855</v>
      </c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</row>
    <row r="646" spans="54:76" ht="15">
      <c r="BB646" s="55" t="s">
        <v>247</v>
      </c>
      <c r="BC646" s="55" t="s">
        <v>856</v>
      </c>
      <c r="BD646" s="55" t="s">
        <v>857</v>
      </c>
      <c r="BE646" s="17"/>
      <c r="BF646" s="17"/>
      <c r="BG646" s="55" t="s">
        <v>858</v>
      </c>
      <c r="BH646" s="55" t="s">
        <v>859</v>
      </c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</row>
    <row r="647" spans="54:76" ht="15">
      <c r="BB647" s="55" t="s">
        <v>247</v>
      </c>
      <c r="BC647" s="55" t="s">
        <v>860</v>
      </c>
      <c r="BD647" s="55" t="s">
        <v>861</v>
      </c>
      <c r="BE647" s="17"/>
      <c r="BF647" s="17"/>
      <c r="BG647" s="55" t="s">
        <v>611</v>
      </c>
      <c r="BH647" s="55" t="s">
        <v>612</v>
      </c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</row>
    <row r="648" spans="54:76" ht="15">
      <c r="BB648" s="55" t="s">
        <v>247</v>
      </c>
      <c r="BC648" s="55" t="s">
        <v>862</v>
      </c>
      <c r="BD648" s="55" t="s">
        <v>863</v>
      </c>
      <c r="BE648" s="17"/>
      <c r="BF648" s="17"/>
      <c r="BG648" s="55" t="s">
        <v>689</v>
      </c>
      <c r="BH648" s="55" t="s">
        <v>690</v>
      </c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</row>
    <row r="649" spans="54:76" ht="15">
      <c r="BB649" s="55" t="s">
        <v>864</v>
      </c>
      <c r="BC649" s="55" t="s">
        <v>509</v>
      </c>
      <c r="BD649" s="55" t="s">
        <v>510</v>
      </c>
      <c r="BE649" s="17"/>
      <c r="BF649" s="17"/>
      <c r="BG649" s="55" t="s">
        <v>479</v>
      </c>
      <c r="BH649" s="55" t="s">
        <v>480</v>
      </c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</row>
    <row r="650" spans="54:76" ht="15">
      <c r="BB650" s="55" t="s">
        <v>864</v>
      </c>
      <c r="BC650" s="55" t="s">
        <v>72</v>
      </c>
      <c r="BD650" s="55" t="s">
        <v>73</v>
      </c>
      <c r="BE650" s="17"/>
      <c r="BF650" s="17"/>
      <c r="BG650" s="55" t="s">
        <v>865</v>
      </c>
      <c r="BH650" s="55" t="s">
        <v>866</v>
      </c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</row>
    <row r="651" spans="54:76" ht="15">
      <c r="BB651" s="55" t="s">
        <v>864</v>
      </c>
      <c r="BC651" s="55" t="s">
        <v>765</v>
      </c>
      <c r="BD651" s="55" t="s">
        <v>766</v>
      </c>
      <c r="BE651" s="17"/>
      <c r="BF651" s="17"/>
      <c r="BG651" s="55" t="s">
        <v>867</v>
      </c>
      <c r="BH651" s="55" t="s">
        <v>868</v>
      </c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</row>
    <row r="652" spans="54:76" ht="15">
      <c r="BB652" s="55" t="s">
        <v>864</v>
      </c>
      <c r="BC652" s="55" t="s">
        <v>767</v>
      </c>
      <c r="BD652" s="55" t="s">
        <v>768</v>
      </c>
      <c r="BE652" s="17"/>
      <c r="BF652" s="17"/>
      <c r="BG652" s="55" t="s">
        <v>550</v>
      </c>
      <c r="BH652" s="55" t="s">
        <v>551</v>
      </c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</row>
    <row r="653" spans="54:76" ht="15">
      <c r="BB653" s="55" t="s">
        <v>864</v>
      </c>
      <c r="BC653" s="55" t="s">
        <v>769</v>
      </c>
      <c r="BD653" s="55" t="s">
        <v>770</v>
      </c>
      <c r="BE653" s="17"/>
      <c r="BF653" s="17"/>
      <c r="BG653" s="55" t="s">
        <v>262</v>
      </c>
      <c r="BH653" s="55" t="s">
        <v>263</v>
      </c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</row>
    <row r="654" spans="54:76" ht="15">
      <c r="BB654" s="55" t="s">
        <v>864</v>
      </c>
      <c r="BC654" s="55" t="s">
        <v>76</v>
      </c>
      <c r="BD654" s="55" t="s">
        <v>77</v>
      </c>
      <c r="BE654" s="17"/>
      <c r="BF654" s="17"/>
      <c r="BG654" s="55" t="s">
        <v>404</v>
      </c>
      <c r="BH654" s="55" t="s">
        <v>405</v>
      </c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</row>
    <row r="655" spans="54:76" ht="15">
      <c r="BB655" s="55" t="s">
        <v>864</v>
      </c>
      <c r="BC655" s="55" t="s">
        <v>773</v>
      </c>
      <c r="BD655" s="55" t="s">
        <v>774</v>
      </c>
      <c r="BE655" s="17"/>
      <c r="BF655" s="17"/>
      <c r="BG655" s="55" t="s">
        <v>693</v>
      </c>
      <c r="BH655" s="55" t="s">
        <v>694</v>
      </c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</row>
    <row r="656" spans="54:76" ht="15">
      <c r="BB656" s="55" t="s">
        <v>864</v>
      </c>
      <c r="BC656" s="55" t="s">
        <v>784</v>
      </c>
      <c r="BD656" s="55" t="s">
        <v>785</v>
      </c>
      <c r="BE656" s="17"/>
      <c r="BF656" s="17"/>
      <c r="BG656" s="55" t="s">
        <v>869</v>
      </c>
      <c r="BH656" s="55" t="s">
        <v>870</v>
      </c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</row>
    <row r="657" spans="54:76" ht="15">
      <c r="BB657" s="55" t="s">
        <v>864</v>
      </c>
      <c r="BC657" s="55" t="s">
        <v>786</v>
      </c>
      <c r="BD657" s="55" t="s">
        <v>787</v>
      </c>
      <c r="BE657" s="17"/>
      <c r="BF657" s="17"/>
      <c r="BG657" s="55" t="s">
        <v>409</v>
      </c>
      <c r="BH657" s="55" t="s">
        <v>410</v>
      </c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</row>
    <row r="658" spans="54:76" ht="15">
      <c r="BB658" s="55" t="s">
        <v>864</v>
      </c>
      <c r="BC658" s="55" t="s">
        <v>800</v>
      </c>
      <c r="BD658" s="55" t="s">
        <v>801</v>
      </c>
      <c r="BE658" s="17"/>
      <c r="BF658" s="17"/>
      <c r="BG658" s="55" t="s">
        <v>89</v>
      </c>
      <c r="BH658" s="55" t="s">
        <v>90</v>
      </c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</row>
    <row r="659" spans="54:76" ht="15">
      <c r="BB659" s="55" t="s">
        <v>864</v>
      </c>
      <c r="BC659" s="55" t="s">
        <v>802</v>
      </c>
      <c r="BD659" s="55" t="s">
        <v>803</v>
      </c>
      <c r="BE659" s="17"/>
      <c r="BF659" s="17"/>
      <c r="BG659" s="55" t="s">
        <v>871</v>
      </c>
      <c r="BH659" s="55" t="s">
        <v>872</v>
      </c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</row>
    <row r="660" spans="54:76" ht="15">
      <c r="BB660" s="55" t="s">
        <v>864</v>
      </c>
      <c r="BC660" s="55" t="s">
        <v>806</v>
      </c>
      <c r="BD660" s="55" t="s">
        <v>807</v>
      </c>
      <c r="BE660" s="17"/>
      <c r="BF660" s="17"/>
      <c r="BG660" s="55" t="s">
        <v>695</v>
      </c>
      <c r="BH660" s="55" t="s">
        <v>696</v>
      </c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</row>
    <row r="661" spans="54:76" ht="15">
      <c r="BB661" s="55" t="s">
        <v>864</v>
      </c>
      <c r="BC661" s="55" t="s">
        <v>808</v>
      </c>
      <c r="BD661" s="55" t="s">
        <v>809</v>
      </c>
      <c r="BE661" s="17"/>
      <c r="BF661" s="17"/>
      <c r="BG661" s="55" t="s">
        <v>747</v>
      </c>
      <c r="BH661" s="55" t="s">
        <v>748</v>
      </c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</row>
    <row r="662" spans="54:76" ht="15">
      <c r="BB662" s="55" t="s">
        <v>864</v>
      </c>
      <c r="BC662" s="55" t="s">
        <v>829</v>
      </c>
      <c r="BD662" s="55" t="s">
        <v>830</v>
      </c>
      <c r="BE662" s="17"/>
      <c r="BF662" s="17"/>
      <c r="BG662" s="55" t="s">
        <v>481</v>
      </c>
      <c r="BH662" s="55" t="s">
        <v>482</v>
      </c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</row>
    <row r="663" spans="54:76" ht="15">
      <c r="BB663" s="55" t="s">
        <v>864</v>
      </c>
      <c r="BC663" s="55" t="s">
        <v>873</v>
      </c>
      <c r="BD663" s="55" t="s">
        <v>874</v>
      </c>
      <c r="BE663" s="17"/>
      <c r="BF663" s="17"/>
      <c r="BG663" s="55" t="s">
        <v>452</v>
      </c>
      <c r="BH663" s="55" t="s">
        <v>453</v>
      </c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</row>
    <row r="664" spans="54:76" ht="15">
      <c r="BB664" s="55" t="s">
        <v>875</v>
      </c>
      <c r="BC664" s="55" t="s">
        <v>321</v>
      </c>
      <c r="BD664" s="55" t="s">
        <v>322</v>
      </c>
      <c r="BE664" s="17"/>
      <c r="BF664" s="17"/>
      <c r="BG664" s="55" t="s">
        <v>876</v>
      </c>
      <c r="BH664" s="55" t="s">
        <v>877</v>
      </c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</row>
    <row r="665" spans="54:76" ht="15">
      <c r="BB665" s="55" t="s">
        <v>875</v>
      </c>
      <c r="BC665" s="55" t="s">
        <v>428</v>
      </c>
      <c r="BD665" s="55" t="s">
        <v>429</v>
      </c>
      <c r="BE665" s="17"/>
      <c r="BF665" s="17"/>
      <c r="BG665" s="55" t="s">
        <v>485</v>
      </c>
      <c r="BH665" s="55" t="s">
        <v>486</v>
      </c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</row>
    <row r="666" spans="54:76" ht="15">
      <c r="BB666" s="55" t="s">
        <v>875</v>
      </c>
      <c r="BC666" s="55" t="s">
        <v>487</v>
      </c>
      <c r="BD666" s="55" t="s">
        <v>488</v>
      </c>
      <c r="BE666" s="17"/>
      <c r="BF666" s="17"/>
      <c r="BG666" s="55" t="s">
        <v>260</v>
      </c>
      <c r="BH666" s="55" t="s">
        <v>261</v>
      </c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</row>
    <row r="667" spans="54:76" ht="15">
      <c r="BB667" s="55" t="s">
        <v>875</v>
      </c>
      <c r="BC667" s="55" t="s">
        <v>515</v>
      </c>
      <c r="BD667" s="55" t="s">
        <v>516</v>
      </c>
      <c r="BE667" s="17"/>
      <c r="BF667" s="17"/>
      <c r="BG667" s="55" t="s">
        <v>878</v>
      </c>
      <c r="BH667" s="55" t="s">
        <v>879</v>
      </c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</row>
    <row r="668" spans="54:76" ht="15">
      <c r="BB668" s="55" t="s">
        <v>875</v>
      </c>
      <c r="BC668" s="55" t="s">
        <v>531</v>
      </c>
      <c r="BD668" s="55" t="s">
        <v>532</v>
      </c>
      <c r="BE668" s="17"/>
      <c r="BF668" s="17"/>
      <c r="BG668" s="55" t="s">
        <v>821</v>
      </c>
      <c r="BH668" s="55" t="s">
        <v>822</v>
      </c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</row>
    <row r="669" spans="54:76" ht="15">
      <c r="BB669" s="55" t="s">
        <v>875</v>
      </c>
      <c r="BC669" s="55" t="s">
        <v>47</v>
      </c>
      <c r="BD669" s="55" t="s">
        <v>533</v>
      </c>
      <c r="BE669" s="17"/>
      <c r="BF669" s="17"/>
      <c r="BG669" s="55" t="s">
        <v>523</v>
      </c>
      <c r="BH669" s="55" t="s">
        <v>524</v>
      </c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</row>
    <row r="670" spans="54:76" ht="15">
      <c r="BB670" s="55" t="s">
        <v>875</v>
      </c>
      <c r="BC670" s="55" t="s">
        <v>154</v>
      </c>
      <c r="BD670" s="55" t="s">
        <v>210</v>
      </c>
      <c r="BE670" s="17"/>
      <c r="BF670" s="17"/>
      <c r="BG670" s="55" t="s">
        <v>266</v>
      </c>
      <c r="BH670" s="55" t="s">
        <v>267</v>
      </c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</row>
    <row r="671" spans="54:76" ht="15">
      <c r="BB671" s="55" t="s">
        <v>875</v>
      </c>
      <c r="BC671" s="55" t="s">
        <v>546</v>
      </c>
      <c r="BD671" s="55" t="s">
        <v>547</v>
      </c>
      <c r="BE671" s="17"/>
      <c r="BF671" s="17"/>
      <c r="BG671" s="55" t="s">
        <v>880</v>
      </c>
      <c r="BH671" s="55" t="s">
        <v>881</v>
      </c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</row>
    <row r="672" spans="54:76" ht="15">
      <c r="BB672" s="55" t="s">
        <v>875</v>
      </c>
      <c r="BC672" s="55" t="s">
        <v>576</v>
      </c>
      <c r="BD672" s="55" t="s">
        <v>577</v>
      </c>
      <c r="BE672" s="17"/>
      <c r="BF672" s="17"/>
      <c r="BG672" s="55" t="s">
        <v>48</v>
      </c>
      <c r="BH672" s="55" t="s">
        <v>882</v>
      </c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</row>
    <row r="673" spans="54:76" ht="15">
      <c r="BB673" s="55" t="s">
        <v>875</v>
      </c>
      <c r="BC673" s="55" t="s">
        <v>586</v>
      </c>
      <c r="BD673" s="55" t="s">
        <v>587</v>
      </c>
      <c r="BE673" s="17"/>
      <c r="BF673" s="17"/>
      <c r="BG673" s="55" t="s">
        <v>883</v>
      </c>
      <c r="BH673" s="55" t="s">
        <v>884</v>
      </c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</row>
    <row r="674" spans="54:76" ht="15">
      <c r="BB674" s="55" t="s">
        <v>875</v>
      </c>
      <c r="BC674" s="55" t="s">
        <v>590</v>
      </c>
      <c r="BD674" s="55" t="s">
        <v>591</v>
      </c>
      <c r="BE674" s="17"/>
      <c r="BF674" s="17"/>
      <c r="BG674" s="55" t="s">
        <v>414</v>
      </c>
      <c r="BH674" s="55" t="s">
        <v>415</v>
      </c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</row>
    <row r="675" spans="54:76" ht="15">
      <c r="BB675" s="55" t="s">
        <v>875</v>
      </c>
      <c r="BC675" s="55" t="s">
        <v>598</v>
      </c>
      <c r="BD675" s="55" t="s">
        <v>599</v>
      </c>
      <c r="BE675" s="17"/>
      <c r="BF675" s="17"/>
      <c r="BG675" s="55" t="s">
        <v>418</v>
      </c>
      <c r="BH675" s="55" t="s">
        <v>419</v>
      </c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</row>
    <row r="676" spans="54:76" ht="15">
      <c r="BB676" s="55" t="s">
        <v>875</v>
      </c>
      <c r="BC676" s="55" t="s">
        <v>40</v>
      </c>
      <c r="BD676" s="55" t="s">
        <v>197</v>
      </c>
      <c r="BE676" s="17"/>
      <c r="BF676" s="17"/>
      <c r="BG676" s="55" t="s">
        <v>699</v>
      </c>
      <c r="BH676" s="55" t="s">
        <v>700</v>
      </c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</row>
    <row r="677" spans="54:76" ht="15">
      <c r="BB677" s="55" t="s">
        <v>875</v>
      </c>
      <c r="BC677" s="55" t="s">
        <v>136</v>
      </c>
      <c r="BD677" s="55" t="s">
        <v>610</v>
      </c>
      <c r="BE677" s="17"/>
      <c r="BF677" s="17"/>
      <c r="BG677" s="55" t="s">
        <v>619</v>
      </c>
      <c r="BH677" s="55" t="s">
        <v>620</v>
      </c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</row>
    <row r="678" spans="54:76" ht="15">
      <c r="BB678" s="55" t="s">
        <v>875</v>
      </c>
      <c r="BC678" s="55" t="s">
        <v>132</v>
      </c>
      <c r="BD678" s="55" t="s">
        <v>251</v>
      </c>
      <c r="BE678" s="17"/>
      <c r="BF678" s="17"/>
      <c r="BG678" s="55" t="s">
        <v>489</v>
      </c>
      <c r="BH678" s="55" t="s">
        <v>490</v>
      </c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</row>
    <row r="679" spans="54:76" ht="15">
      <c r="BB679" s="55" t="s">
        <v>875</v>
      </c>
      <c r="BC679" s="55" t="s">
        <v>665</v>
      </c>
      <c r="BD679" s="55" t="s">
        <v>666</v>
      </c>
      <c r="BE679" s="17"/>
      <c r="BF679" s="17"/>
      <c r="BG679" s="55" t="s">
        <v>140</v>
      </c>
      <c r="BH679" s="55" t="s">
        <v>775</v>
      </c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</row>
    <row r="680" spans="54:76" ht="15">
      <c r="BB680" s="55" t="s">
        <v>875</v>
      </c>
      <c r="BC680" s="55" t="s">
        <v>119</v>
      </c>
      <c r="BD680" s="55" t="s">
        <v>120</v>
      </c>
      <c r="BE680" s="17"/>
      <c r="BF680" s="17"/>
      <c r="BG680" s="55" t="s">
        <v>739</v>
      </c>
      <c r="BH680" s="55" t="s">
        <v>740</v>
      </c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</row>
    <row r="681" spans="54:76" ht="15">
      <c r="BB681" s="55" t="s">
        <v>875</v>
      </c>
      <c r="BC681" s="55" t="s">
        <v>691</v>
      </c>
      <c r="BD681" s="55" t="s">
        <v>692</v>
      </c>
      <c r="BE681" s="17"/>
      <c r="BF681" s="17"/>
      <c r="BG681" s="55" t="s">
        <v>823</v>
      </c>
      <c r="BH681" s="55" t="s">
        <v>824</v>
      </c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</row>
    <row r="682" spans="54:76" ht="15">
      <c r="BB682" s="55" t="s">
        <v>875</v>
      </c>
      <c r="BC682" s="55" t="s">
        <v>701</v>
      </c>
      <c r="BD682" s="55" t="s">
        <v>702</v>
      </c>
      <c r="BE682" s="17"/>
      <c r="BF682" s="17"/>
      <c r="BG682" s="55" t="s">
        <v>493</v>
      </c>
      <c r="BH682" s="55" t="s">
        <v>494</v>
      </c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</row>
    <row r="683" spans="54:76" ht="15">
      <c r="BB683" s="55" t="s">
        <v>875</v>
      </c>
      <c r="BC683" s="55" t="s">
        <v>705</v>
      </c>
      <c r="BD683" s="55" t="s">
        <v>706</v>
      </c>
      <c r="BE683" s="17"/>
      <c r="BF683" s="17"/>
      <c r="BG683" s="55" t="s">
        <v>885</v>
      </c>
      <c r="BH683" s="55" t="s">
        <v>886</v>
      </c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</row>
    <row r="684" spans="54:76" ht="15">
      <c r="BB684" s="55" t="s">
        <v>875</v>
      </c>
      <c r="BC684" s="55" t="s">
        <v>719</v>
      </c>
      <c r="BD684" s="55" t="s">
        <v>720</v>
      </c>
      <c r="BE684" s="17"/>
      <c r="BF684" s="17"/>
      <c r="BG684" s="55" t="s">
        <v>887</v>
      </c>
      <c r="BH684" s="55" t="s">
        <v>888</v>
      </c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</row>
    <row r="685" spans="54:76" ht="15">
      <c r="BB685" s="55" t="s">
        <v>875</v>
      </c>
      <c r="BC685" s="55" t="s">
        <v>723</v>
      </c>
      <c r="BD685" s="55" t="s">
        <v>724</v>
      </c>
      <c r="BE685" s="17"/>
      <c r="BF685" s="17"/>
      <c r="BG685" s="55" t="s">
        <v>456</v>
      </c>
      <c r="BH685" s="55" t="s">
        <v>457</v>
      </c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</row>
    <row r="686" spans="54:76" ht="15">
      <c r="BB686" s="55" t="s">
        <v>875</v>
      </c>
      <c r="BC686" s="55" t="s">
        <v>41</v>
      </c>
      <c r="BD686" s="55" t="s">
        <v>729</v>
      </c>
      <c r="BE686" s="17"/>
      <c r="BF686" s="17"/>
      <c r="BG686" s="55" t="s">
        <v>889</v>
      </c>
      <c r="BH686" s="55" t="s">
        <v>890</v>
      </c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</row>
    <row r="687" spans="54:76" ht="15">
      <c r="BB687" s="55" t="s">
        <v>875</v>
      </c>
      <c r="BC687" s="55" t="s">
        <v>732</v>
      </c>
      <c r="BD687" s="55" t="s">
        <v>733</v>
      </c>
      <c r="BE687" s="17"/>
      <c r="BF687" s="17"/>
      <c r="BG687" s="55" t="s">
        <v>891</v>
      </c>
      <c r="BH687" s="55" t="s">
        <v>892</v>
      </c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</row>
    <row r="688" spans="54:76" ht="15">
      <c r="BB688" s="55" t="s">
        <v>875</v>
      </c>
      <c r="BC688" s="55" t="s">
        <v>788</v>
      </c>
      <c r="BD688" s="55" t="s">
        <v>789</v>
      </c>
      <c r="BE688" s="17"/>
      <c r="BF688" s="17"/>
      <c r="BG688" s="55" t="s">
        <v>827</v>
      </c>
      <c r="BH688" s="55" t="s">
        <v>828</v>
      </c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</row>
    <row r="689" spans="54:76" ht="15">
      <c r="BB689" s="55" t="s">
        <v>875</v>
      </c>
      <c r="BC689" s="55" t="s">
        <v>792</v>
      </c>
      <c r="BD689" s="55" t="s">
        <v>793</v>
      </c>
      <c r="BE689" s="17"/>
      <c r="BF689" s="17"/>
      <c r="BG689" s="55" t="s">
        <v>749</v>
      </c>
      <c r="BH689" s="55" t="s">
        <v>750</v>
      </c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</row>
    <row r="690" spans="54:76" ht="15">
      <c r="BB690" s="55" t="s">
        <v>875</v>
      </c>
      <c r="BC690" s="55" t="s">
        <v>804</v>
      </c>
      <c r="BD690" s="55" t="s">
        <v>805</v>
      </c>
      <c r="BE690" s="17"/>
      <c r="BF690" s="17"/>
      <c r="BG690" s="55" t="s">
        <v>778</v>
      </c>
      <c r="BH690" s="55" t="s">
        <v>779</v>
      </c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</row>
    <row r="691" spans="54:76" ht="15">
      <c r="BB691" s="55" t="s">
        <v>875</v>
      </c>
      <c r="BC691" s="55" t="s">
        <v>42</v>
      </c>
      <c r="BD691" s="55" t="s">
        <v>812</v>
      </c>
      <c r="BE691" s="17"/>
      <c r="BF691" s="17"/>
      <c r="BG691" s="55" t="s">
        <v>38</v>
      </c>
      <c r="BH691" s="55" t="s">
        <v>554</v>
      </c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</row>
    <row r="692" spans="54:76" ht="15">
      <c r="BB692" s="55" t="s">
        <v>875</v>
      </c>
      <c r="BC692" s="55" t="s">
        <v>825</v>
      </c>
      <c r="BD692" s="55" t="s">
        <v>826</v>
      </c>
      <c r="BE692" s="17"/>
      <c r="BF692" s="17"/>
      <c r="BG692" s="55" t="s">
        <v>623</v>
      </c>
      <c r="BH692" s="55" t="s">
        <v>624</v>
      </c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</row>
    <row r="693" spans="54:76" ht="15">
      <c r="BB693" s="55" t="s">
        <v>875</v>
      </c>
      <c r="BC693" s="55" t="s">
        <v>832</v>
      </c>
      <c r="BD693" s="55" t="s">
        <v>833</v>
      </c>
      <c r="BE693" s="17"/>
      <c r="BF693" s="17"/>
      <c r="BG693" s="55" t="s">
        <v>422</v>
      </c>
      <c r="BH693" s="55" t="s">
        <v>423</v>
      </c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</row>
    <row r="694" spans="54:76" ht="15">
      <c r="BB694" s="55" t="s">
        <v>875</v>
      </c>
      <c r="BC694" s="55" t="s">
        <v>43</v>
      </c>
      <c r="BD694" s="55" t="s">
        <v>198</v>
      </c>
      <c r="BE694" s="17"/>
      <c r="BF694" s="17"/>
      <c r="BG694" s="55" t="s">
        <v>703</v>
      </c>
      <c r="BH694" s="55" t="s">
        <v>704</v>
      </c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</row>
    <row r="695" spans="54:76" ht="15">
      <c r="BB695" s="55" t="s">
        <v>875</v>
      </c>
      <c r="BC695" s="55" t="s">
        <v>838</v>
      </c>
      <c r="BD695" s="55" t="s">
        <v>839</v>
      </c>
      <c r="BE695" s="17"/>
      <c r="BF695" s="17"/>
      <c r="BG695" s="55" t="s">
        <v>495</v>
      </c>
      <c r="BH695" s="55" t="s">
        <v>496</v>
      </c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</row>
    <row r="696" spans="54:76" ht="15">
      <c r="BB696" s="55" t="s">
        <v>875</v>
      </c>
      <c r="BC696" s="55" t="s">
        <v>44</v>
      </c>
      <c r="BD696" s="55" t="s">
        <v>206</v>
      </c>
      <c r="BE696" s="17"/>
      <c r="BF696" s="17"/>
      <c r="BG696" s="55" t="s">
        <v>707</v>
      </c>
      <c r="BH696" s="55" t="s">
        <v>708</v>
      </c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</row>
    <row r="697" spans="54:76" ht="15">
      <c r="BB697" s="55" t="s">
        <v>875</v>
      </c>
      <c r="BC697" s="55" t="s">
        <v>850</v>
      </c>
      <c r="BD697" s="55" t="s">
        <v>851</v>
      </c>
      <c r="BE697" s="17"/>
      <c r="BF697" s="17"/>
      <c r="BG697" s="55" t="s">
        <v>751</v>
      </c>
      <c r="BH697" s="55" t="s">
        <v>752</v>
      </c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</row>
    <row r="698" spans="54:76" ht="15">
      <c r="BB698" s="55" t="s">
        <v>875</v>
      </c>
      <c r="BC698" s="55" t="s">
        <v>854</v>
      </c>
      <c r="BD698" s="55" t="s">
        <v>855</v>
      </c>
      <c r="BE698" s="17"/>
      <c r="BF698" s="17"/>
      <c r="BG698" s="55" t="s">
        <v>709</v>
      </c>
      <c r="BH698" s="55" t="s">
        <v>710</v>
      </c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</row>
    <row r="699" spans="54:76" ht="15">
      <c r="BB699" s="55" t="s">
        <v>875</v>
      </c>
      <c r="BC699" s="55" t="s">
        <v>858</v>
      </c>
      <c r="BD699" s="55" t="s">
        <v>859</v>
      </c>
      <c r="BE699" s="17"/>
      <c r="BF699" s="17"/>
      <c r="BG699" s="55" t="s">
        <v>782</v>
      </c>
      <c r="BH699" s="55" t="s">
        <v>783</v>
      </c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</row>
    <row r="700" spans="54:76" ht="15">
      <c r="BB700" s="55" t="s">
        <v>875</v>
      </c>
      <c r="BC700" s="55" t="s">
        <v>865</v>
      </c>
      <c r="BD700" s="55" t="s">
        <v>866</v>
      </c>
      <c r="BE700" s="17"/>
      <c r="BF700" s="17"/>
      <c r="BG700" s="55" t="s">
        <v>131</v>
      </c>
      <c r="BH700" s="55" t="s">
        <v>241</v>
      </c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</row>
    <row r="701" spans="54:76" ht="15">
      <c r="BB701" s="55" t="s">
        <v>875</v>
      </c>
      <c r="BC701" s="55" t="s">
        <v>867</v>
      </c>
      <c r="BD701" s="55" t="s">
        <v>868</v>
      </c>
      <c r="BE701" s="17"/>
      <c r="BF701" s="17"/>
      <c r="BG701" s="55" t="s">
        <v>247</v>
      </c>
      <c r="BH701" s="55" t="s">
        <v>831</v>
      </c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</row>
    <row r="702" spans="54:76" ht="15">
      <c r="BB702" s="55" t="s">
        <v>875</v>
      </c>
      <c r="BC702" s="55" t="s">
        <v>266</v>
      </c>
      <c r="BD702" s="55" t="s">
        <v>267</v>
      </c>
      <c r="BE702" s="17"/>
      <c r="BF702" s="17"/>
      <c r="BG702" s="55" t="s">
        <v>625</v>
      </c>
      <c r="BH702" s="55" t="s">
        <v>626</v>
      </c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7"/>
      <c r="BV702" s="17"/>
      <c r="BW702" s="17"/>
      <c r="BX702" s="17"/>
    </row>
    <row r="703" spans="54:76" ht="15">
      <c r="BB703" s="55" t="s">
        <v>875</v>
      </c>
      <c r="BC703" s="55" t="s">
        <v>880</v>
      </c>
      <c r="BD703" s="55" t="s">
        <v>881</v>
      </c>
      <c r="BE703" s="17"/>
      <c r="BF703" s="17"/>
      <c r="BG703" s="55" t="s">
        <v>834</v>
      </c>
      <c r="BH703" s="55" t="s">
        <v>835</v>
      </c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7"/>
      <c r="BV703" s="17"/>
      <c r="BW703" s="17"/>
      <c r="BX703" s="17"/>
    </row>
    <row r="704" spans="54:76" ht="15">
      <c r="BB704" s="55" t="s">
        <v>875</v>
      </c>
      <c r="BC704" s="55" t="s">
        <v>48</v>
      </c>
      <c r="BD704" s="55" t="s">
        <v>882</v>
      </c>
      <c r="BE704" s="17"/>
      <c r="BF704" s="17"/>
      <c r="BG704" s="55" t="s">
        <v>893</v>
      </c>
      <c r="BH704" s="55" t="s">
        <v>894</v>
      </c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</row>
    <row r="705" spans="54:76" ht="15">
      <c r="BB705" s="55" t="s">
        <v>875</v>
      </c>
      <c r="BC705" s="55" t="s">
        <v>883</v>
      </c>
      <c r="BD705" s="55" t="s">
        <v>884</v>
      </c>
      <c r="BE705" s="17"/>
      <c r="BF705" s="17"/>
      <c r="BG705" s="55" t="s">
        <v>629</v>
      </c>
      <c r="BH705" s="55" t="s">
        <v>630</v>
      </c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</row>
    <row r="706" spans="54:76" ht="15">
      <c r="BB706" s="55" t="s">
        <v>875</v>
      </c>
      <c r="BC706" s="55" t="s">
        <v>895</v>
      </c>
      <c r="BD706" s="55" t="s">
        <v>896</v>
      </c>
      <c r="BE706" s="17"/>
      <c r="BF706" s="17"/>
      <c r="BG706" s="55" t="s">
        <v>897</v>
      </c>
      <c r="BH706" s="55" t="s">
        <v>898</v>
      </c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</row>
    <row r="707" spans="54:76" ht="15">
      <c r="BB707" s="55" t="s">
        <v>875</v>
      </c>
      <c r="BC707" s="55" t="s">
        <v>899</v>
      </c>
      <c r="BD707" s="55" t="s">
        <v>900</v>
      </c>
      <c r="BE707" s="17"/>
      <c r="BF707" s="17"/>
      <c r="BG707" s="55" t="s">
        <v>901</v>
      </c>
      <c r="BH707" s="55" t="s">
        <v>902</v>
      </c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</row>
    <row r="708" spans="54:76" ht="15">
      <c r="BB708" s="55" t="s">
        <v>875</v>
      </c>
      <c r="BC708" s="55" t="s">
        <v>903</v>
      </c>
      <c r="BD708" s="55" t="s">
        <v>904</v>
      </c>
      <c r="BE708" s="17"/>
      <c r="BF708" s="17"/>
      <c r="BG708" s="55" t="s">
        <v>633</v>
      </c>
      <c r="BH708" s="55" t="s">
        <v>634</v>
      </c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</row>
    <row r="709" spans="54:76" ht="15">
      <c r="BB709" s="55" t="s">
        <v>905</v>
      </c>
      <c r="BC709" s="55" t="s">
        <v>517</v>
      </c>
      <c r="BD709" s="55" t="s">
        <v>518</v>
      </c>
      <c r="BE709" s="17"/>
      <c r="BF709" s="17"/>
      <c r="BG709" s="55" t="s">
        <v>578</v>
      </c>
      <c r="BH709" s="55" t="s">
        <v>579</v>
      </c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</row>
    <row r="710" spans="54:76" ht="15">
      <c r="BB710" s="55" t="s">
        <v>905</v>
      </c>
      <c r="BC710" s="55" t="s">
        <v>534</v>
      </c>
      <c r="BD710" s="55" t="s">
        <v>535</v>
      </c>
      <c r="BE710" s="17"/>
      <c r="BF710" s="17"/>
      <c r="BG710" s="55" t="s">
        <v>836</v>
      </c>
      <c r="BH710" s="55" t="s">
        <v>837</v>
      </c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</row>
    <row r="711" spans="54:76" ht="15">
      <c r="BB711" s="55" t="s">
        <v>905</v>
      </c>
      <c r="BC711" s="55" t="s">
        <v>548</v>
      </c>
      <c r="BD711" s="55" t="s">
        <v>549</v>
      </c>
      <c r="BE711" s="17"/>
      <c r="BF711" s="17"/>
      <c r="BG711" s="55" t="s">
        <v>499</v>
      </c>
      <c r="BH711" s="55" t="s">
        <v>500</v>
      </c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</row>
    <row r="712" spans="54:76" ht="15">
      <c r="BB712" s="55" t="s">
        <v>905</v>
      </c>
      <c r="BC712" s="55" t="s">
        <v>596</v>
      </c>
      <c r="BD712" s="55" t="s">
        <v>597</v>
      </c>
      <c r="BE712" s="17"/>
      <c r="BF712" s="17"/>
      <c r="BG712" s="55" t="s">
        <v>236</v>
      </c>
      <c r="BH712" s="55" t="s">
        <v>237</v>
      </c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</row>
    <row r="713" spans="54:76" ht="15">
      <c r="BB713" s="55" t="s">
        <v>905</v>
      </c>
      <c r="BC713" s="55" t="s">
        <v>639</v>
      </c>
      <c r="BD713" s="55" t="s">
        <v>640</v>
      </c>
      <c r="BE713" s="17"/>
      <c r="BF713" s="17"/>
      <c r="BG713" s="55" t="s">
        <v>86</v>
      </c>
      <c r="BH713" s="55" t="s">
        <v>87</v>
      </c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</row>
    <row r="714" spans="54:76" ht="15">
      <c r="BB714" s="55" t="s">
        <v>905</v>
      </c>
      <c r="BC714" s="55" t="s">
        <v>657</v>
      </c>
      <c r="BD714" s="55" t="s">
        <v>658</v>
      </c>
      <c r="BE714" s="17"/>
      <c r="BF714" s="17"/>
      <c r="BG714" s="55" t="s">
        <v>906</v>
      </c>
      <c r="BH714" s="55" t="s">
        <v>907</v>
      </c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</row>
    <row r="715" spans="54:76" ht="15">
      <c r="BB715" s="55" t="s">
        <v>905</v>
      </c>
      <c r="BC715" s="55" t="s">
        <v>659</v>
      </c>
      <c r="BD715" s="55" t="s">
        <v>660</v>
      </c>
      <c r="BE715" s="17"/>
      <c r="BF715" s="17"/>
      <c r="BG715" s="55" t="s">
        <v>264</v>
      </c>
      <c r="BH715" s="55" t="s">
        <v>265</v>
      </c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</row>
    <row r="716" spans="54:76" ht="15">
      <c r="BB716" s="55" t="s">
        <v>905</v>
      </c>
      <c r="BC716" s="55" t="s">
        <v>675</v>
      </c>
      <c r="BD716" s="55" t="s">
        <v>676</v>
      </c>
      <c r="BE716" s="17"/>
      <c r="BF716" s="17"/>
      <c r="BG716" s="55" t="s">
        <v>637</v>
      </c>
      <c r="BH716" s="55" t="s">
        <v>638</v>
      </c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</row>
    <row r="717" spans="54:76" ht="15">
      <c r="BB717" s="55" t="s">
        <v>905</v>
      </c>
      <c r="BC717" s="55" t="s">
        <v>697</v>
      </c>
      <c r="BD717" s="55" t="s">
        <v>698</v>
      </c>
      <c r="BE717" s="17"/>
      <c r="BF717" s="17"/>
      <c r="BG717" s="55" t="s">
        <v>711</v>
      </c>
      <c r="BH717" s="55" t="s">
        <v>712</v>
      </c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</row>
    <row r="718" spans="54:76" ht="15">
      <c r="BB718" s="55" t="s">
        <v>905</v>
      </c>
      <c r="BC718" s="55" t="s">
        <v>138</v>
      </c>
      <c r="BD718" s="55" t="s">
        <v>734</v>
      </c>
      <c r="BE718" s="17"/>
      <c r="BF718" s="17"/>
      <c r="BG718" s="55" t="s">
        <v>713</v>
      </c>
      <c r="BH718" s="55" t="s">
        <v>714</v>
      </c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</row>
    <row r="719" spans="54:76" ht="15">
      <c r="BB719" s="55" t="s">
        <v>905</v>
      </c>
      <c r="BC719" s="55" t="s">
        <v>776</v>
      </c>
      <c r="BD719" s="55" t="s">
        <v>777</v>
      </c>
      <c r="BE719" s="17"/>
      <c r="BF719" s="17"/>
      <c r="BG719" s="55" t="s">
        <v>174</v>
      </c>
      <c r="BH719" s="55" t="s">
        <v>175</v>
      </c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</row>
    <row r="720" spans="54:76" ht="15">
      <c r="BB720" s="55" t="s">
        <v>905</v>
      </c>
      <c r="BC720" s="55" t="s">
        <v>780</v>
      </c>
      <c r="BD720" s="55" t="s">
        <v>781</v>
      </c>
      <c r="BE720" s="17"/>
      <c r="BF720" s="17"/>
      <c r="BG720" s="55" t="s">
        <v>908</v>
      </c>
      <c r="BH720" s="55" t="s">
        <v>909</v>
      </c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</row>
    <row r="721" spans="54:76" ht="15">
      <c r="BB721" s="55" t="s">
        <v>905</v>
      </c>
      <c r="BC721" s="55" t="s">
        <v>796</v>
      </c>
      <c r="BD721" s="55" t="s">
        <v>797</v>
      </c>
      <c r="BE721" s="17"/>
      <c r="BF721" s="17"/>
      <c r="BG721" s="55" t="s">
        <v>46</v>
      </c>
      <c r="BH721" s="55" t="s">
        <v>559</v>
      </c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</row>
    <row r="722" spans="54:76" ht="15">
      <c r="BB722" s="55" t="s">
        <v>905</v>
      </c>
      <c r="BC722" s="55" t="s">
        <v>798</v>
      </c>
      <c r="BD722" s="55" t="s">
        <v>799</v>
      </c>
      <c r="BE722" s="17"/>
      <c r="BF722" s="17"/>
      <c r="BG722" s="55" t="s">
        <v>840</v>
      </c>
      <c r="BH722" s="55" t="s">
        <v>841</v>
      </c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7"/>
      <c r="BV722" s="17"/>
      <c r="BW722" s="17"/>
      <c r="BX722" s="17"/>
    </row>
    <row r="723" spans="54:76" ht="15">
      <c r="BB723" s="55" t="s">
        <v>905</v>
      </c>
      <c r="BC723" s="55" t="s">
        <v>844</v>
      </c>
      <c r="BD723" s="55" t="s">
        <v>845</v>
      </c>
      <c r="BE723" s="17"/>
      <c r="BF723" s="17"/>
      <c r="BG723" s="55" t="s">
        <v>873</v>
      </c>
      <c r="BH723" s="55" t="s">
        <v>874</v>
      </c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7"/>
      <c r="BV723" s="17"/>
      <c r="BW723" s="17"/>
      <c r="BX723" s="17"/>
    </row>
    <row r="724" spans="54:76" ht="15">
      <c r="BB724" s="55" t="s">
        <v>905</v>
      </c>
      <c r="BC724" s="55" t="s">
        <v>871</v>
      </c>
      <c r="BD724" s="55" t="s">
        <v>872</v>
      </c>
      <c r="BE724" s="17"/>
      <c r="BF724" s="17"/>
      <c r="BG724" s="55" t="s">
        <v>715</v>
      </c>
      <c r="BH724" s="55" t="s">
        <v>716</v>
      </c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7"/>
      <c r="BV724" s="17"/>
      <c r="BW724" s="17"/>
      <c r="BX724" s="17"/>
    </row>
    <row r="725" spans="54:76" ht="15">
      <c r="BB725" s="55" t="s">
        <v>905</v>
      </c>
      <c r="BC725" s="55" t="s">
        <v>887</v>
      </c>
      <c r="BD725" s="55" t="s">
        <v>888</v>
      </c>
      <c r="BE725" s="17"/>
      <c r="BF725" s="17"/>
      <c r="BG725" s="55" t="s">
        <v>910</v>
      </c>
      <c r="BH725" s="55" t="s">
        <v>911</v>
      </c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7"/>
      <c r="BV725" s="17"/>
      <c r="BW725" s="17"/>
      <c r="BX725" s="17"/>
    </row>
    <row r="726" spans="54:76" ht="15">
      <c r="BB726" s="55" t="s">
        <v>905</v>
      </c>
      <c r="BC726" s="55" t="s">
        <v>889</v>
      </c>
      <c r="BD726" s="55" t="s">
        <v>890</v>
      </c>
      <c r="BE726" s="17"/>
      <c r="BF726" s="17"/>
      <c r="BG726" s="55" t="s">
        <v>842</v>
      </c>
      <c r="BH726" s="55" t="s">
        <v>843</v>
      </c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7"/>
      <c r="BV726" s="17"/>
      <c r="BW726" s="17"/>
      <c r="BX726" s="17"/>
    </row>
    <row r="727" spans="54:76" ht="15">
      <c r="BB727" s="55" t="s">
        <v>905</v>
      </c>
      <c r="BC727" s="55" t="s">
        <v>891</v>
      </c>
      <c r="BD727" s="55" t="s">
        <v>892</v>
      </c>
      <c r="BE727" s="17"/>
      <c r="BF727" s="17"/>
      <c r="BG727" s="55" t="s">
        <v>912</v>
      </c>
      <c r="BH727" s="55" t="s">
        <v>913</v>
      </c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7"/>
      <c r="BV727" s="17"/>
      <c r="BW727" s="17"/>
      <c r="BX727" s="17"/>
    </row>
    <row r="728" spans="54:76" ht="15">
      <c r="BB728" s="55" t="s">
        <v>905</v>
      </c>
      <c r="BC728" s="55" t="s">
        <v>914</v>
      </c>
      <c r="BD728" s="55" t="s">
        <v>915</v>
      </c>
      <c r="BE728" s="17"/>
      <c r="BF728" s="17"/>
      <c r="BG728" s="55" t="s">
        <v>45</v>
      </c>
      <c r="BH728" s="55" t="s">
        <v>166</v>
      </c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</row>
    <row r="729" spans="54:76" ht="15">
      <c r="BB729" s="55" t="s">
        <v>905</v>
      </c>
      <c r="BC729" s="55" t="s">
        <v>916</v>
      </c>
      <c r="BD729" s="55" t="s">
        <v>917</v>
      </c>
      <c r="BE729" s="17"/>
      <c r="BF729" s="17"/>
      <c r="BG729" s="55" t="s">
        <v>895</v>
      </c>
      <c r="BH729" s="55" t="s">
        <v>896</v>
      </c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</row>
    <row r="730" spans="54:76" ht="15">
      <c r="BB730" s="55" t="s">
        <v>397</v>
      </c>
      <c r="BC730" s="55" t="s">
        <v>387</v>
      </c>
      <c r="BD730" s="55" t="s">
        <v>388</v>
      </c>
      <c r="BE730" s="17"/>
      <c r="BF730" s="17"/>
      <c r="BG730" s="55" t="s">
        <v>397</v>
      </c>
      <c r="BH730" s="55" t="s">
        <v>918</v>
      </c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</row>
    <row r="731" spans="54:76" ht="15">
      <c r="BB731" s="55" t="s">
        <v>397</v>
      </c>
      <c r="BC731" s="55" t="s">
        <v>458</v>
      </c>
      <c r="BD731" s="55" t="s">
        <v>459</v>
      </c>
      <c r="BE731" s="17"/>
      <c r="BF731" s="17"/>
      <c r="BG731" s="55" t="s">
        <v>755</v>
      </c>
      <c r="BH731" s="55" t="s">
        <v>756</v>
      </c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</row>
    <row r="732" spans="54:76" ht="15">
      <c r="BB732" s="55" t="s">
        <v>397</v>
      </c>
      <c r="BC732" s="55" t="s">
        <v>580</v>
      </c>
      <c r="BD732" s="55" t="s">
        <v>581</v>
      </c>
      <c r="BE732" s="17"/>
      <c r="BF732" s="17"/>
      <c r="BG732" s="55" t="s">
        <v>641</v>
      </c>
      <c r="BH732" s="55" t="s">
        <v>642</v>
      </c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</row>
    <row r="733" spans="54:76" ht="15">
      <c r="BB733" s="55" t="s">
        <v>397</v>
      </c>
      <c r="BC733" s="55" t="s">
        <v>649</v>
      </c>
      <c r="BD733" s="55" t="s">
        <v>650</v>
      </c>
      <c r="BE733" s="17"/>
      <c r="BF733" s="17"/>
      <c r="BG733" s="55" t="s">
        <v>914</v>
      </c>
      <c r="BH733" s="55" t="s">
        <v>915</v>
      </c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</row>
    <row r="734" spans="54:76" ht="15">
      <c r="BB734" s="55" t="s">
        <v>397</v>
      </c>
      <c r="BC734" s="55" t="s">
        <v>671</v>
      </c>
      <c r="BD734" s="55" t="s">
        <v>672</v>
      </c>
      <c r="BE734" s="17"/>
      <c r="BF734" s="17"/>
      <c r="BG734" s="55" t="s">
        <v>460</v>
      </c>
      <c r="BH734" s="55" t="s">
        <v>461</v>
      </c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</row>
    <row r="735" spans="54:76" ht="15">
      <c r="BB735" s="55" t="s">
        <v>397</v>
      </c>
      <c r="BC735" s="55" t="s">
        <v>815</v>
      </c>
      <c r="BD735" s="55" t="s">
        <v>816</v>
      </c>
      <c r="BE735" s="17"/>
      <c r="BF735" s="17"/>
      <c r="BG735" s="55" t="s">
        <v>717</v>
      </c>
      <c r="BH735" s="55" t="s">
        <v>718</v>
      </c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</row>
    <row r="736" spans="54:76" ht="15">
      <c r="BB736" s="55" t="s">
        <v>397</v>
      </c>
      <c r="BC736" s="55" t="s">
        <v>878</v>
      </c>
      <c r="BD736" s="55" t="s">
        <v>879</v>
      </c>
      <c r="BE736" s="17"/>
      <c r="BF736" s="17"/>
      <c r="BG736" s="55" t="s">
        <v>846</v>
      </c>
      <c r="BH736" s="55" t="s">
        <v>847</v>
      </c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</row>
    <row r="737" spans="54:76" ht="15">
      <c r="BB737" s="55" t="s">
        <v>397</v>
      </c>
      <c r="BC737" s="55" t="s">
        <v>397</v>
      </c>
      <c r="BD737" s="55" t="s">
        <v>918</v>
      </c>
      <c r="BE737" s="17"/>
      <c r="BF737" s="17"/>
      <c r="BG737" s="55" t="s">
        <v>63</v>
      </c>
      <c r="BH737" s="55" t="s">
        <v>64</v>
      </c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</row>
    <row r="738" spans="54:76" ht="15">
      <c r="BB738" s="55" t="s">
        <v>397</v>
      </c>
      <c r="BC738" s="55" t="s">
        <v>919</v>
      </c>
      <c r="BD738" s="55" t="s">
        <v>920</v>
      </c>
      <c r="BE738" s="17"/>
      <c r="BF738" s="17"/>
      <c r="BG738" s="55" t="s">
        <v>426</v>
      </c>
      <c r="BH738" s="55" t="s">
        <v>427</v>
      </c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</row>
    <row r="739" spans="54:76" ht="15">
      <c r="BB739" s="55" t="s">
        <v>397</v>
      </c>
      <c r="BC739" s="55" t="s">
        <v>921</v>
      </c>
      <c r="BD739" s="55" t="s">
        <v>922</v>
      </c>
      <c r="BE739" s="17"/>
      <c r="BF739" s="17"/>
      <c r="BG739" s="55" t="s">
        <v>721</v>
      </c>
      <c r="BH739" s="55" t="s">
        <v>722</v>
      </c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</row>
    <row r="740" spans="54:76" ht="15">
      <c r="BB740" s="55" t="s">
        <v>274</v>
      </c>
      <c r="BC740" s="55" t="s">
        <v>316</v>
      </c>
      <c r="BD740" s="55" t="s">
        <v>317</v>
      </c>
      <c r="BE740" s="17"/>
      <c r="BF740" s="17"/>
      <c r="BG740" s="55" t="s">
        <v>923</v>
      </c>
      <c r="BH740" s="55" t="s">
        <v>924</v>
      </c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</row>
    <row r="741" spans="54:76" ht="15">
      <c r="BB741" s="55" t="s">
        <v>274</v>
      </c>
      <c r="BC741" s="55" t="s">
        <v>362</v>
      </c>
      <c r="BD741" s="55" t="s">
        <v>363</v>
      </c>
      <c r="BE741" s="17"/>
      <c r="BF741" s="17"/>
      <c r="BG741" s="55" t="s">
        <v>170</v>
      </c>
      <c r="BH741" s="55" t="s">
        <v>171</v>
      </c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</row>
    <row r="742" spans="54:76" ht="15">
      <c r="BB742" s="55" t="s">
        <v>274</v>
      </c>
      <c r="BC742" s="55" t="s">
        <v>392</v>
      </c>
      <c r="BD742" s="55" t="s">
        <v>393</v>
      </c>
      <c r="BE742" s="17"/>
      <c r="BF742" s="17"/>
      <c r="BG742" s="55" t="s">
        <v>741</v>
      </c>
      <c r="BH742" s="55" t="s">
        <v>742</v>
      </c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</row>
    <row r="743" spans="54:76" ht="15">
      <c r="BB743" s="55" t="s">
        <v>274</v>
      </c>
      <c r="BC743" s="55" t="s">
        <v>434</v>
      </c>
      <c r="BD743" s="55" t="s">
        <v>435</v>
      </c>
      <c r="BE743" s="17"/>
      <c r="BF743" s="17"/>
      <c r="BG743" s="55" t="s">
        <v>592</v>
      </c>
      <c r="BH743" s="55" t="s">
        <v>593</v>
      </c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</row>
    <row r="744" spans="54:76" ht="15">
      <c r="BB744" s="55" t="s">
        <v>274</v>
      </c>
      <c r="BC744" s="55" t="s">
        <v>278</v>
      </c>
      <c r="BD744" s="55" t="s">
        <v>279</v>
      </c>
      <c r="BE744" s="17"/>
      <c r="BF744" s="17"/>
      <c r="BG744" s="55" t="s">
        <v>790</v>
      </c>
      <c r="BH744" s="55" t="s">
        <v>791</v>
      </c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</row>
    <row r="745" spans="54:76" ht="15">
      <c r="BB745" s="55" t="s">
        <v>274</v>
      </c>
      <c r="BC745" s="55" t="s">
        <v>439</v>
      </c>
      <c r="BD745" s="55" t="s">
        <v>440</v>
      </c>
      <c r="BE745" s="17"/>
      <c r="BF745" s="17"/>
      <c r="BG745" s="55" t="s">
        <v>925</v>
      </c>
      <c r="BH745" s="55" t="s">
        <v>926</v>
      </c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</row>
    <row r="746" spans="54:76" ht="15">
      <c r="BB746" s="55" t="s">
        <v>274</v>
      </c>
      <c r="BC746" s="55" t="s">
        <v>443</v>
      </c>
      <c r="BD746" s="55" t="s">
        <v>444</v>
      </c>
      <c r="BE746" s="17"/>
      <c r="BF746" s="17"/>
      <c r="BG746" s="55" t="s">
        <v>529</v>
      </c>
      <c r="BH746" s="55" t="s">
        <v>530</v>
      </c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</row>
    <row r="747" spans="54:76" ht="15">
      <c r="BB747" s="55" t="s">
        <v>274</v>
      </c>
      <c r="BC747" s="55" t="s">
        <v>275</v>
      </c>
      <c r="BD747" s="55" t="s">
        <v>276</v>
      </c>
      <c r="BE747" s="17"/>
      <c r="BF747" s="17"/>
      <c r="BG747" s="55" t="s">
        <v>188</v>
      </c>
      <c r="BH747" s="55" t="s">
        <v>189</v>
      </c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</row>
    <row r="748" spans="54:76" ht="15">
      <c r="BB748" s="55" t="s">
        <v>274</v>
      </c>
      <c r="BC748" s="55" t="s">
        <v>446</v>
      </c>
      <c r="BD748" s="55" t="s">
        <v>447</v>
      </c>
      <c r="BE748" s="17"/>
      <c r="BF748" s="17"/>
      <c r="BG748" s="55" t="s">
        <v>503</v>
      </c>
      <c r="BH748" s="55" t="s">
        <v>504</v>
      </c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</row>
    <row r="749" spans="54:76" ht="15">
      <c r="BB749" s="55" t="s">
        <v>274</v>
      </c>
      <c r="BC749" s="55" t="s">
        <v>450</v>
      </c>
      <c r="BD749" s="55" t="s">
        <v>451</v>
      </c>
      <c r="BE749" s="17"/>
      <c r="BF749" s="17"/>
      <c r="BG749" s="55" t="s">
        <v>643</v>
      </c>
      <c r="BH749" s="55" t="s">
        <v>644</v>
      </c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</row>
    <row r="750" spans="54:76" ht="15">
      <c r="BB750" s="55" t="s">
        <v>274</v>
      </c>
      <c r="BC750" s="55" t="s">
        <v>454</v>
      </c>
      <c r="BD750" s="55" t="s">
        <v>455</v>
      </c>
      <c r="BE750" s="17"/>
      <c r="BF750" s="17"/>
      <c r="BG750" s="55" t="s">
        <v>919</v>
      </c>
      <c r="BH750" s="55" t="s">
        <v>920</v>
      </c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</row>
    <row r="751" spans="54:76" ht="15">
      <c r="BB751" s="55" t="s">
        <v>274</v>
      </c>
      <c r="BC751" s="55" t="s">
        <v>491</v>
      </c>
      <c r="BD751" s="55" t="s">
        <v>492</v>
      </c>
      <c r="BE751" s="17"/>
      <c r="BF751" s="17"/>
      <c r="BG751" s="55" t="s">
        <v>725</v>
      </c>
      <c r="BH751" s="55" t="s">
        <v>726</v>
      </c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</row>
    <row r="752" spans="54:76" ht="15">
      <c r="BB752" s="55" t="s">
        <v>274</v>
      </c>
      <c r="BC752" s="55" t="s">
        <v>497</v>
      </c>
      <c r="BD752" s="55" t="s">
        <v>498</v>
      </c>
      <c r="BE752" s="17"/>
      <c r="BF752" s="17"/>
      <c r="BG752" s="55" t="s">
        <v>507</v>
      </c>
      <c r="BH752" s="55" t="s">
        <v>508</v>
      </c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</row>
    <row r="753" spans="54:76" ht="15">
      <c r="BB753" s="55" t="s">
        <v>274</v>
      </c>
      <c r="BC753" s="55" t="s">
        <v>501</v>
      </c>
      <c r="BD753" s="55" t="s">
        <v>502</v>
      </c>
      <c r="BE753" s="17"/>
      <c r="BF753" s="17"/>
      <c r="BG753" s="55" t="s">
        <v>927</v>
      </c>
      <c r="BH753" s="55" t="s">
        <v>928</v>
      </c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</row>
    <row r="754" spans="54:76" ht="15">
      <c r="BB754" s="55" t="s">
        <v>274</v>
      </c>
      <c r="BC754" s="55" t="s">
        <v>505</v>
      </c>
      <c r="BD754" s="55" t="s">
        <v>506</v>
      </c>
      <c r="BE754" s="17"/>
      <c r="BF754" s="17"/>
      <c r="BG754" s="55" t="s">
        <v>929</v>
      </c>
      <c r="BH754" s="55" t="s">
        <v>930</v>
      </c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</row>
    <row r="755" spans="54:76" ht="15">
      <c r="BB755" s="55" t="s">
        <v>274</v>
      </c>
      <c r="BC755" s="55" t="s">
        <v>92</v>
      </c>
      <c r="BD755" s="55" t="s">
        <v>93</v>
      </c>
      <c r="BE755" s="17"/>
      <c r="BF755" s="17"/>
      <c r="BG755" s="55" t="s">
        <v>848</v>
      </c>
      <c r="BH755" s="55" t="s">
        <v>849</v>
      </c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</row>
    <row r="756" spans="54:76" ht="15">
      <c r="BB756" s="55" t="s">
        <v>274</v>
      </c>
      <c r="BC756" s="55" t="s">
        <v>544</v>
      </c>
      <c r="BD756" s="55" t="s">
        <v>545</v>
      </c>
      <c r="BE756" s="17"/>
      <c r="BF756" s="17"/>
      <c r="BG756" s="55" t="s">
        <v>647</v>
      </c>
      <c r="BH756" s="55" t="s">
        <v>648</v>
      </c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</row>
    <row r="757" spans="54:76" ht="15">
      <c r="BB757" s="55" t="s">
        <v>274</v>
      </c>
      <c r="BC757" s="55" t="s">
        <v>555</v>
      </c>
      <c r="BD757" s="55" t="s">
        <v>556</v>
      </c>
      <c r="BE757" s="17"/>
      <c r="BF757" s="17"/>
      <c r="BG757" s="55" t="s">
        <v>57</v>
      </c>
      <c r="BH757" s="55" t="s">
        <v>58</v>
      </c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</row>
    <row r="758" spans="54:76" ht="15">
      <c r="BB758" s="55" t="s">
        <v>274</v>
      </c>
      <c r="BC758" s="55" t="s">
        <v>568</v>
      </c>
      <c r="BD758" s="55" t="s">
        <v>569</v>
      </c>
      <c r="BE758" s="17"/>
      <c r="BF758" s="17"/>
      <c r="BG758" s="55" t="s">
        <v>794</v>
      </c>
      <c r="BH758" s="55" t="s">
        <v>795</v>
      </c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</row>
    <row r="759" spans="54:76" ht="15">
      <c r="BB759" s="55" t="s">
        <v>274</v>
      </c>
      <c r="BC759" s="55" t="s">
        <v>582</v>
      </c>
      <c r="BD759" s="55" t="s">
        <v>583</v>
      </c>
      <c r="BE759" s="17"/>
      <c r="BF759" s="17"/>
      <c r="BG759" s="55" t="s">
        <v>562</v>
      </c>
      <c r="BH759" s="55" t="s">
        <v>563</v>
      </c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</row>
    <row r="760" spans="54:76" ht="15">
      <c r="BB760" s="55" t="s">
        <v>274</v>
      </c>
      <c r="BC760" s="55" t="s">
        <v>594</v>
      </c>
      <c r="BD760" s="55" t="s">
        <v>595</v>
      </c>
      <c r="BE760" s="17"/>
      <c r="BF760" s="17"/>
      <c r="BG760" s="55" t="s">
        <v>931</v>
      </c>
      <c r="BH760" s="55" t="s">
        <v>932</v>
      </c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</row>
    <row r="761" spans="54:76" ht="15">
      <c r="BB761" s="55" t="s">
        <v>274</v>
      </c>
      <c r="BC761" s="55" t="s">
        <v>621</v>
      </c>
      <c r="BD761" s="55" t="s">
        <v>622</v>
      </c>
      <c r="BE761" s="17"/>
      <c r="BF761" s="17"/>
      <c r="BG761" s="55" t="s">
        <v>22</v>
      </c>
      <c r="BH761" s="55" t="s">
        <v>112</v>
      </c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</row>
    <row r="762" spans="54:76" ht="15">
      <c r="BB762" s="55" t="s">
        <v>274</v>
      </c>
      <c r="BC762" s="55" t="s">
        <v>627</v>
      </c>
      <c r="BD762" s="55" t="s">
        <v>628</v>
      </c>
      <c r="BE762" s="17"/>
      <c r="BF762" s="17"/>
      <c r="BG762" s="55" t="s">
        <v>430</v>
      </c>
      <c r="BH762" s="55" t="s">
        <v>431</v>
      </c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</row>
    <row r="763" spans="54:76" ht="15">
      <c r="BB763" s="55" t="s">
        <v>274</v>
      </c>
      <c r="BC763" s="55" t="s">
        <v>635</v>
      </c>
      <c r="BD763" s="55" t="s">
        <v>636</v>
      </c>
      <c r="BE763" s="17"/>
      <c r="BF763" s="17"/>
      <c r="BG763" s="55" t="s">
        <v>466</v>
      </c>
      <c r="BH763" s="55" t="s">
        <v>467</v>
      </c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</row>
    <row r="764" spans="54:76" ht="15">
      <c r="BB764" s="55" t="s">
        <v>274</v>
      </c>
      <c r="BC764" s="55" t="s">
        <v>661</v>
      </c>
      <c r="BD764" s="55" t="s">
        <v>662</v>
      </c>
      <c r="BE764" s="17"/>
      <c r="BF764" s="17"/>
      <c r="BG764" s="55" t="s">
        <v>852</v>
      </c>
      <c r="BH764" s="55" t="s">
        <v>853</v>
      </c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</row>
    <row r="765" spans="54:76" ht="15">
      <c r="BB765" s="55" t="s">
        <v>274</v>
      </c>
      <c r="BC765" s="55" t="s">
        <v>663</v>
      </c>
      <c r="BD765" s="55" t="s">
        <v>664</v>
      </c>
      <c r="BE765" s="17"/>
      <c r="BF765" s="17"/>
      <c r="BG765" s="55" t="s">
        <v>727</v>
      </c>
      <c r="BH765" s="55" t="s">
        <v>728</v>
      </c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</row>
    <row r="766" spans="54:76" ht="15">
      <c r="BB766" s="55" t="s">
        <v>274</v>
      </c>
      <c r="BC766" s="55" t="s">
        <v>743</v>
      </c>
      <c r="BD766" s="55" t="s">
        <v>744</v>
      </c>
      <c r="BE766" s="17"/>
      <c r="BF766" s="17"/>
      <c r="BG766" s="55" t="s">
        <v>856</v>
      </c>
      <c r="BH766" s="55" t="s">
        <v>857</v>
      </c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</row>
    <row r="767" spans="54:76" ht="15">
      <c r="BB767" s="55" t="s">
        <v>274</v>
      </c>
      <c r="BC767" s="55" t="s">
        <v>753</v>
      </c>
      <c r="BD767" s="55" t="s">
        <v>754</v>
      </c>
      <c r="BE767" s="17"/>
      <c r="BF767" s="17"/>
      <c r="BG767" s="55" t="s">
        <v>730</v>
      </c>
      <c r="BH767" s="55" t="s">
        <v>731</v>
      </c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</row>
    <row r="768" spans="54:76" ht="15">
      <c r="BB768" s="55" t="s">
        <v>274</v>
      </c>
      <c r="BC768" s="55" t="s">
        <v>757</v>
      </c>
      <c r="BD768" s="55" t="s">
        <v>758</v>
      </c>
      <c r="BE768" s="17"/>
      <c r="BF768" s="17"/>
      <c r="BG768" s="55" t="s">
        <v>933</v>
      </c>
      <c r="BH768" s="55" t="s">
        <v>934</v>
      </c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</row>
    <row r="769" spans="54:76" ht="15">
      <c r="BB769" s="55" t="s">
        <v>274</v>
      </c>
      <c r="BC769" s="55" t="s">
        <v>869</v>
      </c>
      <c r="BD769" s="55" t="s">
        <v>870</v>
      </c>
      <c r="BE769" s="17"/>
      <c r="BF769" s="17"/>
      <c r="BG769" s="55" t="s">
        <v>899</v>
      </c>
      <c r="BH769" s="55" t="s">
        <v>900</v>
      </c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</row>
    <row r="770" spans="54:76" ht="15">
      <c r="BB770" s="55" t="s">
        <v>274</v>
      </c>
      <c r="BC770" s="55" t="s">
        <v>876</v>
      </c>
      <c r="BD770" s="55" t="s">
        <v>877</v>
      </c>
      <c r="BE770" s="17"/>
      <c r="BF770" s="17"/>
      <c r="BG770" s="55" t="s">
        <v>745</v>
      </c>
      <c r="BH770" s="55" t="s">
        <v>746</v>
      </c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</row>
    <row r="771" spans="54:76" ht="15">
      <c r="BB771" s="55" t="s">
        <v>274</v>
      </c>
      <c r="BC771" s="55" t="s">
        <v>885</v>
      </c>
      <c r="BD771" s="55" t="s">
        <v>886</v>
      </c>
      <c r="BE771" s="17"/>
      <c r="BF771" s="17"/>
      <c r="BG771" s="55" t="s">
        <v>921</v>
      </c>
      <c r="BH771" s="55" t="s">
        <v>922</v>
      </c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</row>
    <row r="772" spans="54:76" ht="15">
      <c r="BB772" s="55" t="s">
        <v>274</v>
      </c>
      <c r="BC772" s="55" t="s">
        <v>893</v>
      </c>
      <c r="BD772" s="55" t="s">
        <v>894</v>
      </c>
      <c r="BE772" s="17"/>
      <c r="BF772" s="17"/>
      <c r="BG772" s="55" t="s">
        <v>192</v>
      </c>
      <c r="BH772" s="55" t="s">
        <v>193</v>
      </c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</row>
    <row r="773" spans="54:76" ht="15">
      <c r="BB773" s="55" t="s">
        <v>274</v>
      </c>
      <c r="BC773" s="55" t="s">
        <v>897</v>
      </c>
      <c r="BD773" s="55" t="s">
        <v>898</v>
      </c>
      <c r="BE773" s="17"/>
      <c r="BF773" s="17"/>
      <c r="BG773" s="55" t="s">
        <v>432</v>
      </c>
      <c r="BH773" s="55" t="s">
        <v>433</v>
      </c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</row>
    <row r="774" spans="54:76" ht="15">
      <c r="BB774" s="55" t="s">
        <v>274</v>
      </c>
      <c r="BC774" s="55" t="s">
        <v>901</v>
      </c>
      <c r="BD774" s="55" t="s">
        <v>902</v>
      </c>
      <c r="BE774" s="17"/>
      <c r="BF774" s="17"/>
      <c r="BG774" s="55" t="s">
        <v>651</v>
      </c>
      <c r="BH774" s="55" t="s">
        <v>652</v>
      </c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</row>
    <row r="775" spans="54:76" ht="15">
      <c r="BB775" s="55" t="s">
        <v>274</v>
      </c>
      <c r="BC775" s="55" t="s">
        <v>906</v>
      </c>
      <c r="BD775" s="55" t="s">
        <v>907</v>
      </c>
      <c r="BE775" s="17"/>
      <c r="BF775" s="17"/>
      <c r="BG775" s="55" t="s">
        <v>653</v>
      </c>
      <c r="BH775" s="55" t="s">
        <v>654</v>
      </c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7"/>
      <c r="BV775" s="17"/>
      <c r="BW775" s="17"/>
      <c r="BX775" s="17"/>
    </row>
    <row r="776" spans="54:76" ht="15">
      <c r="BB776" s="55" t="s">
        <v>274</v>
      </c>
      <c r="BC776" s="55" t="s">
        <v>908</v>
      </c>
      <c r="BD776" s="55" t="s">
        <v>909</v>
      </c>
      <c r="BE776" s="17"/>
      <c r="BF776" s="17"/>
      <c r="BG776" s="55" t="s">
        <v>860</v>
      </c>
      <c r="BH776" s="55" t="s">
        <v>861</v>
      </c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7"/>
      <c r="BV776" s="17"/>
      <c r="BW776" s="17"/>
      <c r="BX776" s="17"/>
    </row>
    <row r="777" spans="54:76" ht="15">
      <c r="BB777" s="55" t="s">
        <v>274</v>
      </c>
      <c r="BC777" s="55" t="s">
        <v>910</v>
      </c>
      <c r="BD777" s="55" t="s">
        <v>911</v>
      </c>
      <c r="BE777" s="17"/>
      <c r="BF777" s="17"/>
      <c r="BG777" s="55" t="s">
        <v>903</v>
      </c>
      <c r="BH777" s="55" t="s">
        <v>904</v>
      </c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</row>
    <row r="778" spans="54:76" ht="15">
      <c r="BB778" s="55" t="s">
        <v>274</v>
      </c>
      <c r="BC778" s="55" t="s">
        <v>912</v>
      </c>
      <c r="BD778" s="55" t="s">
        <v>913</v>
      </c>
      <c r="BE778" s="17"/>
      <c r="BF778" s="17"/>
      <c r="BG778" s="55" t="s">
        <v>862</v>
      </c>
      <c r="BH778" s="55" t="s">
        <v>863</v>
      </c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</row>
    <row r="779" spans="54:76" ht="15">
      <c r="BB779" s="55" t="s">
        <v>274</v>
      </c>
      <c r="BC779" s="55" t="s">
        <v>923</v>
      </c>
      <c r="BD779" s="55" t="s">
        <v>924</v>
      </c>
      <c r="BE779" s="17"/>
      <c r="BF779" s="17"/>
      <c r="BG779" s="55" t="s">
        <v>916</v>
      </c>
      <c r="BH779" s="55" t="s">
        <v>917</v>
      </c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</row>
    <row r="780" spans="54:76" ht="15">
      <c r="BB780" s="55" t="s">
        <v>274</v>
      </c>
      <c r="BC780" s="55" t="s">
        <v>925</v>
      </c>
      <c r="BD780" s="55" t="s">
        <v>926</v>
      </c>
      <c r="BE780" s="17"/>
      <c r="BF780" s="17"/>
      <c r="BG780" s="55" t="s">
        <v>759</v>
      </c>
      <c r="BH780" s="55" t="s">
        <v>760</v>
      </c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</row>
    <row r="781" spans="54:76" ht="15">
      <c r="BB781" s="55" t="s">
        <v>274</v>
      </c>
      <c r="BC781" s="55" t="s">
        <v>927</v>
      </c>
      <c r="BD781" s="55" t="s">
        <v>928</v>
      </c>
      <c r="BE781" s="17"/>
      <c r="BF781" s="17"/>
      <c r="BG781" s="55" t="s">
        <v>436</v>
      </c>
      <c r="BH781" s="55" t="s">
        <v>437</v>
      </c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</row>
    <row r="782" spans="54:76" ht="15">
      <c r="BB782" s="55" t="s">
        <v>274</v>
      </c>
      <c r="BC782" s="55" t="s">
        <v>929</v>
      </c>
      <c r="BD782" s="55" t="s">
        <v>930</v>
      </c>
      <c r="BE782" s="17"/>
      <c r="BF782" s="17"/>
      <c r="BG782" s="55" t="s">
        <v>763</v>
      </c>
      <c r="BH782" s="55" t="s">
        <v>764</v>
      </c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</row>
    <row r="783" spans="54:76" ht="15">
      <c r="BB783" s="55" t="s">
        <v>274</v>
      </c>
      <c r="BC783" s="55" t="s">
        <v>931</v>
      </c>
      <c r="BD783" s="55" t="s">
        <v>932</v>
      </c>
      <c r="BE783" s="17"/>
      <c r="BF783" s="17"/>
      <c r="BG783" s="55" t="s">
        <v>511</v>
      </c>
      <c r="BH783" s="55" t="s">
        <v>512</v>
      </c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</row>
    <row r="784" spans="54:76" ht="15">
      <c r="BB784" s="55" t="s">
        <v>274</v>
      </c>
      <c r="BC784" s="55" t="s">
        <v>933</v>
      </c>
      <c r="BD784" s="55" t="s">
        <v>934</v>
      </c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</row>
    <row r="785" spans="54:76" ht="15"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</row>
    <row r="786" spans="54:76" ht="15"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</row>
    <row r="787" spans="54:76" ht="15"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</row>
    <row r="788" spans="54:76" ht="15"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</row>
    <row r="789" spans="54:76" ht="15"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</row>
    <row r="790" spans="54:76" ht="15"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</row>
    <row r="791" spans="54:76" ht="15"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</row>
    <row r="792" spans="54:76" ht="15"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</row>
    <row r="793" spans="54:76" ht="15"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</row>
    <row r="794" spans="54:76" ht="15"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</row>
    <row r="795" spans="54:76" ht="15"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</row>
    <row r="796" spans="54:76" ht="15"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</row>
    <row r="797" spans="54:76" ht="15"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</row>
    <row r="798" spans="54:76" ht="15"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</row>
    <row r="799" spans="54:76" ht="15"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</row>
    <row r="800" spans="54:76" ht="15"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</row>
    <row r="801" spans="54:76" ht="15"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</row>
    <row r="802" spans="54:76" ht="15"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</row>
    <row r="803" spans="54:76" ht="15"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</row>
    <row r="804" spans="54:76" ht="15"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</row>
    <row r="805" spans="54:76" ht="15"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</row>
    <row r="806" spans="54:76" ht="15"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</row>
    <row r="807" spans="54:76" ht="15"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</row>
    <row r="808" spans="54:76" ht="15"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</row>
    <row r="809" spans="54:76" ht="15"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</row>
    <row r="810" spans="54:76" ht="15"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</row>
    <row r="811" spans="54:76" ht="15"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</row>
    <row r="812" spans="54:76" ht="15"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</row>
    <row r="813" spans="54:76" ht="15"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</row>
    <row r="814" spans="54:76" ht="15"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</row>
    <row r="815" spans="54:76" ht="15"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</row>
    <row r="816" spans="54:76" ht="15"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</row>
    <row r="817" spans="54:76" ht="15"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</row>
    <row r="818" spans="54:76" ht="15"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</row>
    <row r="819" spans="54:76" ht="15"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</row>
    <row r="820" spans="54:76" ht="15"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</row>
    <row r="821" spans="54:76" ht="15"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</row>
    <row r="822" spans="54:76" ht="15"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</row>
    <row r="823" spans="54:76" ht="15"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</row>
    <row r="824" spans="54:76" ht="15"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</row>
    <row r="825" spans="54:76" ht="15"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</row>
    <row r="826" spans="54:76" ht="15"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</row>
    <row r="827" spans="54:76" ht="15"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</row>
    <row r="828" spans="54:76" ht="15"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</row>
    <row r="829" spans="54:76" ht="15"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</row>
    <row r="830" spans="54:76" ht="15"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</row>
    <row r="831" spans="54:76" ht="15"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</row>
    <row r="832" spans="54:76" ht="15"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</row>
    <row r="833" spans="54:76" ht="15"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</row>
    <row r="834" spans="54:76" ht="15"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</row>
    <row r="835" spans="54:76" ht="15"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</row>
    <row r="836" spans="54:76" ht="15"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</row>
    <row r="837" spans="54:76" ht="15"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</row>
    <row r="838" spans="54:76" ht="15"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</row>
    <row r="839" spans="54:76" ht="15"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</row>
    <row r="840" spans="54:76" ht="15"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</row>
    <row r="841" spans="54:76" ht="15"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</row>
    <row r="842" spans="54:76" ht="15"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</row>
    <row r="843" spans="54:76" ht="15"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</row>
    <row r="844" spans="54:76" ht="15"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</row>
    <row r="845" spans="54:76" ht="15"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</row>
    <row r="846" spans="54:76" ht="15"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</row>
    <row r="847" spans="54:76" ht="15"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</row>
    <row r="848" spans="54:76" ht="15"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</row>
    <row r="849" spans="54:76" ht="15"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</row>
    <row r="850" spans="54:76" ht="15"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</row>
    <row r="851" spans="54:76" ht="15"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</row>
    <row r="852" spans="54:76" ht="15"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</row>
    <row r="853" spans="54:76" ht="15"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</row>
    <row r="854" spans="54:76" ht="15"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</row>
    <row r="855" spans="54:76" ht="15"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</row>
    <row r="856" spans="54:76" ht="15"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</row>
    <row r="857" spans="54:76" ht="15"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</row>
    <row r="858" spans="54:76" ht="15"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</row>
    <row r="859" spans="54:76" ht="15"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</row>
    <row r="860" spans="54:76" ht="15"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</row>
    <row r="861" spans="54:76" ht="15"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</row>
    <row r="862" spans="54:76" ht="15"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</row>
    <row r="863" spans="54:76" ht="15"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</row>
    <row r="864" spans="54:76" ht="15"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</row>
    <row r="865" spans="54:76" ht="15"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</row>
    <row r="866" spans="54:76" ht="15"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</row>
    <row r="867" spans="54:76" ht="15"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</row>
    <row r="868" spans="54:76" ht="15"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</row>
    <row r="869" spans="54:76" ht="15"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</row>
    <row r="870" spans="54:76" ht="15"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</row>
    <row r="871" spans="54:76" ht="15"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</row>
    <row r="872" spans="54:76" ht="15"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</row>
    <row r="873" spans="54:76" ht="15"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</row>
    <row r="874" spans="54:76" ht="15"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</row>
    <row r="875" spans="54:76" ht="15"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</row>
    <row r="1422" spans="28:29">
      <c r="AB1422" s="57">
        <v>43101</v>
      </c>
      <c r="AC1422" s="58">
        <v>43465</v>
      </c>
    </row>
  </sheetData>
  <dataConsolidate/>
  <mergeCells count="1">
    <mergeCell ref="BQ425:BT425"/>
  </mergeCells>
  <conditionalFormatting sqref="R2:R17 R30:R31">
    <cfRule type="cellIs" dxfId="12" priority="11" operator="greaterThan">
      <formula>$S2</formula>
    </cfRule>
  </conditionalFormatting>
  <conditionalFormatting sqref="S30:S31 S2:S17">
    <cfRule type="cellIs" dxfId="11" priority="10" operator="lessThan">
      <formula>$R2</formula>
    </cfRule>
  </conditionalFormatting>
  <conditionalFormatting sqref="R2:S17">
    <cfRule type="cellIs" dxfId="10" priority="12" operator="notBetween">
      <formula>$AB$1422</formula>
      <formula>$AC$1422</formula>
    </cfRule>
  </conditionalFormatting>
  <conditionalFormatting sqref="R18:R29">
    <cfRule type="cellIs" dxfId="9" priority="8" operator="greaterThan">
      <formula>$S18</formula>
    </cfRule>
  </conditionalFormatting>
  <conditionalFormatting sqref="S18:S29">
    <cfRule type="cellIs" dxfId="8" priority="7" operator="lessThan">
      <formula>$R18</formula>
    </cfRule>
  </conditionalFormatting>
  <conditionalFormatting sqref="R18:S29">
    <cfRule type="cellIs" dxfId="7" priority="9" operator="notBetween">
      <formula>$AB$1422</formula>
      <formula>$AC$1422</formula>
    </cfRule>
  </conditionalFormatting>
  <conditionalFormatting sqref="R45:R89">
    <cfRule type="cellIs" dxfId="6" priority="6" operator="greaterThan">
      <formula>$S45</formula>
    </cfRule>
  </conditionalFormatting>
  <conditionalFormatting sqref="S45:S89">
    <cfRule type="cellIs" dxfId="5" priority="5" operator="lessThan">
      <formula>$R45</formula>
    </cfRule>
  </conditionalFormatting>
  <conditionalFormatting sqref="R45:S89">
    <cfRule type="cellIs" dxfId="4" priority="4" operator="notBetween">
      <formula>$AB$1413</formula>
      <formula>$AC$1413</formula>
    </cfRule>
  </conditionalFormatting>
  <conditionalFormatting sqref="R30:S31">
    <cfRule type="cellIs" dxfId="3" priority="13" operator="notBetween">
      <formula>$AB$1438</formula>
      <formula>$AC$1438</formula>
    </cfRule>
  </conditionalFormatting>
  <conditionalFormatting sqref="R93:R103">
    <cfRule type="cellIs" dxfId="2" priority="3" operator="greaterThan">
      <formula>$R93</formula>
    </cfRule>
  </conditionalFormatting>
  <conditionalFormatting sqref="S93:S103">
    <cfRule type="cellIs" dxfId="1" priority="2" operator="lessThan">
      <formula>$Q93</formula>
    </cfRule>
  </conditionalFormatting>
  <conditionalFormatting sqref="R93:S103">
    <cfRule type="cellIs" dxfId="0" priority="1" operator="notBetween">
      <formula>$AA$1517</formula>
      <formula>$AB$1517</formula>
    </cfRule>
  </conditionalFormatting>
  <dataValidations count="34">
    <dataValidation type="list" allowBlank="1" showInputMessage="1" showErrorMessage="1" promptTitle="Township" prompt="Township in which activities are implemented. Please provide information by township. Use different row per township" sqref="A59:A66" xr:uid="{0A1A21A2-86FF-491E-8CF7-A7007E6AA78C}">
      <formula1>INDIRECT(#REF!)</formula1>
    </dataValidation>
    <dataValidation allowBlank="1" showInputMessage="1" showErrorMessage="1" promptTitle="Planned Number of Beneficiaries" prompt="Fill in information by number of people targeted and ensure breakdown by gender. Please ensure beneficiaries are reported by activity and camp." sqref="BQ426:BT427" xr:uid="{F7AE6B56-0BD1-438B-9E8C-049C772CAB66}"/>
    <dataValidation allowBlank="1" showInputMessage="1" showErrorMessage="1" promptTitle="P-Codes" prompt="The P-Code is automatically generated based on the State and Township.  Please do not edit." sqref="C45:C89 C93:C103 C2:C31" xr:uid="{2B57BEE0-69BD-4055-BA50-0C387776B667}"/>
    <dataValidation allowBlank="1" showInputMessage="1" showErrorMessage="1" promptTitle=" Activity" prompt="Please select an activity from the drop down list. Use separate row for each activity" sqref="BL425:BL427 BM427:BP427" xr:uid="{869E78EB-6796-49A9-A66E-5C06993C2638}"/>
    <dataValidation allowBlank="1" showInputMessage="1" showErrorMessage="1" promptTitle="End Date" prompt="Please select the month and year in which planned activities in the targeted areas are expected to end" sqref="BW425:BW427" xr:uid="{10692483-8148-4C6A-8A05-D65AD57E312F}"/>
    <dataValidation allowBlank="1" showInputMessage="1" showErrorMessage="1" promptTitle="Start Date" prompt="Please select the month and year in which activities in the targeted areas started from the drop down list provided" sqref="BV425:BV427" xr:uid="{517B1DE0-D017-4A35-B035-E4CD62542DC8}"/>
    <dataValidation allowBlank="1" showInputMessage="1" showErrorMessage="1" promptTitle="State" prompt="Please select type the state you are oprating. Use separate rows for different states" sqref="BF425:BF427 BG426:BG427" xr:uid="{77324A42-3AFE-48A7-8E86-4DB1350F1EC3}"/>
    <dataValidation allowBlank="1" showInputMessage="1" showErrorMessage="1" promptTitle="Township" prompt="Township in which activities are implemented. Please provide information by township. Use different row per township" sqref="BH425:BH427 BG425" xr:uid="{195E8A60-7049-488C-ADCA-1989BAAFFF01}"/>
    <dataValidation allowBlank="1" showInputMessage="1" showErrorMessage="1" promptTitle="Type of Response" prompt="Please select the type of response from the drop down list" sqref="BJ425:BK427 G45:G66 F93:G103 F2:G31" xr:uid="{380A3CD1-71E5-43CF-BCDE-73AA75FDFD67}"/>
    <dataValidation allowBlank="1" showInputMessage="1" showErrorMessage="1" promptTitle="Phone Number" prompt="Please provide working phone for the contact person. Use a / to separate different phone numbers " sqref="BE425" xr:uid="{E1332C0B-2FE6-44C2-BD5D-6AA83265E16C}"/>
    <dataValidation allowBlank="1" showInputMessage="1" showErrorMessage="1" promptTitle="Name of Organization" prompt="Please type in Name of your Organization" sqref="BB425" xr:uid="{E62F573E-911E-45E8-9FBA-69FDFA1EF026}"/>
    <dataValidation allowBlank="1" showInputMessage="1" showErrorMessage="1" promptTitle="Target Population" prompt="Please select from drop down list. use separate rows for separate category of beneficiaries" sqref="BP425" xr:uid="{57D5C95A-3E8C-4C7A-AE01-2DE3744B9D0D}"/>
    <dataValidation allowBlank="1" showInputMessage="1" showErrorMessage="1" promptTitle="Project Status" prompt="Please select status of project activities from the drop down list." sqref="BI424" xr:uid="{D1B94BAF-31AC-4998-8D46-9B3917EE10A2}"/>
    <dataValidation allowBlank="1" showInputMessage="1" showErrorMessage="1" promptTitle="Partner Notes" prompt="Please provide any notes or information you would like to provide" sqref="BX424" xr:uid="{04910D3B-5FB6-47A1-8E32-17400A1E6A59}"/>
    <dataValidation allowBlank="1" showInputMessage="1" showErrorMessage="1" promptTitle="Implementing Partner" prompt="If your project is implemented by an implementing partner, Please list the implementing partner by each area targeted." sqref="BU424:BU427 Q45:Q66 Q93:Q103 Q2:Q31" xr:uid="{68943D0F-FBD8-46FF-BBF5-3214E992D9E6}"/>
    <dataValidation allowBlank="1" showInputMessage="1" showErrorMessage="1" promptTitle="Name of Contact" prompt="Please provide name of contact in your organization who should be contacted forCWG matters. " sqref="BC424:BC427" xr:uid="{FBDEDB0D-DF53-4C40-B710-4BEDFC52E1D7}"/>
    <dataValidation allowBlank="1" showInputMessage="1" showErrorMessage="1" promptTitle="Email Address" prompt="Please fill in the email address of the contact provided. this will be used for all communications from the CWG" sqref="BD424:BD427" xr:uid="{B8B58749-B8F0-4EEE-A6F2-71BC6C33C881}"/>
    <dataValidation type="list" allowBlank="1" showInputMessage="1" showErrorMessage="1" promptTitle="State" prompt="Please select type the state you are oprating. Use separate rows for different states" sqref="A45:A58 A93:A103 A2:A31 A67:A71 A85:A89" xr:uid="{4B15D067-60A5-47B1-ACC9-75151E9BC7CC}">
      <formula1>state</formula1>
    </dataValidation>
    <dataValidation type="list" allowBlank="1" showInputMessage="1" showErrorMessage="1" sqref="L45:L89 L93:L103 L2:L31" xr:uid="{FA9F0584-231B-4815-BF02-33001FC2D17E}">
      <formula1>target_pop</formula1>
    </dataValidation>
    <dataValidation type="list" allowBlank="1" showInputMessage="1" showErrorMessage="1" sqref="J45:J89 J93:J103 J2:J31" xr:uid="{99619FA7-CBCC-4934-99D1-CBA22F09EA12}">
      <formula1>delivery_mechanism</formula1>
    </dataValidation>
    <dataValidation type="list" allowBlank="1" showInputMessage="1" showErrorMessage="1" sqref="I45:I89 I93:I103 I2:I31" xr:uid="{2B4AF2CF-FDA5-45E0-AB12-AC1AC108611F}">
      <formula1>modality</formula1>
    </dataValidation>
    <dataValidation type="list" allowBlank="1" showInputMessage="1" showErrorMessage="1" promptTitle=" Activity" prompt="Please select an activity from the drop down list. Use separate row for each activity" sqref="H45:H89 H93:H103 H2:H31" xr:uid="{8C003359-A3E4-4E62-82F4-31F23FE9CEA9}">
      <formula1>condition</formula1>
    </dataValidation>
    <dataValidation type="list" allowBlank="1" showInputMessage="1" showErrorMessage="1" promptTitle="Type of Response" prompt="Please select the type of response from the drop down list" sqref="E32:E40 E2:E17 E73:E92 E122:E127 E134:E140 E147:E149 E168:E170" xr:uid="{C29361BB-C3E7-4AB0-A3D0-1D818993E357}">
      <formula1>$BJ$428:$BJ$448</formula1>
    </dataValidation>
    <dataValidation type="list" allowBlank="1" showInputMessage="1" showErrorMessage="1" sqref="D45:D89 D93:D103 D2:D40" xr:uid="{159CC40F-138F-49AE-902F-BC9D171BF82E}">
      <formula1>project_status</formula1>
    </dataValidation>
    <dataValidation allowBlank="1" showInputMessage="1" showErrorMessage="1" promptTitle="Planned Number of Beneficiaries" prompt="Fill in information by number of people targeted and ensure breakdown by gender. Please ensure beneficiaries are reported by activity and township." sqref="M93:P103 M45:N89 M2:P31 O45:P66" xr:uid="{A9DD464C-87B3-40E9-9E5E-3F6F3808E440}"/>
    <dataValidation type="list" allowBlank="1" showInputMessage="1" showErrorMessage="1" promptTitle="Township" prompt="Township in which activities are implemented. Please provide information by township. Use different row per township" sqref="B2:B31 B45:B66 B93:B103" xr:uid="{616C05FB-8E09-472F-B965-39BFAE395B2C}">
      <formula1>INDIRECT(A2)</formula1>
    </dataValidation>
    <dataValidation type="date" allowBlank="1" showInputMessage="1" showErrorMessage="1" errorTitle="Only enter dates for 2018!" error="You can only enter project start and end dates between January and December 2018!" sqref="R2:S29" xr:uid="{7DF4BAFE-C1CE-462D-B740-254FE2096CA6}">
      <formula1>$AB$1422</formula1>
      <formula2>$AC$1422</formula2>
    </dataValidation>
    <dataValidation type="list" allowBlank="1" showInputMessage="1" showErrorMessage="1" errorTitle="Only enter dates for 2019!" error="You can only enter project start and end dates between January and December 2019!" sqref="T45:T89 T93:T103 T2:T31" xr:uid="{4B54D493-76CB-45A3-B6DE-A373CB8AEA08}">
      <formula1>"weekly, monthly, bi-monthly (every 2 mnths), quarterly, one-off, other"</formula1>
    </dataValidation>
    <dataValidation type="list" allowBlank="1" showInputMessage="1" showErrorMessage="1" promptTitle="Type of Response" prompt="Please select the type of response from the drop down list" sqref="E59:E72" xr:uid="{45973D8B-5E51-452D-A9D3-B1318DDEE136}">
      <formula1>$BJ$419:$BJ$439</formula1>
    </dataValidation>
    <dataValidation type="date" allowBlank="1" showInputMessage="1" showErrorMessage="1" errorTitle="Only enter dates for 2018!" error="You can only enter project start and end dates between January and December 2018!" sqref="R45:S89" xr:uid="{598074C0-5D42-4197-8348-A1415753E792}">
      <formula1>$AB$1413</formula1>
      <formula2>$AC$1413</formula2>
    </dataValidation>
    <dataValidation type="list" allowBlank="1" showInputMessage="1" showErrorMessage="1" promptTitle="Type of Response" prompt="Please select the type of response from the drop down list" sqref="E93:E103" xr:uid="{5092A51A-A1AC-4A52-8650-C8EE61B7C801}">
      <formula1>$BJ$447:$BJ$467</formula1>
    </dataValidation>
    <dataValidation type="date" allowBlank="1" showInputMessage="1" showErrorMessage="1" errorTitle="Only enter dates for 2018!" error="You can only enter project start and end dates between January and December 2018!" sqref="R30:S31" xr:uid="{4D3DABD9-3BA8-4C60-ABF3-21B69BCB6A8A}">
      <formula1>$AB$1438</formula1>
      <formula2>$AC$1438</formula2>
    </dataValidation>
    <dataValidation type="list" allowBlank="1" showInputMessage="1" showErrorMessage="1" promptTitle="Type of Response" prompt="Please select the type of response from the drop down list" sqref="E30:E31" xr:uid="{BCF75484-715A-4911-8576-D8CD931E76C2}">
      <formula1>$BJ$444:$BJ$464</formula1>
    </dataValidation>
    <dataValidation type="date" allowBlank="1" showInputMessage="1" showErrorMessage="1" errorTitle="Only enter dates for 2018!" error="You can only enter project start and end dates between January and December 2018!" sqref="R93:S103" xr:uid="{B69C77D6-C293-44B6-92F1-2B816839C236}">
      <formula1>$AA$1517</formula1>
      <formula2>$AB$1517</formula2>
    </dataValidation>
  </dataValidations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754727DDF2004181DC5E9E376AF440" ma:contentTypeVersion="10" ma:contentTypeDescription="Create a new document." ma:contentTypeScope="" ma:versionID="567283061c957d455aca4900e8eb71d5">
  <xsd:schema xmlns:xsd="http://www.w3.org/2001/XMLSchema" xmlns:xs="http://www.w3.org/2001/XMLSchema" xmlns:p="http://schemas.microsoft.com/office/2006/metadata/properties" xmlns:ns3="ee509b82-0bca-49ba-8efd-aa85141024b3" xmlns:ns4="7bf39369-1f7d-4281-8938-dd34a2182174" targetNamespace="http://schemas.microsoft.com/office/2006/metadata/properties" ma:root="true" ma:fieldsID="0b40e21ccbedc760d6d9e810e4390336" ns3:_="" ns4:_="">
    <xsd:import namespace="ee509b82-0bca-49ba-8efd-aa85141024b3"/>
    <xsd:import namespace="7bf39369-1f7d-4281-8938-dd34a21821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09b82-0bca-49ba-8efd-aa85141024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39369-1f7d-4281-8938-dd34a21821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C24BF8-4D7D-4623-8537-BB7311A9F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509b82-0bca-49ba-8efd-aa85141024b3"/>
    <ds:schemaRef ds:uri="7bf39369-1f7d-4281-8938-dd34a21821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3587E-CABA-4EBC-94E4-8F8319B92B26}">
  <ds:schemaRefs>
    <ds:schemaRef ds:uri="http://schemas.microsoft.com/office/infopath/2007/PartnerControls"/>
    <ds:schemaRef ds:uri="7bf39369-1f7d-4281-8938-dd34a2182174"/>
    <ds:schemaRef ds:uri="http://purl.org/dc/dcmitype/"/>
    <ds:schemaRef ds:uri="http://schemas.microsoft.com/office/2006/documentManagement/types"/>
    <ds:schemaRef ds:uri="http://www.w3.org/XML/1998/namespace"/>
    <ds:schemaRef ds:uri="ee509b82-0bca-49ba-8efd-aa85141024b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A980B6-340C-4891-BAF8-19E1919CC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27</vt:i4>
      </vt:variant>
    </vt:vector>
  </HeadingPairs>
  <TitlesOfParts>
    <vt:vector size="28" baseType="lpstr">
      <vt:lpstr>2018</vt:lpstr>
      <vt:lpstr>'2018'!Ayeyarwady</vt:lpstr>
      <vt:lpstr>'2018'!Bago_East</vt:lpstr>
      <vt:lpstr>'2018'!Bago_West</vt:lpstr>
      <vt:lpstr>'2018'!Chin</vt:lpstr>
      <vt:lpstr>'2018'!condition</vt:lpstr>
      <vt:lpstr>'2018'!delivery_mechanism</vt:lpstr>
      <vt:lpstr>'2018'!Kachin</vt:lpstr>
      <vt:lpstr>'2018'!Kayah</vt:lpstr>
      <vt:lpstr>'2018'!Kayin</vt:lpstr>
      <vt:lpstr>'2018'!Magway</vt:lpstr>
      <vt:lpstr>'2018'!Mandalay</vt:lpstr>
      <vt:lpstr>'2018'!modality</vt:lpstr>
      <vt:lpstr>'2018'!Mon</vt:lpstr>
      <vt:lpstr>'2018'!NayPyiTaw</vt:lpstr>
      <vt:lpstr>'2018'!planned</vt:lpstr>
      <vt:lpstr>'2018'!Print_Area</vt:lpstr>
      <vt:lpstr>'2018'!project_status</vt:lpstr>
      <vt:lpstr>'2018'!Rakhine</vt:lpstr>
      <vt:lpstr>'2018'!Sagaing</vt:lpstr>
      <vt:lpstr>'2018'!sector</vt:lpstr>
      <vt:lpstr>'2018'!Shan_East</vt:lpstr>
      <vt:lpstr>'2018'!Shan_North</vt:lpstr>
      <vt:lpstr>'2018'!Shan_South</vt:lpstr>
      <vt:lpstr>'2018'!state</vt:lpstr>
      <vt:lpstr>'2018'!Tanintharyi</vt:lpstr>
      <vt:lpstr>'2018'!target_pop</vt:lpstr>
      <vt:lpstr>'2018'!Yangon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Pyae Sone Kyaw Win</dc:creator>
  <cp:lastModifiedBy>Pyae Sone Kyaw Win</cp:lastModifiedBy>
  <dcterms:created xsi:type="dcterms:W3CDTF">2019-08-16T08:30:14Z</dcterms:created>
  <dcterms:modified xsi:type="dcterms:W3CDTF">2019-08-16T08:37:32Z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0x01010021754727DDF2004181DC5E9E376AF440</vt:lpwstr>
  </property>
</Properties>
</file>