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95" windowHeight="11505"/>
  </bookViews>
  <sheets>
    <sheet name="ONIC" sheetId="1" r:id="rId1"/>
    <sheet name="Desplazamiento-Confinamiento" sheetId="2" r:id="rId2"/>
    <sheet name="Acciones Belicas" sheetId="3" r:id="rId3"/>
    <sheet name="Acceso-Confinamiento" sheetId="4" r:id="rId4"/>
    <sheet name="Desplazamiento" sheetId="5" r:id="rId5"/>
    <sheet name="SIGPAD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C20" i="5" l="1"/>
  <c r="D10" i="5" s="1"/>
  <c r="D18" i="5" l="1"/>
  <c r="D8" i="5"/>
  <c r="D17" i="5"/>
  <c r="D13" i="5"/>
  <c r="D9" i="5"/>
  <c r="D20" i="5"/>
  <c r="D16" i="5"/>
  <c r="D12" i="5"/>
  <c r="D19" i="5"/>
  <c r="D15" i="5"/>
  <c r="D11" i="5"/>
  <c r="D14" i="5"/>
  <c r="C31" i="6"/>
  <c r="D9" i="6" s="1"/>
  <c r="C13" i="4"/>
  <c r="D9" i="4" s="1"/>
  <c r="C24" i="3"/>
  <c r="D9" i="3" s="1"/>
  <c r="D24" i="3" l="1"/>
  <c r="D22" i="3"/>
  <c r="D20" i="3"/>
  <c r="D18" i="3"/>
  <c r="D16" i="3"/>
  <c r="D14" i="3"/>
  <c r="D12" i="3"/>
  <c r="D10" i="3"/>
  <c r="D8" i="3"/>
  <c r="D7" i="3"/>
  <c r="D23" i="3"/>
  <c r="D21" i="3"/>
  <c r="D19" i="3"/>
  <c r="D17" i="3"/>
  <c r="D15" i="3"/>
  <c r="D13" i="3"/>
  <c r="D11" i="3"/>
  <c r="D7" i="4"/>
  <c r="D12" i="4"/>
  <c r="D10" i="4"/>
  <c r="D8" i="4"/>
  <c r="D13" i="4"/>
  <c r="D11" i="4"/>
  <c r="D8" i="6"/>
  <c r="D30" i="6"/>
  <c r="D28" i="6"/>
  <c r="D26" i="6"/>
  <c r="D24" i="6"/>
  <c r="D22" i="6"/>
  <c r="D20" i="6"/>
  <c r="D18" i="6"/>
  <c r="D16" i="6"/>
  <c r="D14" i="6"/>
  <c r="D12" i="6"/>
  <c r="D10" i="6"/>
  <c r="D31" i="6"/>
  <c r="D29" i="6"/>
  <c r="D27" i="6"/>
  <c r="D25" i="6"/>
  <c r="D23" i="6"/>
  <c r="D21" i="6"/>
  <c r="D19" i="6"/>
  <c r="D17" i="6"/>
  <c r="D15" i="6"/>
  <c r="D13" i="6"/>
  <c r="D11" i="6"/>
  <c r="C31" i="2" l="1"/>
  <c r="D30" i="2" s="1"/>
  <c r="D16" i="2"/>
  <c r="C16" i="2"/>
  <c r="D23" i="1"/>
  <c r="C23" i="1"/>
  <c r="E20" i="1"/>
  <c r="E19" i="1"/>
  <c r="E17" i="1"/>
  <c r="E16" i="1"/>
  <c r="E15" i="1"/>
  <c r="E14" i="1"/>
  <c r="E13" i="1"/>
  <c r="E12" i="1"/>
  <c r="E11" i="1"/>
  <c r="E9" i="1"/>
  <c r="E8" i="1"/>
  <c r="E7" i="1"/>
  <c r="D28" i="2" l="1"/>
  <c r="D29" i="2"/>
</calcChain>
</file>

<file path=xl/sharedStrings.xml><?xml version="1.0" encoding="utf-8"?>
<sst xmlns="http://schemas.openxmlformats.org/spreadsheetml/2006/main" count="126" uniqueCount="108">
  <si>
    <t>Categoría</t>
  </si>
  <si>
    <t>Variación</t>
  </si>
  <si>
    <t xml:space="preserve">Confinamiento </t>
  </si>
  <si>
    <t xml:space="preserve">Desplazamiento Forzado </t>
  </si>
  <si>
    <t xml:space="preserve">Amenazas  </t>
  </si>
  <si>
    <t xml:space="preserve">Mortalidad Infantil </t>
  </si>
  <si>
    <t xml:space="preserve">Homicidio </t>
  </si>
  <si>
    <t xml:space="preserve">Intento de homicidio  </t>
  </si>
  <si>
    <t xml:space="preserve">Reclutamiento forzado (incluye Fuerza Pública) </t>
  </si>
  <si>
    <t xml:space="preserve">Herida intencional de persona protegida  </t>
  </si>
  <si>
    <t xml:space="preserve">Acción Bélica </t>
  </si>
  <si>
    <t xml:space="preserve">Detención arbitraria </t>
  </si>
  <si>
    <t xml:space="preserve">MAP/MUSE </t>
  </si>
  <si>
    <t xml:space="preserve">Ataque a misión humanitaria </t>
  </si>
  <si>
    <t xml:space="preserve">Atentado </t>
  </si>
  <si>
    <t xml:space="preserve">Fumigación </t>
  </si>
  <si>
    <t xml:space="preserve">Tortura </t>
  </si>
  <si>
    <t xml:space="preserve">Violencia sexual </t>
  </si>
  <si>
    <t>TOTAL</t>
  </si>
  <si>
    <t>Fuente: Organización Nacional Indígena de Colombia (ONIC). Datos extraídos de Informes anuales de Derechos Humanos y DIH 2013, Enero-Septiebre 2014. Procesados por OCHA Colombia</t>
  </si>
  <si>
    <t>#PDI</t>
  </si>
  <si>
    <t>#Eventos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</si>
  <si>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</si>
  <si>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</si>
  <si>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</si>
  <si>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</si>
  <si>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</si>
  <si>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</si>
  <si>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</si>
  <si>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</si>
  <si>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</si>
  <si>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#Personas afectadas</t>
  </si>
  <si>
    <t>%</t>
  </si>
  <si>
    <t>Indígenas</t>
  </si>
  <si>
    <t>Afrocolombianos</t>
  </si>
  <si>
    <t>Otros</t>
  </si>
  <si>
    <t xml:space="preserve">Departamento </t>
  </si>
  <si>
    <t>Participación</t>
  </si>
  <si>
    <t>Cauca</t>
  </si>
  <si>
    <t>Nariño</t>
  </si>
  <si>
    <t>Antioquia</t>
  </si>
  <si>
    <t>Arauca</t>
  </si>
  <si>
    <t>Caquetá</t>
  </si>
  <si>
    <t>Meta</t>
  </si>
  <si>
    <t>Norte de Santander</t>
  </si>
  <si>
    <t>Bolivar</t>
  </si>
  <si>
    <t>Chocó</t>
  </si>
  <si>
    <t>Huila</t>
  </si>
  <si>
    <t>La Guajira</t>
  </si>
  <si>
    <t>Atlántico</t>
  </si>
  <si>
    <t>Guaviare</t>
  </si>
  <si>
    <t xml:space="preserve">Risaralda </t>
  </si>
  <si>
    <t>Santander</t>
  </si>
  <si>
    <t>Tolima</t>
  </si>
  <si>
    <t>Valle del Cauca</t>
  </si>
  <si>
    <t>Total</t>
  </si>
  <si>
    <t>Departamento</t>
  </si>
  <si>
    <t>personas</t>
  </si>
  <si>
    <t>participacion</t>
  </si>
  <si>
    <t>Putumayo</t>
  </si>
  <si>
    <t xml:space="preserve">Afectados Octubre  por departamentos </t>
  </si>
  <si>
    <t>Depto</t>
  </si>
  <si>
    <t>Afectados</t>
  </si>
  <si>
    <t xml:space="preserve">Participación </t>
  </si>
  <si>
    <t>PUTUMAYO</t>
  </si>
  <si>
    <t>MAGDALENA</t>
  </si>
  <si>
    <t>CAUCA</t>
  </si>
  <si>
    <t>CESAR</t>
  </si>
  <si>
    <t>NARIÑO</t>
  </si>
  <si>
    <t>VALLE DEL CAUCA</t>
  </si>
  <si>
    <t>CHOCO</t>
  </si>
  <si>
    <t>ATLANTICO</t>
  </si>
  <si>
    <t>BOLIVAR</t>
  </si>
  <si>
    <t>SUCRE</t>
  </si>
  <si>
    <t>BOYACA</t>
  </si>
  <si>
    <t>ANTIOQUIA</t>
  </si>
  <si>
    <t>VICHADA</t>
  </si>
  <si>
    <t>QUINDIO</t>
  </si>
  <si>
    <t>RISARALDA</t>
  </si>
  <si>
    <t>SANTANDER</t>
  </si>
  <si>
    <t>LA GUAJIRA</t>
  </si>
  <si>
    <t>TOLIMA</t>
  </si>
  <si>
    <t>CUNDINAMARCA</t>
  </si>
  <si>
    <t>HUILA</t>
  </si>
  <si>
    <t>ARAUCA</t>
  </si>
  <si>
    <t>BOGOTA, D.C.</t>
  </si>
  <si>
    <t>AMAZONAS</t>
  </si>
  <si>
    <t xml:space="preserve">Total </t>
  </si>
  <si>
    <t># PERSONAS AFECTADAS POR DESPLAZAMIENTO MASIVO (Ene-oct 2014)</t>
  </si>
  <si>
    <t># victimas</t>
  </si>
  <si>
    <t>Valle de Cauca</t>
  </si>
  <si>
    <t>Valle del Cauca/Chocó</t>
  </si>
  <si>
    <t>Córdoba</t>
  </si>
  <si>
    <t>Magdalena</t>
  </si>
  <si>
    <t>Risaralda</t>
  </si>
  <si>
    <t>Mes</t>
  </si>
  <si>
    <t>Etnia</t>
  </si>
  <si>
    <t>Violaciones a los DDHH de los pueblos indígenas e infracciones al DIH</t>
  </si>
  <si>
    <t>EVENTOS DE DESPLAZAMIENTO MASIVO EN COMUNIDADES INDÍGENAS. Enero - Septiembre 2014</t>
  </si>
  <si>
    <t>PERSONAS CONFINADAS POR ETNIA. Enero - Septiembre 2014</t>
  </si>
  <si>
    <t>Fuente: OCHA-Monitor. Fecha de consulta: 06/11/2014. Procesados por OCHA</t>
  </si>
  <si>
    <t>ACCIONES BÉLICAS. Octubre 2014</t>
  </si>
  <si>
    <t xml:space="preserve">#eventos </t>
  </si>
  <si>
    <t>Personas afectadas por limitaciones de movilidad, acceso y confinamiento. Octubre 2014</t>
  </si>
  <si>
    <t xml:space="preserve">Víctimas de Enero a Octubre por departamento </t>
  </si>
  <si>
    <t>Fuente: OCHA-Monitor. Fecha de consulta: 06/11/2014. Procesados por OCHA.</t>
  </si>
  <si>
    <t>PERSONAS AFECTADAS POR DESASTRES NATURALES. Octubre 2014 (SIGPAD)</t>
  </si>
  <si>
    <t>Fuente: Sistema Nacional de Información para la Gestion de Riesgo de Desastre. Fecha de consulta 06/11/2014. Procesados por OCHA.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</si>
</sst>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04040"/>
      <name val="Arial"/>
      <family val="2"/>
    </font>
    <font>
      <b/>
      <sz val="11"/>
      <color rgb="FF404040"/>
      <name val="Arial"/>
      <family val="2"/>
    </font>
    <font>
      <b/>
      <sz val="11"/>
      <color rgb="FF026CB6"/>
      <name val="Arial"/>
      <family val="2"/>
    </font>
    <font>
      <i/>
      <sz val="9"/>
      <color rgb="FF404040"/>
      <name val="Arial"/>
      <family val="2"/>
    </font>
    <font>
      <b/>
      <sz val="10"/>
      <color rgb="FF40404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9" fontId="2" fillId="0" borderId="0" xfId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" fillId="0" borderId="5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6" xfId="0" applyNumberFormat="1" applyFont="1" applyBorder="1"/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9" xfId="0" applyFont="1" applyFill="1" applyBorder="1" applyAlignment="1">
      <alignment horizontal="left"/>
    </xf>
    <xf numFmtId="0" fontId="2" fillId="0" borderId="5" xfId="0" applyNumberFormat="1" applyFont="1" applyFill="1" applyBorder="1"/>
    <xf numFmtId="9" fontId="3" fillId="0" borderId="8" xfId="1" applyFont="1" applyFill="1" applyBorder="1"/>
    <xf numFmtId="0" fontId="2" fillId="0" borderId="10" xfId="0" applyFont="1" applyFill="1" applyBorder="1" applyAlignment="1">
      <alignment horizontal="left"/>
    </xf>
    <xf numFmtId="0" fontId="2" fillId="0" borderId="6" xfId="0" applyNumberFormat="1" applyFont="1" applyFill="1" applyBorder="1"/>
    <xf numFmtId="9" fontId="3" fillId="0" borderId="11" xfId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4" xfId="0" applyNumberFormat="1" applyFont="1" applyFill="1" applyBorder="1"/>
    <xf numFmtId="9" fontId="3" fillId="0" borderId="3" xfId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0" xfId="0" applyNumberFormat="1" applyFont="1" applyAlignment="1">
      <alignment wrapText="1"/>
    </xf>
    <xf numFmtId="9" fontId="2" fillId="0" borderId="6" xfId="1" applyFont="1" applyBorder="1"/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9" fontId="2" fillId="0" borderId="6" xfId="1" applyNumberFormat="1" applyFont="1" applyBorder="1"/>
    <xf numFmtId="0" fontId="3" fillId="3" borderId="1" xfId="0" applyFont="1" applyFill="1" applyBorder="1"/>
    <xf numFmtId="0" fontId="3" fillId="3" borderId="4" xfId="0" applyFont="1" applyFill="1" applyBorder="1"/>
    <xf numFmtId="9" fontId="3" fillId="3" borderId="4" xfId="1" applyFont="1" applyFill="1" applyBorder="1"/>
    <xf numFmtId="0" fontId="4" fillId="0" borderId="0" xfId="0" applyFont="1" applyAlignment="1">
      <alignment horizontal="center" wrapText="1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5" xfId="0" applyNumberFormat="1" applyFont="1" applyBorder="1" applyAlignment="1">
      <alignment wrapText="1"/>
    </xf>
    <xf numFmtId="9" fontId="2" fillId="0" borderId="8" xfId="1" applyFont="1" applyBorder="1"/>
    <xf numFmtId="0" fontId="2" fillId="0" borderId="10" xfId="0" applyFont="1" applyBorder="1" applyAlignment="1">
      <alignment horizontal="left" wrapText="1"/>
    </xf>
    <xf numFmtId="0" fontId="2" fillId="0" borderId="6" xfId="0" applyNumberFormat="1" applyFont="1" applyBorder="1" applyAlignment="1">
      <alignment wrapText="1"/>
    </xf>
    <xf numFmtId="9" fontId="2" fillId="0" borderId="11" xfId="1" applyFont="1" applyBorder="1"/>
    <xf numFmtId="0" fontId="3" fillId="4" borderId="1" xfId="0" applyFont="1" applyFill="1" applyBorder="1" applyAlignment="1">
      <alignment horizontal="left" wrapText="1"/>
    </xf>
    <xf numFmtId="0" fontId="3" fillId="4" borderId="4" xfId="0" applyNumberFormat="1" applyFont="1" applyFill="1" applyBorder="1" applyAlignment="1">
      <alignment wrapText="1"/>
    </xf>
    <xf numFmtId="9" fontId="3" fillId="4" borderId="3" xfId="1" applyFont="1" applyFill="1" applyBorder="1"/>
    <xf numFmtId="17" fontId="3" fillId="2" borderId="1" xfId="0" applyNumberFormat="1" applyFont="1" applyFill="1" applyBorder="1" applyAlignment="1">
      <alignment horizontal="center"/>
    </xf>
    <xf numFmtId="17" fontId="3" fillId="2" borderId="2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9" fontId="3" fillId="0" borderId="8" xfId="1" applyNumberFormat="1" applyFont="1" applyBorder="1"/>
    <xf numFmtId="9" fontId="3" fillId="0" borderId="11" xfId="1" applyNumberFormat="1" applyFont="1" applyBorder="1"/>
    <xf numFmtId="0" fontId="3" fillId="2" borderId="1" xfId="0" applyFont="1" applyFill="1" applyBorder="1" applyAlignment="1">
      <alignment horizontal="left"/>
    </xf>
    <xf numFmtId="0" fontId="3" fillId="2" borderId="4" xfId="0" applyNumberFormat="1" applyFont="1" applyFill="1" applyBorder="1"/>
    <xf numFmtId="9" fontId="3" fillId="2" borderId="3" xfId="1" applyNumberFormat="1" applyFont="1" applyFill="1" applyBorder="1"/>
    <xf numFmtId="0" fontId="2" fillId="0" borderId="0" xfId="0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26CB6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'[1]Desplazamiento confinamiento'!$D$2</c:f>
              <c:strCache>
                <c:ptCount val="1"/>
                <c:pt idx="0">
                  <c:v>#Eventos</c:v>
                </c:pt>
              </c:strCache>
            </c:strRef>
          </c:tx>
          <c:spPr>
            <a:solidFill>
              <a:srgbClr val="026CB6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'[1]Desplazamiento confinamiento'!$A$3:$A$11</c:f>
              <c:strCache>
                <c:ptCount val="9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</c:strCache>
            </c:strRef>
          </c:cat>
          <c:val>
            <c:numRef>
              <c:f>'[1]Desplazamiento confinamiento'!$D$3:$D$11</c:f>
              <c:numCache>
                <c:formatCode>General</c:formatCode>
                <c:ptCount val="9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68128"/>
        <c:axId val="109432192"/>
      </c:barChart>
      <c:lineChart>
        <c:grouping val="standard"/>
        <c:varyColors val="0"/>
        <c:ser>
          <c:idx val="0"/>
          <c:order val="0"/>
          <c:tx>
            <c:strRef>
              <c:f>'[1]Desplazamiento confinamiento'!$C$2</c:f>
              <c:strCache>
                <c:ptCount val="1"/>
                <c:pt idx="0">
                  <c:v>#PDI</c:v>
                </c:pt>
              </c:strCache>
            </c:strRef>
          </c:tx>
          <c:spPr>
            <a:ln>
              <a:solidFill>
                <a:srgbClr val="BA1222"/>
              </a:solidFill>
            </a:ln>
          </c:spPr>
          <c:marker>
            <c:symbol val="none"/>
          </c:marker>
          <c:cat>
            <c:strRef>
              <c:f>'[1]Desplazamiento confinamiento'!$A$3:$A$11</c:f>
              <c:strCache>
                <c:ptCount val="9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</c:strCache>
            </c:strRef>
          </c:cat>
          <c:val>
            <c:numRef>
              <c:f>'[1]Desplazamiento confinamiento'!$C$3:$C$11</c:f>
              <c:numCache>
                <c:formatCode>General</c:formatCode>
                <c:ptCount val="9"/>
                <c:pt idx="0">
                  <c:v>1294</c:v>
                </c:pt>
                <c:pt idx="1">
                  <c:v>740</c:v>
                </c:pt>
                <c:pt idx="2">
                  <c:v>213</c:v>
                </c:pt>
                <c:pt idx="3">
                  <c:v>313</c:v>
                </c:pt>
                <c:pt idx="4">
                  <c:v>2101</c:v>
                </c:pt>
                <c:pt idx="5">
                  <c:v>835</c:v>
                </c:pt>
                <c:pt idx="6">
                  <c:v>65</c:v>
                </c:pt>
                <c:pt idx="7">
                  <c:v>165</c:v>
                </c:pt>
                <c:pt idx="8">
                  <c:v>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60992"/>
        <c:axId val="109432768"/>
      </c:lineChart>
      <c:catAx>
        <c:axId val="4996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432192"/>
        <c:crosses val="autoZero"/>
        <c:auto val="1"/>
        <c:lblAlgn val="ctr"/>
        <c:lblOffset val="100"/>
        <c:noMultiLvlLbl val="0"/>
      </c:catAx>
      <c:valAx>
        <c:axId val="10943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9968128"/>
        <c:crosses val="autoZero"/>
        <c:crossBetween val="between"/>
      </c:valAx>
      <c:valAx>
        <c:axId val="1094327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09460992"/>
        <c:crosses val="max"/>
        <c:crossBetween val="between"/>
      </c:valAx>
      <c:catAx>
        <c:axId val="109460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0943276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solidFill>
            <a:srgbClr val="40404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5</xdr:row>
      <xdr:rowOff>61912</xdr:rowOff>
    </xdr:from>
    <xdr:to>
      <xdr:col>11</xdr:col>
      <xdr:colOff>485775</xdr:colOff>
      <xdr:row>19</xdr:row>
      <xdr:rowOff>138112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CHA\Mis%20documentos\Downloads\Datos%20Boletin%20ind&#237;genas%20Oct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IC"/>
      <sheetName val="Desplazamiento confinamiento"/>
      <sheetName val="Hoja3"/>
    </sheetNames>
    <sheetDataSet>
      <sheetData sheetId="0"/>
      <sheetData sheetId="1">
        <row r="2">
          <cell r="C2" t="str">
            <v>#PDI</v>
          </cell>
          <cell r="D2" t="str">
            <v>#Eventos</v>
          </cell>
        </row>
        <row r="3">
          <cell r="A3" t="str">
            <v>J</v>
          </cell>
          <cell r="C3">
            <v>1294</v>
          </cell>
          <cell r="D3">
            <v>4</v>
          </cell>
        </row>
        <row r="4">
          <cell r="A4" t="str">
            <v>F</v>
          </cell>
          <cell r="C4">
            <v>740</v>
          </cell>
          <cell r="D4">
            <v>2</v>
          </cell>
        </row>
        <row r="5">
          <cell r="A5" t="str">
            <v>M</v>
          </cell>
          <cell r="C5">
            <v>213</v>
          </cell>
          <cell r="D5">
            <v>2</v>
          </cell>
        </row>
        <row r="6">
          <cell r="A6" t="str">
            <v>A</v>
          </cell>
          <cell r="C6">
            <v>313</v>
          </cell>
          <cell r="D6">
            <v>2</v>
          </cell>
        </row>
        <row r="7">
          <cell r="A7" t="str">
            <v>M</v>
          </cell>
          <cell r="C7">
            <v>2101</v>
          </cell>
          <cell r="D7">
            <v>3</v>
          </cell>
        </row>
        <row r="8">
          <cell r="A8" t="str">
            <v>J</v>
          </cell>
          <cell r="C8">
            <v>835</v>
          </cell>
          <cell r="D8">
            <v>3</v>
          </cell>
        </row>
        <row r="9">
          <cell r="A9" t="str">
            <v>J</v>
          </cell>
          <cell r="C9">
            <v>65</v>
          </cell>
          <cell r="D9">
            <v>1</v>
          </cell>
        </row>
        <row r="10">
          <cell r="A10" t="str">
            <v>A</v>
          </cell>
          <cell r="C10">
            <v>165</v>
          </cell>
          <cell r="D10">
            <v>1</v>
          </cell>
        </row>
        <row r="11">
          <cell r="A11" t="str">
            <v>S</v>
          </cell>
          <cell r="C11">
            <v>1982</v>
          </cell>
          <cell r="D11">
            <v>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workbookViewId="0">
      <selection activeCell="B2" sqref="B2:E4"/>
    </sheetView>
  </sheetViews>
  <sheetFormatPr baseColWidth="10" defaultRowHeight="14.25" x14ac:dyDescent="0.2"/>
  <cols>
    <col min="1" max="1" width="7.140625" style="1" customWidth="1"/>
    <col min="2" max="2" width="43.42578125" style="1" customWidth="1"/>
    <col min="3" max="16384" width="11.42578125" style="1"/>
  </cols>
  <sheetData>
    <row r="2" spans="2:5" ht="14.25" customHeight="1" x14ac:dyDescent="0.2">
      <c r="B2" s="4" t="s">
        <v>97</v>
      </c>
      <c r="C2" s="4"/>
      <c r="D2" s="4"/>
      <c r="E2" s="4"/>
    </row>
    <row r="3" spans="2:5" ht="14.25" customHeight="1" x14ac:dyDescent="0.2">
      <c r="B3" s="4"/>
      <c r="C3" s="4"/>
      <c r="D3" s="4"/>
      <c r="E3" s="4"/>
    </row>
    <row r="4" spans="2:5" x14ac:dyDescent="0.2">
      <c r="B4" s="4"/>
      <c r="C4" s="4"/>
      <c r="D4" s="4"/>
      <c r="E4" s="4"/>
    </row>
    <row r="6" spans="2:5" ht="15" x14ac:dyDescent="0.25">
      <c r="B6" s="2" t="s">
        <v>0</v>
      </c>
      <c r="C6" s="2">
        <v>2013</v>
      </c>
      <c r="D6" s="2">
        <v>2014</v>
      </c>
      <c r="E6" s="2" t="s">
        <v>1</v>
      </c>
    </row>
    <row r="7" spans="2:5" x14ac:dyDescent="0.2">
      <c r="B7" s="1" t="s">
        <v>2</v>
      </c>
      <c r="C7" s="1">
        <v>5847</v>
      </c>
      <c r="D7" s="1">
        <v>236</v>
      </c>
      <c r="E7" s="3">
        <f>+D7/C7-1</f>
        <v>-0.95963742089960669</v>
      </c>
    </row>
    <row r="8" spans="2:5" x14ac:dyDescent="0.2">
      <c r="B8" s="1" t="s">
        <v>3</v>
      </c>
      <c r="C8" s="1">
        <v>1506</v>
      </c>
      <c r="D8" s="1">
        <v>2819</v>
      </c>
      <c r="E8" s="3">
        <f t="shared" ref="E8:E20" si="0">+D8/C8-1</f>
        <v>0.87184594953519245</v>
      </c>
    </row>
    <row r="9" spans="2:5" x14ac:dyDescent="0.2">
      <c r="B9" s="1" t="s">
        <v>4</v>
      </c>
      <c r="C9" s="1">
        <v>33</v>
      </c>
      <c r="D9" s="1">
        <v>36</v>
      </c>
      <c r="E9" s="3">
        <f t="shared" si="0"/>
        <v>9.0909090909090828E-2</v>
      </c>
    </row>
    <row r="10" spans="2:5" x14ac:dyDescent="0.2">
      <c r="B10" s="1" t="s">
        <v>5</v>
      </c>
      <c r="D10" s="1">
        <v>45</v>
      </c>
      <c r="E10" s="3"/>
    </row>
    <row r="11" spans="2:5" x14ac:dyDescent="0.2">
      <c r="B11" s="1" t="s">
        <v>6</v>
      </c>
      <c r="C11" s="1">
        <v>30</v>
      </c>
      <c r="D11" s="1">
        <v>10</v>
      </c>
      <c r="E11" s="3">
        <f t="shared" si="0"/>
        <v>-0.66666666666666674</v>
      </c>
    </row>
    <row r="12" spans="2:5" x14ac:dyDescent="0.2">
      <c r="B12" s="1" t="s">
        <v>7</v>
      </c>
      <c r="C12" s="1">
        <v>8</v>
      </c>
      <c r="D12" s="1">
        <v>7</v>
      </c>
      <c r="E12" s="3">
        <f t="shared" si="0"/>
        <v>-0.125</v>
      </c>
    </row>
    <row r="13" spans="2:5" x14ac:dyDescent="0.2">
      <c r="B13" s="1" t="s">
        <v>8</v>
      </c>
      <c r="C13" s="1">
        <v>4</v>
      </c>
      <c r="D13" s="1">
        <v>11</v>
      </c>
      <c r="E13" s="3">
        <f t="shared" si="0"/>
        <v>1.75</v>
      </c>
    </row>
    <row r="14" spans="2:5" x14ac:dyDescent="0.2">
      <c r="B14" s="1" t="s">
        <v>9</v>
      </c>
      <c r="C14" s="1">
        <v>1</v>
      </c>
      <c r="D14" s="1">
        <v>9</v>
      </c>
      <c r="E14" s="3">
        <f t="shared" si="0"/>
        <v>8</v>
      </c>
    </row>
    <row r="15" spans="2:5" x14ac:dyDescent="0.2">
      <c r="B15" s="1" t="s">
        <v>10</v>
      </c>
      <c r="C15" s="1">
        <v>1</v>
      </c>
      <c r="D15" s="1">
        <v>7</v>
      </c>
      <c r="E15" s="3">
        <f t="shared" si="0"/>
        <v>6</v>
      </c>
    </row>
    <row r="16" spans="2:5" x14ac:dyDescent="0.2">
      <c r="B16" s="1" t="s">
        <v>11</v>
      </c>
      <c r="C16" s="1">
        <v>6</v>
      </c>
      <c r="D16" s="1">
        <v>1</v>
      </c>
      <c r="E16" s="3">
        <f t="shared" si="0"/>
        <v>-0.83333333333333337</v>
      </c>
    </row>
    <row r="17" spans="1:5" x14ac:dyDescent="0.2">
      <c r="B17" s="1" t="s">
        <v>12</v>
      </c>
      <c r="C17" s="1">
        <v>4</v>
      </c>
      <c r="D17" s="1">
        <v>3</v>
      </c>
      <c r="E17" s="3">
        <f t="shared" si="0"/>
        <v>-0.25</v>
      </c>
    </row>
    <row r="18" spans="1:5" x14ac:dyDescent="0.2">
      <c r="B18" s="1" t="s">
        <v>13</v>
      </c>
      <c r="D18" s="1">
        <v>3</v>
      </c>
      <c r="E18" s="3"/>
    </row>
    <row r="19" spans="1:5" x14ac:dyDescent="0.2">
      <c r="B19" s="1" t="s">
        <v>14</v>
      </c>
      <c r="C19" s="1">
        <v>1</v>
      </c>
      <c r="D19" s="1">
        <v>2</v>
      </c>
      <c r="E19" s="3">
        <f t="shared" si="0"/>
        <v>1</v>
      </c>
    </row>
    <row r="20" spans="1:5" x14ac:dyDescent="0.2">
      <c r="B20" s="1" t="s">
        <v>15</v>
      </c>
      <c r="C20" s="1">
        <v>1</v>
      </c>
      <c r="D20" s="1">
        <v>1</v>
      </c>
      <c r="E20" s="3">
        <f t="shared" si="0"/>
        <v>0</v>
      </c>
    </row>
    <row r="21" spans="1:5" x14ac:dyDescent="0.2">
      <c r="B21" s="1" t="s">
        <v>16</v>
      </c>
      <c r="D21" s="1">
        <v>1</v>
      </c>
      <c r="E21" s="3"/>
    </row>
    <row r="22" spans="1:5" x14ac:dyDescent="0.2">
      <c r="B22" s="1" t="s">
        <v>17</v>
      </c>
      <c r="D22" s="1">
        <v>1</v>
      </c>
      <c r="E22" s="3"/>
    </row>
    <row r="23" spans="1:5" ht="15" x14ac:dyDescent="0.25">
      <c r="B23" s="2" t="s">
        <v>18</v>
      </c>
      <c r="C23" s="2">
        <f>SUM(C7:C22)</f>
        <v>7442</v>
      </c>
      <c r="D23" s="2">
        <f>SUM(D7:D22)</f>
        <v>3192</v>
      </c>
      <c r="E23" s="2"/>
    </row>
    <row r="28" spans="1:5" x14ac:dyDescent="0.2">
      <c r="A28" s="5" t="s">
        <v>19</v>
      </c>
      <c r="B28" s="5"/>
      <c r="C28" s="5"/>
      <c r="D28" s="5"/>
      <c r="E28" s="5"/>
    </row>
    <row r="29" spans="1:5" x14ac:dyDescent="0.2">
      <c r="A29" s="5"/>
      <c r="B29" s="5"/>
      <c r="C29" s="5"/>
      <c r="D29" s="5"/>
      <c r="E29" s="5"/>
    </row>
  </sheetData>
  <mergeCells count="2">
    <mergeCell ref="B2:E4"/>
    <mergeCell ref="A28:E2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topLeftCell="A10" workbookViewId="0">
      <selection activeCell="A33" sqref="A33:D33"/>
    </sheetView>
  </sheetViews>
  <sheetFormatPr baseColWidth="10" defaultRowHeight="14.25" x14ac:dyDescent="0.2"/>
  <cols>
    <col min="1" max="1" width="15.42578125" style="1" customWidth="1"/>
    <col min="2" max="2" width="18.5703125" style="1" customWidth="1"/>
    <col min="3" max="3" width="20" style="1" customWidth="1"/>
    <col min="4" max="16384" width="11.42578125" style="1"/>
  </cols>
  <sheetData>
    <row r="2" spans="2:4" ht="15" customHeight="1" x14ac:dyDescent="0.2">
      <c r="B2" s="6" t="s">
        <v>98</v>
      </c>
      <c r="C2" s="6"/>
      <c r="D2" s="6"/>
    </row>
    <row r="3" spans="2:4" ht="15" customHeight="1" x14ac:dyDescent="0.2">
      <c r="B3" s="6"/>
      <c r="C3" s="6"/>
      <c r="D3" s="6"/>
    </row>
    <row r="4" spans="2:4" x14ac:dyDescent="0.2">
      <c r="B4" s="6"/>
      <c r="C4" s="6"/>
      <c r="D4" s="6"/>
    </row>
    <row r="6" spans="2:4" ht="15" x14ac:dyDescent="0.25">
      <c r="B6" s="2" t="s">
        <v>95</v>
      </c>
      <c r="C6" s="2" t="s">
        <v>20</v>
      </c>
      <c r="D6" s="2" t="s">
        <v>21</v>
      </c>
    </row>
    <row r="7" spans="2:4" x14ac:dyDescent="0.2">
      <c r="B7" s="1" t="s">
        <v>22</v>
      </c>
      <c r="C7" s="1">
        <v>1294</v>
      </c>
      <c r="D7" s="1">
        <v>4</v>
      </c>
    </row>
    <row r="8" spans="2:4" x14ac:dyDescent="0.2">
      <c r="B8" s="1" t="s">
        <v>23</v>
      </c>
      <c r="C8" s="1">
        <v>740</v>
      </c>
      <c r="D8" s="1">
        <v>2</v>
      </c>
    </row>
    <row r="9" spans="2:4" x14ac:dyDescent="0.2">
      <c r="B9" s="1" t="s">
        <v>24</v>
      </c>
      <c r="C9" s="1">
        <v>213</v>
      </c>
      <c r="D9" s="1">
        <v>2</v>
      </c>
    </row>
    <row r="10" spans="2:4" x14ac:dyDescent="0.2">
      <c r="B10" s="1" t="s">
        <v>25</v>
      </c>
      <c r="C10" s="1">
        <v>313</v>
      </c>
      <c r="D10" s="1">
        <v>2</v>
      </c>
    </row>
    <row r="11" spans="2:4" x14ac:dyDescent="0.2">
      <c r="B11" s="1" t="s">
        <v>26</v>
      </c>
      <c r="C11" s="1">
        <v>2101</v>
      </c>
      <c r="D11" s="1">
        <v>3</v>
      </c>
    </row>
    <row r="12" spans="2:4" x14ac:dyDescent="0.2">
      <c r="B12" s="1" t="s">
        <v>27</v>
      </c>
      <c r="C12" s="1">
        <v>835</v>
      </c>
      <c r="D12" s="1">
        <v>3</v>
      </c>
    </row>
    <row r="13" spans="2:4" x14ac:dyDescent="0.2">
      <c r="B13" s="1" t="s">
        <v>28</v>
      </c>
      <c r="C13" s="1">
        <v>65</v>
      </c>
      <c r="D13" s="1">
        <v>1</v>
      </c>
    </row>
    <row r="14" spans="2:4" x14ac:dyDescent="0.2">
      <c r="B14" s="1" t="s">
        <v>29</v>
      </c>
      <c r="C14" s="1">
        <v>165</v>
      </c>
      <c r="D14" s="1">
        <v>1</v>
      </c>
    </row>
    <row r="15" spans="2:4" x14ac:dyDescent="0.2">
      <c r="B15" s="1" t="s">
        <v>30</v>
      </c>
      <c r="C15" s="1">
        <v>1982</v>
      </c>
      <c r="D15" s="1">
        <v>6</v>
      </c>
    </row>
    <row r="16" spans="2:4" x14ac:dyDescent="0.2">
      <c r="C16" s="1">
        <f>SUM(C7:C15)</f>
        <v>7708</v>
      </c>
      <c r="D16" s="1">
        <f>SUM(D7:D15)</f>
        <v>24</v>
      </c>
    </row>
    <row r="23" spans="2:4" ht="14.25" customHeight="1" x14ac:dyDescent="0.2">
      <c r="B23" s="6" t="s">
        <v>99</v>
      </c>
      <c r="C23" s="6"/>
      <c r="D23" s="6"/>
    </row>
    <row r="24" spans="2:4" ht="14.25" customHeight="1" x14ac:dyDescent="0.2">
      <c r="B24" s="6"/>
      <c r="C24" s="6"/>
      <c r="D24" s="6"/>
    </row>
    <row r="25" spans="2:4" x14ac:dyDescent="0.2">
      <c r="B25" s="6"/>
      <c r="C25" s="6"/>
      <c r="D25" s="6"/>
    </row>
    <row r="26" spans="2:4" ht="15" x14ac:dyDescent="0.25">
      <c r="B26" s="2"/>
      <c r="C26" s="2"/>
      <c r="D26" s="2"/>
    </row>
    <row r="27" spans="2:4" ht="15" customHeight="1" x14ac:dyDescent="0.25">
      <c r="B27" s="2" t="s">
        <v>96</v>
      </c>
      <c r="C27" s="2" t="s">
        <v>31</v>
      </c>
      <c r="D27" s="2" t="s">
        <v>32</v>
      </c>
    </row>
    <row r="28" spans="2:4" x14ac:dyDescent="0.2">
      <c r="B28" s="1" t="s">
        <v>33</v>
      </c>
      <c r="C28" s="1">
        <v>6365</v>
      </c>
      <c r="D28" s="3">
        <f>+C28/$C$31</f>
        <v>0.63201270976069901</v>
      </c>
    </row>
    <row r="29" spans="2:4" x14ac:dyDescent="0.2">
      <c r="B29" s="1" t="s">
        <v>34</v>
      </c>
      <c r="C29" s="1">
        <v>506</v>
      </c>
      <c r="D29" s="3">
        <f>+C29/$C$31</f>
        <v>5.0243272763380004E-2</v>
      </c>
    </row>
    <row r="30" spans="2:4" x14ac:dyDescent="0.2">
      <c r="B30" s="1" t="s">
        <v>35</v>
      </c>
      <c r="C30" s="1">
        <v>3200</v>
      </c>
      <c r="D30" s="3">
        <f>+C30/$C$31</f>
        <v>0.31774401747592096</v>
      </c>
    </row>
    <row r="31" spans="2:4" x14ac:dyDescent="0.2">
      <c r="C31" s="1">
        <f>SUM(C28:C30)</f>
        <v>10071</v>
      </c>
    </row>
    <row r="33" spans="1:4" ht="14.25" customHeight="1" x14ac:dyDescent="0.2">
      <c r="A33" s="5" t="s">
        <v>100</v>
      </c>
      <c r="B33" s="5"/>
      <c r="C33" s="5"/>
      <c r="D33" s="5"/>
    </row>
    <row r="34" spans="1:4" x14ac:dyDescent="0.2">
      <c r="A34" s="7"/>
      <c r="B34" s="8"/>
    </row>
    <row r="35" spans="1:4" x14ac:dyDescent="0.2">
      <c r="A35" s="7"/>
      <c r="B35" s="8"/>
    </row>
    <row r="36" spans="1:4" x14ac:dyDescent="0.2">
      <c r="A36" s="7"/>
      <c r="B36" s="8"/>
    </row>
    <row r="37" spans="1:4" x14ac:dyDescent="0.2">
      <c r="A37" s="7"/>
      <c r="B37" s="8"/>
    </row>
    <row r="38" spans="1:4" x14ac:dyDescent="0.2">
      <c r="A38" s="7"/>
      <c r="B38" s="8"/>
    </row>
    <row r="39" spans="1:4" x14ac:dyDescent="0.2">
      <c r="A39" s="7"/>
      <c r="B39" s="8"/>
    </row>
  </sheetData>
  <mergeCells count="3">
    <mergeCell ref="B2:D4"/>
    <mergeCell ref="B23:D25"/>
    <mergeCell ref="A33:D3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4" workbookViewId="0">
      <selection activeCell="A26" sqref="A26:D26"/>
    </sheetView>
  </sheetViews>
  <sheetFormatPr baseColWidth="10" defaultRowHeight="14.25" x14ac:dyDescent="0.2"/>
  <cols>
    <col min="1" max="1" width="11.42578125" style="1"/>
    <col min="2" max="2" width="18.28515625" style="1" customWidth="1"/>
    <col min="3" max="3" width="11.42578125" style="1"/>
    <col min="4" max="4" width="16.42578125" style="1" customWidth="1"/>
    <col min="5" max="16384" width="11.42578125" style="1"/>
  </cols>
  <sheetData>
    <row r="2" spans="2:4" ht="15" customHeight="1" x14ac:dyDescent="0.2">
      <c r="B2" s="4" t="s">
        <v>101</v>
      </c>
      <c r="C2" s="4"/>
      <c r="D2" s="4"/>
    </row>
    <row r="3" spans="2:4" ht="15" customHeight="1" x14ac:dyDescent="0.2">
      <c r="B3" s="4"/>
      <c r="C3" s="4"/>
      <c r="D3" s="4"/>
    </row>
    <row r="4" spans="2:4" x14ac:dyDescent="0.2">
      <c r="B4" s="4"/>
      <c r="C4" s="4"/>
      <c r="D4" s="4"/>
    </row>
    <row r="5" spans="2:4" ht="15" thickBot="1" x14ac:dyDescent="0.25"/>
    <row r="6" spans="2:4" ht="15.75" thickBot="1" x14ac:dyDescent="0.3">
      <c r="B6" s="13" t="s">
        <v>36</v>
      </c>
      <c r="C6" s="14" t="s">
        <v>102</v>
      </c>
      <c r="D6" s="15" t="s">
        <v>37</v>
      </c>
    </row>
    <row r="7" spans="2:4" ht="15" x14ac:dyDescent="0.25">
      <c r="B7" s="16" t="s">
        <v>38</v>
      </c>
      <c r="C7" s="17">
        <v>13</v>
      </c>
      <c r="D7" s="18">
        <f t="shared" ref="D7:D24" si="0">C7/$C$24</f>
        <v>0.24528301886792453</v>
      </c>
    </row>
    <row r="8" spans="2:4" ht="15" x14ac:dyDescent="0.25">
      <c r="B8" s="19" t="s">
        <v>39</v>
      </c>
      <c r="C8" s="20">
        <v>9</v>
      </c>
      <c r="D8" s="21">
        <f t="shared" si="0"/>
        <v>0.16981132075471697</v>
      </c>
    </row>
    <row r="9" spans="2:4" ht="15" x14ac:dyDescent="0.25">
      <c r="B9" s="19" t="s">
        <v>40</v>
      </c>
      <c r="C9" s="20">
        <v>5</v>
      </c>
      <c r="D9" s="21">
        <f t="shared" si="0"/>
        <v>9.4339622641509441E-2</v>
      </c>
    </row>
    <row r="10" spans="2:4" ht="15" x14ac:dyDescent="0.25">
      <c r="B10" s="19" t="s">
        <v>41</v>
      </c>
      <c r="C10" s="20">
        <v>3</v>
      </c>
      <c r="D10" s="21">
        <f t="shared" si="0"/>
        <v>5.6603773584905662E-2</v>
      </c>
    </row>
    <row r="11" spans="2:4" ht="15" x14ac:dyDescent="0.25">
      <c r="B11" s="19" t="s">
        <v>42</v>
      </c>
      <c r="C11" s="20">
        <v>3</v>
      </c>
      <c r="D11" s="21">
        <f t="shared" si="0"/>
        <v>5.6603773584905662E-2</v>
      </c>
    </row>
    <row r="12" spans="2:4" ht="15" x14ac:dyDescent="0.25">
      <c r="B12" s="19" t="s">
        <v>43</v>
      </c>
      <c r="C12" s="20">
        <v>3</v>
      </c>
      <c r="D12" s="21">
        <f t="shared" si="0"/>
        <v>5.6603773584905662E-2</v>
      </c>
    </row>
    <row r="13" spans="2:4" ht="15" x14ac:dyDescent="0.25">
      <c r="B13" s="19" t="s">
        <v>44</v>
      </c>
      <c r="C13" s="20">
        <v>3</v>
      </c>
      <c r="D13" s="21">
        <f t="shared" si="0"/>
        <v>5.6603773584905662E-2</v>
      </c>
    </row>
    <row r="14" spans="2:4" ht="15" x14ac:dyDescent="0.25">
      <c r="B14" s="19" t="s">
        <v>45</v>
      </c>
      <c r="C14" s="20">
        <v>2</v>
      </c>
      <c r="D14" s="21">
        <f t="shared" si="0"/>
        <v>3.7735849056603772E-2</v>
      </c>
    </row>
    <row r="15" spans="2:4" ht="15" x14ac:dyDescent="0.25">
      <c r="B15" s="19" t="s">
        <v>46</v>
      </c>
      <c r="C15" s="20">
        <v>2</v>
      </c>
      <c r="D15" s="21">
        <f t="shared" si="0"/>
        <v>3.7735849056603772E-2</v>
      </c>
    </row>
    <row r="16" spans="2:4" ht="15" x14ac:dyDescent="0.25">
      <c r="B16" s="19" t="s">
        <v>47</v>
      </c>
      <c r="C16" s="20">
        <v>2</v>
      </c>
      <c r="D16" s="21">
        <f t="shared" si="0"/>
        <v>3.7735849056603772E-2</v>
      </c>
    </row>
    <row r="17" spans="1:4" ht="15" x14ac:dyDescent="0.25">
      <c r="B17" s="19" t="s">
        <v>48</v>
      </c>
      <c r="C17" s="20">
        <v>2</v>
      </c>
      <c r="D17" s="21">
        <f t="shared" si="0"/>
        <v>3.7735849056603772E-2</v>
      </c>
    </row>
    <row r="18" spans="1:4" ht="15" x14ac:dyDescent="0.25">
      <c r="B18" s="19" t="s">
        <v>49</v>
      </c>
      <c r="C18" s="20">
        <v>1</v>
      </c>
      <c r="D18" s="21">
        <f t="shared" si="0"/>
        <v>1.8867924528301886E-2</v>
      </c>
    </row>
    <row r="19" spans="1:4" ht="15" x14ac:dyDescent="0.25">
      <c r="B19" s="19" t="s">
        <v>50</v>
      </c>
      <c r="C19" s="20">
        <v>1</v>
      </c>
      <c r="D19" s="21">
        <f t="shared" si="0"/>
        <v>1.8867924528301886E-2</v>
      </c>
    </row>
    <row r="20" spans="1:4" ht="15" x14ac:dyDescent="0.25">
      <c r="B20" s="19" t="s">
        <v>51</v>
      </c>
      <c r="C20" s="20">
        <v>1</v>
      </c>
      <c r="D20" s="21">
        <f t="shared" si="0"/>
        <v>1.8867924528301886E-2</v>
      </c>
    </row>
    <row r="21" spans="1:4" ht="15" x14ac:dyDescent="0.25">
      <c r="B21" s="19" t="s">
        <v>52</v>
      </c>
      <c r="C21" s="20">
        <v>1</v>
      </c>
      <c r="D21" s="21">
        <f t="shared" si="0"/>
        <v>1.8867924528301886E-2</v>
      </c>
    </row>
    <row r="22" spans="1:4" ht="15" x14ac:dyDescent="0.25">
      <c r="B22" s="19" t="s">
        <v>53</v>
      </c>
      <c r="C22" s="20">
        <v>1</v>
      </c>
      <c r="D22" s="21">
        <f t="shared" si="0"/>
        <v>1.8867924528301886E-2</v>
      </c>
    </row>
    <row r="23" spans="1:4" ht="15.75" thickBot="1" x14ac:dyDescent="0.3">
      <c r="B23" s="19" t="s">
        <v>54</v>
      </c>
      <c r="C23" s="20">
        <v>1</v>
      </c>
      <c r="D23" s="21">
        <f t="shared" si="0"/>
        <v>1.8867924528301886E-2</v>
      </c>
    </row>
    <row r="24" spans="1:4" ht="15.75" thickBot="1" x14ac:dyDescent="0.3">
      <c r="B24" s="22" t="s">
        <v>55</v>
      </c>
      <c r="C24" s="23">
        <f>SUM(C7:C23)</f>
        <v>53</v>
      </c>
      <c r="D24" s="24">
        <f t="shared" si="0"/>
        <v>1</v>
      </c>
    </row>
    <row r="26" spans="1:4" ht="33" customHeight="1" x14ac:dyDescent="0.2">
      <c r="A26" s="5" t="s">
        <v>100</v>
      </c>
      <c r="B26" s="5"/>
      <c r="C26" s="5"/>
      <c r="D26" s="5"/>
    </row>
  </sheetData>
  <mergeCells count="2">
    <mergeCell ref="B2:D4"/>
    <mergeCell ref="A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A16" sqref="A16:D16"/>
    </sheetView>
  </sheetViews>
  <sheetFormatPr baseColWidth="10" defaultRowHeight="14.25" x14ac:dyDescent="0.2"/>
  <cols>
    <col min="1" max="1" width="11.42578125" style="1"/>
    <col min="2" max="2" width="15.42578125" style="1" customWidth="1"/>
    <col min="3" max="3" width="12.85546875" style="1" customWidth="1"/>
    <col min="4" max="4" width="14.5703125" style="1" customWidth="1"/>
    <col min="5" max="5" width="15.140625" style="1" customWidth="1"/>
    <col min="6" max="10" width="11.42578125" style="1"/>
    <col min="11" max="11" width="19.5703125" style="1" customWidth="1"/>
    <col min="12" max="16384" width="11.42578125" style="1"/>
  </cols>
  <sheetData>
    <row r="2" spans="1:4" ht="15" customHeight="1" x14ac:dyDescent="0.2">
      <c r="B2" s="36" t="s">
        <v>103</v>
      </c>
      <c r="C2" s="36"/>
      <c r="D2" s="36"/>
    </row>
    <row r="3" spans="1:4" ht="15" customHeight="1" x14ac:dyDescent="0.2">
      <c r="B3" s="36"/>
      <c r="C3" s="36"/>
      <c r="D3" s="36"/>
    </row>
    <row r="4" spans="1:4" x14ac:dyDescent="0.2">
      <c r="B4" s="36"/>
      <c r="C4" s="36"/>
      <c r="D4" s="36"/>
    </row>
    <row r="5" spans="1:4" ht="15" thickBot="1" x14ac:dyDescent="0.25"/>
    <row r="6" spans="1:4" ht="15.75" thickBot="1" x14ac:dyDescent="0.3">
      <c r="B6" s="25" t="s">
        <v>56</v>
      </c>
      <c r="C6" s="26" t="s">
        <v>57</v>
      </c>
      <c r="D6" s="25" t="s">
        <v>58</v>
      </c>
    </row>
    <row r="7" spans="1:4" x14ac:dyDescent="0.2">
      <c r="B7" s="27" t="s">
        <v>40</v>
      </c>
      <c r="C7" s="28">
        <v>70000</v>
      </c>
      <c r="D7" s="29">
        <f t="shared" ref="D7:D13" si="0">C7/$C$13</f>
        <v>0.56772100567721007</v>
      </c>
    </row>
    <row r="8" spans="1:4" x14ac:dyDescent="0.2">
      <c r="B8" s="30" t="s">
        <v>38</v>
      </c>
      <c r="C8" s="28"/>
      <c r="D8" s="29">
        <f t="shared" si="0"/>
        <v>0</v>
      </c>
    </row>
    <row r="9" spans="1:4" x14ac:dyDescent="0.2">
      <c r="B9" s="30" t="s">
        <v>48</v>
      </c>
      <c r="C9" s="28">
        <v>8000</v>
      </c>
      <c r="D9" s="29">
        <f t="shared" si="0"/>
        <v>6.4882400648824001E-2</v>
      </c>
    </row>
    <row r="10" spans="1:4" x14ac:dyDescent="0.2">
      <c r="B10" s="30" t="s">
        <v>43</v>
      </c>
      <c r="C10" s="28">
        <v>42000</v>
      </c>
      <c r="D10" s="29">
        <f t="shared" si="0"/>
        <v>0.34063260340632601</v>
      </c>
    </row>
    <row r="11" spans="1:4" x14ac:dyDescent="0.2">
      <c r="B11" s="30" t="s">
        <v>39</v>
      </c>
      <c r="C11" s="28">
        <v>3300</v>
      </c>
      <c r="D11" s="29">
        <f t="shared" si="0"/>
        <v>2.6763990267639901E-2</v>
      </c>
    </row>
    <row r="12" spans="1:4" ht="15" thickBot="1" x14ac:dyDescent="0.25">
      <c r="B12" s="31" t="s">
        <v>59</v>
      </c>
      <c r="C12" s="28"/>
      <c r="D12" s="32">
        <f t="shared" si="0"/>
        <v>0</v>
      </c>
    </row>
    <row r="13" spans="1:4" ht="15.75" thickBot="1" x14ac:dyDescent="0.3">
      <c r="B13" s="33" t="s">
        <v>55</v>
      </c>
      <c r="C13" s="34">
        <f>SUM(C7:C12)</f>
        <v>123300</v>
      </c>
      <c r="D13" s="35">
        <f t="shared" si="0"/>
        <v>1</v>
      </c>
    </row>
    <row r="16" spans="1:4" ht="33.75" customHeight="1" x14ac:dyDescent="0.2">
      <c r="A16" s="5" t="s">
        <v>100</v>
      </c>
      <c r="B16" s="5"/>
      <c r="C16" s="5"/>
      <c r="D16" s="5"/>
    </row>
  </sheetData>
  <mergeCells count="2">
    <mergeCell ref="B2:D4"/>
    <mergeCell ref="A16:D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workbookViewId="0">
      <selection activeCell="A23" sqref="A23"/>
    </sheetView>
  </sheetViews>
  <sheetFormatPr baseColWidth="10" defaultRowHeight="14.25" x14ac:dyDescent="0.2"/>
  <cols>
    <col min="1" max="1" width="11.42578125" style="1"/>
    <col min="2" max="2" width="14.140625" style="1" customWidth="1"/>
    <col min="3" max="3" width="24.5703125" style="1" customWidth="1"/>
    <col min="4" max="4" width="19.28515625" style="1" customWidth="1"/>
    <col min="5" max="16384" width="11.42578125" style="1"/>
  </cols>
  <sheetData>
    <row r="2" spans="2:4" ht="14.25" customHeight="1" x14ac:dyDescent="0.2">
      <c r="B2" s="6" t="s">
        <v>88</v>
      </c>
      <c r="C2" s="6"/>
      <c r="D2" s="6"/>
    </row>
    <row r="3" spans="2:4" ht="14.25" customHeight="1" x14ac:dyDescent="0.2">
      <c r="B3" s="6"/>
      <c r="C3" s="6"/>
      <c r="D3" s="6"/>
    </row>
    <row r="4" spans="2:4" x14ac:dyDescent="0.2">
      <c r="B4" s="6"/>
      <c r="C4" s="6"/>
      <c r="D4" s="6"/>
    </row>
    <row r="5" spans="2:4" ht="15" thickBot="1" x14ac:dyDescent="0.25"/>
    <row r="6" spans="2:4" ht="15.75" thickBot="1" x14ac:dyDescent="0.3">
      <c r="B6" s="37" t="s">
        <v>104</v>
      </c>
      <c r="C6" s="38"/>
      <c r="D6" s="39"/>
    </row>
    <row r="7" spans="2:4" ht="15.75" thickBot="1" x14ac:dyDescent="0.3">
      <c r="B7" s="40" t="s">
        <v>56</v>
      </c>
      <c r="C7" s="41" t="s">
        <v>89</v>
      </c>
      <c r="D7" s="42" t="s">
        <v>37</v>
      </c>
    </row>
    <row r="8" spans="2:4" x14ac:dyDescent="0.2">
      <c r="B8" s="43" t="s">
        <v>46</v>
      </c>
      <c r="C8" s="44">
        <v>3746</v>
      </c>
      <c r="D8" s="45">
        <f>C8/$C$20</f>
        <v>0.2362810647155292</v>
      </c>
    </row>
    <row r="9" spans="2:4" x14ac:dyDescent="0.2">
      <c r="B9" s="46" t="s">
        <v>38</v>
      </c>
      <c r="C9" s="47">
        <v>3534</v>
      </c>
      <c r="D9" s="48">
        <f t="shared" ref="D9:D20" si="0">C9/$C$20</f>
        <v>0.22290904503595307</v>
      </c>
    </row>
    <row r="10" spans="2:4" x14ac:dyDescent="0.2">
      <c r="B10" s="46" t="s">
        <v>39</v>
      </c>
      <c r="C10" s="47">
        <v>3276</v>
      </c>
      <c r="D10" s="48">
        <f t="shared" si="0"/>
        <v>0.20663554938816703</v>
      </c>
    </row>
    <row r="11" spans="2:4" ht="28.5" x14ac:dyDescent="0.2">
      <c r="B11" s="46" t="s">
        <v>90</v>
      </c>
      <c r="C11" s="47">
        <v>2268</v>
      </c>
      <c r="D11" s="48">
        <f t="shared" si="0"/>
        <v>0.1430553803456541</v>
      </c>
    </row>
    <row r="12" spans="2:4" ht="28.5" x14ac:dyDescent="0.2">
      <c r="B12" s="46" t="s">
        <v>44</v>
      </c>
      <c r="C12" s="47">
        <v>1371</v>
      </c>
      <c r="D12" s="48">
        <f t="shared" si="0"/>
        <v>8.6476598965560744E-2</v>
      </c>
    </row>
    <row r="13" spans="2:4" x14ac:dyDescent="0.2">
      <c r="B13" s="46" t="s">
        <v>59</v>
      </c>
      <c r="C13" s="47">
        <v>639</v>
      </c>
      <c r="D13" s="48">
        <f t="shared" si="0"/>
        <v>4.0305285732307301E-2</v>
      </c>
    </row>
    <row r="14" spans="2:4" ht="28.5" x14ac:dyDescent="0.2">
      <c r="B14" s="46" t="s">
        <v>91</v>
      </c>
      <c r="C14" s="47">
        <v>355</v>
      </c>
      <c r="D14" s="48">
        <f t="shared" si="0"/>
        <v>2.2391825406837391E-2</v>
      </c>
    </row>
    <row r="15" spans="2:4" x14ac:dyDescent="0.2">
      <c r="B15" s="46" t="s">
        <v>48</v>
      </c>
      <c r="C15" s="47">
        <v>309</v>
      </c>
      <c r="D15" s="48">
        <f t="shared" si="0"/>
        <v>1.9490349438627475E-2</v>
      </c>
    </row>
    <row r="16" spans="2:4" x14ac:dyDescent="0.2">
      <c r="B16" s="46" t="s">
        <v>92</v>
      </c>
      <c r="C16" s="47">
        <v>191</v>
      </c>
      <c r="D16" s="48">
        <f t="shared" si="0"/>
        <v>1.2047432824523779E-2</v>
      </c>
    </row>
    <row r="17" spans="1:4" x14ac:dyDescent="0.2">
      <c r="B17" s="46" t="s">
        <v>93</v>
      </c>
      <c r="C17" s="47">
        <v>76</v>
      </c>
      <c r="D17" s="48">
        <f t="shared" si="0"/>
        <v>4.7937429039989904E-3</v>
      </c>
    </row>
    <row r="18" spans="1:4" x14ac:dyDescent="0.2">
      <c r="B18" s="46" t="s">
        <v>94</v>
      </c>
      <c r="C18" s="47">
        <v>50</v>
      </c>
      <c r="D18" s="48">
        <f t="shared" si="0"/>
        <v>3.1537782263151254E-3</v>
      </c>
    </row>
    <row r="19" spans="1:4" ht="15" thickBot="1" x14ac:dyDescent="0.25">
      <c r="B19" s="46" t="s">
        <v>50</v>
      </c>
      <c r="C19" s="47">
        <v>39</v>
      </c>
      <c r="D19" s="48">
        <f t="shared" si="0"/>
        <v>2.4599470165257977E-3</v>
      </c>
    </row>
    <row r="20" spans="1:4" ht="15.75" thickBot="1" x14ac:dyDescent="0.3">
      <c r="B20" s="49" t="s">
        <v>55</v>
      </c>
      <c r="C20" s="50">
        <f>SUM(C8:C19)</f>
        <v>15854</v>
      </c>
      <c r="D20" s="51">
        <f t="shared" si="0"/>
        <v>1</v>
      </c>
    </row>
    <row r="22" spans="1:4" x14ac:dyDescent="0.2">
      <c r="A22" s="5" t="s">
        <v>105</v>
      </c>
      <c r="B22" s="5"/>
      <c r="C22" s="5"/>
      <c r="D22" s="5"/>
    </row>
  </sheetData>
  <mergeCells count="3">
    <mergeCell ref="B6:D6"/>
    <mergeCell ref="B2:D4"/>
    <mergeCell ref="A22:D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opLeftCell="A18" workbookViewId="0">
      <selection activeCell="A33" sqref="A33"/>
    </sheetView>
  </sheetViews>
  <sheetFormatPr baseColWidth="10" defaultRowHeight="14.25" x14ac:dyDescent="0.2"/>
  <cols>
    <col min="1" max="1" width="11.42578125" style="1"/>
    <col min="2" max="2" width="18.5703125" style="1" customWidth="1"/>
    <col min="3" max="3" width="11.42578125" style="1"/>
    <col min="4" max="4" width="15.42578125" style="1" customWidth="1"/>
    <col min="5" max="16384" width="11.42578125" style="1"/>
  </cols>
  <sheetData>
    <row r="2" spans="2:4" ht="15" customHeight="1" x14ac:dyDescent="0.2">
      <c r="B2" s="6" t="s">
        <v>106</v>
      </c>
      <c r="C2" s="6"/>
      <c r="D2" s="6"/>
    </row>
    <row r="3" spans="2:4" ht="15" customHeight="1" x14ac:dyDescent="0.2">
      <c r="B3" s="6"/>
      <c r="C3" s="6"/>
      <c r="D3" s="6"/>
    </row>
    <row r="4" spans="2:4" x14ac:dyDescent="0.2">
      <c r="B4" s="6"/>
      <c r="C4" s="6"/>
      <c r="D4" s="6"/>
    </row>
    <row r="5" spans="2:4" ht="15" thickBot="1" x14ac:dyDescent="0.25"/>
    <row r="6" spans="2:4" ht="15.75" thickBot="1" x14ac:dyDescent="0.3">
      <c r="B6" s="52" t="s">
        <v>60</v>
      </c>
      <c r="C6" s="53"/>
      <c r="D6" s="54"/>
    </row>
    <row r="7" spans="2:4" ht="15.75" thickBot="1" x14ac:dyDescent="0.3">
      <c r="B7" s="55" t="s">
        <v>61</v>
      </c>
      <c r="C7" s="55" t="s">
        <v>62</v>
      </c>
      <c r="D7" s="56" t="s">
        <v>63</v>
      </c>
    </row>
    <row r="8" spans="2:4" ht="15" x14ac:dyDescent="0.25">
      <c r="B8" s="9" t="s">
        <v>64</v>
      </c>
      <c r="C8" s="10">
        <v>14144</v>
      </c>
      <c r="D8" s="57">
        <f t="shared" ref="D8:D31" si="0">C8/$C$31</f>
        <v>0.26266528004754125</v>
      </c>
    </row>
    <row r="9" spans="2:4" ht="15" x14ac:dyDescent="0.25">
      <c r="B9" s="11" t="s">
        <v>65</v>
      </c>
      <c r="C9" s="12">
        <v>9465</v>
      </c>
      <c r="D9" s="58">
        <f t="shared" si="0"/>
        <v>0.17577254494131631</v>
      </c>
    </row>
    <row r="10" spans="2:4" ht="15" x14ac:dyDescent="0.25">
      <c r="B10" s="11" t="s">
        <v>66</v>
      </c>
      <c r="C10" s="12">
        <v>7950</v>
      </c>
      <c r="D10" s="58">
        <f t="shared" si="0"/>
        <v>0.14763779527559054</v>
      </c>
    </row>
    <row r="11" spans="2:4" ht="15" x14ac:dyDescent="0.25">
      <c r="B11" s="11" t="s">
        <v>67</v>
      </c>
      <c r="C11" s="12">
        <v>5378</v>
      </c>
      <c r="D11" s="58">
        <f t="shared" si="0"/>
        <v>9.9873718615361762E-2</v>
      </c>
    </row>
    <row r="12" spans="2:4" ht="15" x14ac:dyDescent="0.25">
      <c r="B12" s="11" t="s">
        <v>68</v>
      </c>
      <c r="C12" s="12">
        <v>5000</v>
      </c>
      <c r="D12" s="58">
        <f t="shared" si="0"/>
        <v>9.2853959292824251E-2</v>
      </c>
    </row>
    <row r="13" spans="2:4" ht="15" x14ac:dyDescent="0.25">
      <c r="B13" s="11" t="s">
        <v>69</v>
      </c>
      <c r="C13" s="12">
        <v>3658</v>
      </c>
      <c r="D13" s="58">
        <f t="shared" si="0"/>
        <v>6.7931956618630218E-2</v>
      </c>
    </row>
    <row r="14" spans="2:4" ht="15" x14ac:dyDescent="0.25">
      <c r="B14" s="11" t="s">
        <v>70</v>
      </c>
      <c r="C14" s="12">
        <v>3130</v>
      </c>
      <c r="D14" s="58">
        <f t="shared" si="0"/>
        <v>5.8126578517307979E-2</v>
      </c>
    </row>
    <row r="15" spans="2:4" ht="15" x14ac:dyDescent="0.25">
      <c r="B15" s="11" t="s">
        <v>71</v>
      </c>
      <c r="C15" s="12">
        <v>1205</v>
      </c>
      <c r="D15" s="58">
        <f t="shared" si="0"/>
        <v>2.2377804189570642E-2</v>
      </c>
    </row>
    <row r="16" spans="2:4" ht="15" x14ac:dyDescent="0.25">
      <c r="B16" s="11" t="s">
        <v>72</v>
      </c>
      <c r="C16" s="12">
        <v>914</v>
      </c>
      <c r="D16" s="58">
        <f t="shared" si="0"/>
        <v>1.6973703758728271E-2</v>
      </c>
    </row>
    <row r="17" spans="2:4" ht="15" x14ac:dyDescent="0.25">
      <c r="B17" s="11" t="s">
        <v>73</v>
      </c>
      <c r="C17" s="12">
        <v>749</v>
      </c>
      <c r="D17" s="58">
        <f t="shared" si="0"/>
        <v>1.3909523102065072E-2</v>
      </c>
    </row>
    <row r="18" spans="2:4" ht="15" x14ac:dyDescent="0.25">
      <c r="B18" s="11" t="s">
        <v>74</v>
      </c>
      <c r="C18" s="12">
        <v>444</v>
      </c>
      <c r="D18" s="58">
        <f t="shared" si="0"/>
        <v>8.2454315852027935E-3</v>
      </c>
    </row>
    <row r="19" spans="2:4" ht="15" x14ac:dyDescent="0.25">
      <c r="B19" s="11" t="s">
        <v>75</v>
      </c>
      <c r="C19" s="12">
        <v>330</v>
      </c>
      <c r="D19" s="58">
        <f t="shared" si="0"/>
        <v>6.1283613133264001E-3</v>
      </c>
    </row>
    <row r="20" spans="2:4" ht="15" x14ac:dyDescent="0.25">
      <c r="B20" s="11" t="s">
        <v>76</v>
      </c>
      <c r="C20" s="12">
        <v>300</v>
      </c>
      <c r="D20" s="58">
        <f t="shared" si="0"/>
        <v>5.5712375575694547E-3</v>
      </c>
    </row>
    <row r="21" spans="2:4" ht="15" x14ac:dyDescent="0.25">
      <c r="B21" s="11" t="s">
        <v>77</v>
      </c>
      <c r="C21" s="12">
        <v>288</v>
      </c>
      <c r="D21" s="58">
        <f t="shared" si="0"/>
        <v>5.3483880552666766E-3</v>
      </c>
    </row>
    <row r="22" spans="2:4" ht="15" x14ac:dyDescent="0.25">
      <c r="B22" s="11" t="s">
        <v>78</v>
      </c>
      <c r="C22" s="12">
        <v>227</v>
      </c>
      <c r="D22" s="58">
        <f t="shared" si="0"/>
        <v>4.2155697518942211E-3</v>
      </c>
    </row>
    <row r="23" spans="2:4" ht="15" x14ac:dyDescent="0.25">
      <c r="B23" s="11" t="s">
        <v>79</v>
      </c>
      <c r="C23" s="12">
        <v>225</v>
      </c>
      <c r="D23" s="58">
        <f t="shared" si="0"/>
        <v>4.1784281681770908E-3</v>
      </c>
    </row>
    <row r="24" spans="2:4" ht="15" x14ac:dyDescent="0.25">
      <c r="B24" s="11" t="s">
        <v>80</v>
      </c>
      <c r="C24" s="12">
        <v>190</v>
      </c>
      <c r="D24" s="58">
        <f t="shared" si="0"/>
        <v>3.5284504531273215E-3</v>
      </c>
    </row>
    <row r="25" spans="2:4" ht="15" x14ac:dyDescent="0.25">
      <c r="B25" s="11" t="s">
        <v>81</v>
      </c>
      <c r="C25" s="12">
        <v>110</v>
      </c>
      <c r="D25" s="58">
        <f t="shared" si="0"/>
        <v>2.0427871044421332E-3</v>
      </c>
    </row>
    <row r="26" spans="2:4" ht="15" x14ac:dyDescent="0.25">
      <c r="B26" s="11" t="s">
        <v>82</v>
      </c>
      <c r="C26" s="12">
        <v>38</v>
      </c>
      <c r="D26" s="58">
        <f t="shared" si="0"/>
        <v>7.056900906254643E-4</v>
      </c>
    </row>
    <row r="27" spans="2:4" ht="15" x14ac:dyDescent="0.25">
      <c r="B27" s="11" t="s">
        <v>83</v>
      </c>
      <c r="C27" s="12">
        <v>36</v>
      </c>
      <c r="D27" s="58">
        <f t="shared" si="0"/>
        <v>6.6854850690833457E-4</v>
      </c>
    </row>
    <row r="28" spans="2:4" ht="15" x14ac:dyDescent="0.25">
      <c r="B28" s="11" t="s">
        <v>84</v>
      </c>
      <c r="C28" s="12">
        <v>33</v>
      </c>
      <c r="D28" s="58">
        <f t="shared" si="0"/>
        <v>6.1283613133264003E-4</v>
      </c>
    </row>
    <row r="29" spans="2:4" ht="15" x14ac:dyDescent="0.25">
      <c r="B29" s="11" t="s">
        <v>85</v>
      </c>
      <c r="C29" s="12">
        <v>20</v>
      </c>
      <c r="D29" s="58">
        <f t="shared" si="0"/>
        <v>3.7141583717129696E-4</v>
      </c>
    </row>
    <row r="30" spans="2:4" ht="15.75" thickBot="1" x14ac:dyDescent="0.3">
      <c r="B30" s="11" t="s">
        <v>86</v>
      </c>
      <c r="C30" s="12">
        <v>14</v>
      </c>
      <c r="D30" s="58">
        <f t="shared" si="0"/>
        <v>2.5999108601990788E-4</v>
      </c>
    </row>
    <row r="31" spans="2:4" ht="15.75" thickBot="1" x14ac:dyDescent="0.3">
      <c r="B31" s="59" t="s">
        <v>87</v>
      </c>
      <c r="C31" s="60">
        <f>SUM(C8:C30)</f>
        <v>53848</v>
      </c>
      <c r="D31" s="61">
        <f t="shared" si="0"/>
        <v>1</v>
      </c>
    </row>
    <row r="34" spans="1:4" s="62" customFormat="1" ht="22.5" customHeight="1" x14ac:dyDescent="0.2">
      <c r="A34" s="5" t="s">
        <v>107</v>
      </c>
      <c r="B34" s="5"/>
      <c r="C34" s="5"/>
      <c r="D34" s="5"/>
    </row>
  </sheetData>
  <mergeCells count="3">
    <mergeCell ref="B6:D6"/>
    <mergeCell ref="B2:D4"/>
    <mergeCell ref="A34:D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ONIC</vt:lpstr>
      <vt:lpstr>Desplazamiento-Confinamiento</vt:lpstr>
      <vt:lpstr>Acciones Belicas</vt:lpstr>
      <vt:lpstr>Acceso-Confinamiento</vt:lpstr>
      <vt:lpstr>Desplazamiento</vt:lpstr>
      <vt:lpstr>SIGPAD</vt:lpstr>
    </vt:vector>
  </TitlesOfParts>
  <Company>OCHA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OCHA</dc:creator>
  <cp:lastModifiedBy>OCHA</cp:lastModifiedBy>
  <dcterms:created xsi:type="dcterms:W3CDTF">2014-11-14T15:27:20Z</dcterms:created>
  <dcterms:modified xsi:type="dcterms:W3CDTF">2014-11-14T20:06:35Z</dcterms:modified>
</cp:coreProperties>
</file>